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1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J13" i="2" s="1"/>
  <c r="KG13" i="2"/>
  <c r="KH13" i="2"/>
  <c r="KI13" i="2"/>
  <c r="KL13" i="2"/>
  <c r="KQ13" i="2" s="1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C16" i="2"/>
  <c r="KE16" i="2"/>
  <c r="KF16" i="2"/>
  <c r="KG16" i="2"/>
  <c r="KH16" i="2"/>
  <c r="KI16" i="2"/>
  <c r="KL16" i="2"/>
  <c r="KQ16" i="2" s="1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V21" i="2" s="1"/>
  <c r="JU21" i="2"/>
  <c r="JX21" i="2"/>
  <c r="JY21" i="2"/>
  <c r="JZ21" i="2"/>
  <c r="KA21" i="2"/>
  <c r="KB21" i="2"/>
  <c r="KC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C22" i="2"/>
  <c r="KE22" i="2"/>
  <c r="KF22" i="2"/>
  <c r="KJ22" i="2" s="1"/>
  <c r="KG22" i="2"/>
  <c r="KH22" i="2"/>
  <c r="KI22" i="2"/>
  <c r="KL22" i="2"/>
  <c r="KM22" i="2"/>
  <c r="KQ22" i="2" s="1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C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L26" i="2"/>
  <c r="KM26" i="2"/>
  <c r="KN26" i="2"/>
  <c r="KO26" i="2"/>
  <c r="KQ26" i="2" s="1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C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X33" i="2" s="1"/>
  <c r="KV33" i="2"/>
  <c r="KW33" i="2"/>
  <c r="KZ33" i="2"/>
  <c r="LA33" i="2"/>
  <c r="LB33" i="2"/>
  <c r="LC33" i="2"/>
  <c r="LD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C36" i="2"/>
  <c r="KE36" i="2"/>
  <c r="KF36" i="2"/>
  <c r="KG36" i="2"/>
  <c r="KH36" i="2"/>
  <c r="KI36" i="2"/>
  <c r="KL36" i="2"/>
  <c r="KQ36" i="2" s="1"/>
  <c r="KM36" i="2"/>
  <c r="KN36" i="2"/>
  <c r="KO36" i="2"/>
  <c r="KP36" i="2"/>
  <c r="KS36" i="2"/>
  <c r="KT36" i="2"/>
  <c r="KU36" i="2"/>
  <c r="KX36" i="2" s="1"/>
  <c r="KV36" i="2"/>
  <c r="KW36" i="2"/>
  <c r="KZ36" i="2"/>
  <c r="LA36" i="2"/>
  <c r="LB36" i="2"/>
  <c r="LC36" i="2"/>
  <c r="LD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L38" i="2"/>
  <c r="KM38" i="2"/>
  <c r="KQ38" i="2" s="1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C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X46" i="2" s="1"/>
  <c r="KV46" i="2"/>
  <c r="KW46" i="2"/>
  <c r="KZ46" i="2"/>
  <c r="LA46" i="2"/>
  <c r="LB46" i="2"/>
  <c r="LC46" i="2"/>
  <c r="LD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V47" i="2" s="1"/>
  <c r="JT47" i="2"/>
  <c r="JU47" i="2"/>
  <c r="JX47" i="2"/>
  <c r="JY47" i="2"/>
  <c r="JZ47" i="2"/>
  <c r="KA47" i="2"/>
  <c r="KB47" i="2"/>
  <c r="KC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E47" i="2" s="1"/>
  <c r="LC47" i="2"/>
  <c r="LD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L48" i="2"/>
  <c r="KQ48" i="2" s="1"/>
  <c r="KM48" i="2"/>
  <c r="KN48" i="2"/>
  <c r="KO48" i="2"/>
  <c r="KP48" i="2"/>
  <c r="KS48" i="2"/>
  <c r="KT48" i="2"/>
  <c r="KU48" i="2"/>
  <c r="KX48" i="2" s="1"/>
  <c r="KV48" i="2"/>
  <c r="KW48" i="2"/>
  <c r="KZ48" i="2"/>
  <c r="LA48" i="2"/>
  <c r="LB48" i="2"/>
  <c r="LC48" i="2"/>
  <c r="LD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C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C57" i="2"/>
  <c r="KE57" i="2"/>
  <c r="KF57" i="2"/>
  <c r="KG57" i="2"/>
  <c r="KH57" i="2"/>
  <c r="KI57" i="2"/>
  <c r="KL57" i="2"/>
  <c r="KM57" i="2"/>
  <c r="KQ57" i="2" s="1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C60" i="2"/>
  <c r="KE60" i="2"/>
  <c r="KF60" i="2"/>
  <c r="KG60" i="2"/>
  <c r="KH60" i="2"/>
  <c r="KI60" i="2"/>
  <c r="KL60" i="2"/>
  <c r="KM60" i="2"/>
  <c r="KQ60" i="2" s="1"/>
  <c r="KN60" i="2"/>
  <c r="KO60" i="2"/>
  <c r="KP60" i="2"/>
  <c r="KS60" i="2"/>
  <c r="KT60" i="2"/>
  <c r="KU60" i="2"/>
  <c r="KX60" i="2" s="1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E61" i="2" s="1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C72" i="2"/>
  <c r="KE72" i="2"/>
  <c r="KF72" i="2"/>
  <c r="KG72" i="2"/>
  <c r="KH72" i="2"/>
  <c r="KI72" i="2"/>
  <c r="KL72" i="2"/>
  <c r="KM72" i="2"/>
  <c r="KQ72" i="2" s="1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C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X76" i="2" s="1"/>
  <c r="KV76" i="2"/>
  <c r="KW76" i="2"/>
  <c r="KZ76" i="2"/>
  <c r="LA76" i="2"/>
  <c r="LB76" i="2"/>
  <c r="LC76" i="2"/>
  <c r="LD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J77" i="2" s="1"/>
  <c r="KG77" i="2"/>
  <c r="KH77" i="2"/>
  <c r="KI77" i="2"/>
  <c r="KL77" i="2"/>
  <c r="KQ77" i="2" s="1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Q84" i="2" s="1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X87" i="2" s="1"/>
  <c r="KV87" i="2"/>
  <c r="KW87" i="2"/>
  <c r="KZ87" i="2"/>
  <c r="LA87" i="2"/>
  <c r="LB87" i="2"/>
  <c r="LC87" i="2"/>
  <c r="LD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C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E88" i="2" s="1"/>
  <c r="LD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C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C91" i="2"/>
  <c r="KE91" i="2"/>
  <c r="KF91" i="2"/>
  <c r="KG91" i="2"/>
  <c r="KH91" i="2"/>
  <c r="KI91" i="2"/>
  <c r="KL91" i="2"/>
  <c r="KM91" i="2"/>
  <c r="KQ91" i="2" s="1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C96" i="2"/>
  <c r="KE96" i="2"/>
  <c r="KF96" i="2"/>
  <c r="KJ96" i="2" s="1"/>
  <c r="KG96" i="2"/>
  <c r="KH96" i="2"/>
  <c r="KI96" i="2"/>
  <c r="KL96" i="2"/>
  <c r="KM96" i="2"/>
  <c r="KN96" i="2"/>
  <c r="KO96" i="2"/>
  <c r="KP96" i="2"/>
  <c r="KS96" i="2"/>
  <c r="KT96" i="2"/>
  <c r="KU96" i="2"/>
  <c r="KX96" i="2" s="1"/>
  <c r="KV96" i="2"/>
  <c r="KW96" i="2"/>
  <c r="KZ96" i="2"/>
  <c r="LA96" i="2"/>
  <c r="LB96" i="2"/>
  <c r="LC96" i="2"/>
  <c r="LD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C98" i="2"/>
  <c r="KE98" i="2"/>
  <c r="KF98" i="2"/>
  <c r="KG98" i="2"/>
  <c r="KH98" i="2"/>
  <c r="KI98" i="2"/>
  <c r="KL98" i="2"/>
  <c r="KQ98" i="2" s="1"/>
  <c r="KM98" i="2"/>
  <c r="KN98" i="2"/>
  <c r="KO98" i="2"/>
  <c r="KP98" i="2"/>
  <c r="KS98" i="2"/>
  <c r="KT98" i="2"/>
  <c r="KU98" i="2"/>
  <c r="KX98" i="2" s="1"/>
  <c r="KV98" i="2"/>
  <c r="KW98" i="2"/>
  <c r="KZ98" i="2"/>
  <c r="LA98" i="2"/>
  <c r="LB98" i="2"/>
  <c r="LC98" i="2"/>
  <c r="LD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C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X99" i="2" s="1"/>
  <c r="KV99" i="2"/>
  <c r="KW99" i="2"/>
  <c r="KZ99" i="2"/>
  <c r="LA99" i="2"/>
  <c r="LB99" i="2"/>
  <c r="LC99" i="2"/>
  <c r="LD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C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X101" i="2" s="1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V102" i="2" s="1"/>
  <c r="JU102" i="2"/>
  <c r="JX102" i="2"/>
  <c r="JY102" i="2"/>
  <c r="JZ102" i="2"/>
  <c r="KA102" i="2"/>
  <c r="KB102" i="2"/>
  <c r="KC102" i="2"/>
  <c r="KE102" i="2"/>
  <c r="KF102" i="2"/>
  <c r="KG102" i="2"/>
  <c r="KH102" i="2"/>
  <c r="KI102" i="2"/>
  <c r="KL102" i="2"/>
  <c r="KQ102" i="2" s="1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E102" i="2" s="1"/>
  <c r="LC102" i="2"/>
  <c r="LD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C104" i="2"/>
  <c r="KE104" i="2"/>
  <c r="KF104" i="2"/>
  <c r="KG104" i="2"/>
  <c r="KH104" i="2"/>
  <c r="KI104" i="2"/>
  <c r="KL104" i="2"/>
  <c r="KM104" i="2"/>
  <c r="KQ104" i="2" s="1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C105" i="2"/>
  <c r="KE105" i="2"/>
  <c r="KF105" i="2"/>
  <c r="KG105" i="2"/>
  <c r="KH105" i="2"/>
  <c r="KI105" i="2"/>
  <c r="KL105" i="2"/>
  <c r="KM105" i="2"/>
  <c r="KQ105" i="2" s="1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C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X107" i="2" s="1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C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C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E83" i="2" l="1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4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0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2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4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4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4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4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4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4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LB114" i="2" s="1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U114" i="2" s="1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N114" i="2" s="1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KG114" i="2" s="1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M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M114" i="2" s="1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LB125" i="2" l="1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4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4" i="4" s="1"/>
  <c r="AM127" i="2"/>
  <c r="W96" i="2"/>
  <c r="L4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4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4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4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4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3" i="4"/>
  <c r="M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M28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4" i="4" l="1"/>
  <c r="F6" i="4"/>
  <c r="H28" i="4"/>
  <c r="I76" i="4"/>
  <c r="I20" i="4"/>
  <c r="I43" i="4"/>
  <c r="I56" i="4"/>
  <c r="H61" i="4"/>
  <c r="I17" i="4"/>
  <c r="I12" i="4"/>
  <c r="I77" i="4"/>
  <c r="I27" i="4"/>
  <c r="I82" i="4"/>
  <c r="H76" i="4"/>
  <c r="H16" i="4"/>
  <c r="I21" i="4"/>
  <c r="I28" i="4"/>
  <c r="H20" i="4"/>
  <c r="H43" i="4"/>
  <c r="H56" i="4"/>
  <c r="H17" i="4"/>
  <c r="I81" i="4"/>
  <c r="H81" i="4"/>
  <c r="I16" i="4"/>
  <c r="I61" i="4"/>
  <c r="H53" i="4"/>
  <c r="H52" i="4"/>
  <c r="H77" i="4"/>
  <c r="H82" i="4"/>
  <c r="I40" i="4"/>
  <c r="H32" i="4"/>
  <c r="I62" i="4"/>
  <c r="H11" i="4"/>
  <c r="I9" i="4"/>
  <c r="H45" i="4"/>
  <c r="H8" i="4"/>
  <c r="H26" i="4"/>
  <c r="I88" i="4"/>
  <c r="H88" i="4"/>
  <c r="I5" i="4"/>
  <c r="H47" i="4"/>
  <c r="I97" i="4"/>
  <c r="H97" i="4"/>
  <c r="I19" i="4"/>
  <c r="H35" i="4"/>
  <c r="I39" i="4"/>
  <c r="H65" i="4"/>
  <c r="I3" i="4"/>
  <c r="H30" i="4"/>
  <c r="I93" i="4"/>
  <c r="H93" i="4"/>
  <c r="I34" i="4"/>
  <c r="H57" i="4"/>
  <c r="I24" i="4"/>
  <c r="H48" i="4"/>
  <c r="I49" i="4"/>
  <c r="H6" i="4"/>
  <c r="H50" i="4"/>
  <c r="I86" i="4"/>
  <c r="H86" i="4"/>
  <c r="I44" i="4"/>
  <c r="H63" i="4"/>
  <c r="I91" i="4"/>
  <c r="H91" i="4"/>
  <c r="I103" i="4"/>
  <c r="H33" i="4"/>
  <c r="I38" i="4"/>
  <c r="H13" i="4"/>
  <c r="I64" i="4"/>
  <c r="H64" i="4"/>
  <c r="I70" i="4"/>
  <c r="H70" i="4"/>
  <c r="I37" i="4"/>
  <c r="H55" i="4"/>
  <c r="I18" i="4"/>
  <c r="H12" i="4"/>
  <c r="I26" i="4"/>
  <c r="I4" i="4"/>
  <c r="H4" i="4"/>
  <c r="H27" i="4"/>
  <c r="I47" i="4"/>
  <c r="H40" i="4"/>
  <c r="I35" i="4"/>
  <c r="H62" i="4"/>
  <c r="I65" i="4"/>
  <c r="H9" i="4"/>
  <c r="I90" i="4"/>
  <c r="H90" i="4"/>
  <c r="I30" i="4"/>
  <c r="H51" i="4"/>
  <c r="I94" i="4"/>
  <c r="H94" i="4"/>
  <c r="I60" i="4"/>
  <c r="H60" i="4"/>
  <c r="I57" i="4"/>
  <c r="H36" i="4"/>
  <c r="I101" i="4"/>
  <c r="H101" i="4"/>
  <c r="I48" i="4"/>
  <c r="I6" i="4"/>
  <c r="H78" i="4"/>
  <c r="I74" i="4"/>
  <c r="H74" i="4"/>
  <c r="I69" i="4"/>
  <c r="H69" i="4"/>
  <c r="I50" i="4"/>
  <c r="H25" i="4"/>
  <c r="I63" i="4"/>
  <c r="H22" i="4"/>
  <c r="I33" i="4"/>
  <c r="H7" i="4"/>
  <c r="I13" i="4"/>
  <c r="H42" i="4"/>
  <c r="I55" i="4"/>
  <c r="H46" i="4"/>
  <c r="I51" i="4"/>
  <c r="H14" i="4"/>
  <c r="I36" i="4"/>
  <c r="H29" i="4"/>
  <c r="I41" i="4"/>
  <c r="H41" i="4"/>
  <c r="I99" i="4"/>
  <c r="H99" i="4"/>
  <c r="I100" i="4"/>
  <c r="H100" i="4"/>
  <c r="I85" i="4"/>
  <c r="H85" i="4"/>
  <c r="I78" i="4"/>
  <c r="H10" i="4"/>
  <c r="I72" i="4"/>
  <c r="H72" i="4"/>
  <c r="I25" i="4"/>
  <c r="H23" i="4"/>
  <c r="I22" i="4"/>
  <c r="H31" i="4"/>
  <c r="I7" i="4"/>
  <c r="H15" i="4"/>
  <c r="I42" i="4"/>
  <c r="H21" i="4"/>
  <c r="I53" i="4"/>
  <c r="H5" i="4"/>
  <c r="I52" i="4"/>
  <c r="I73" i="4"/>
  <c r="H73" i="4"/>
  <c r="I79" i="4"/>
  <c r="H79" i="4"/>
  <c r="I102" i="4"/>
  <c r="H102" i="4"/>
  <c r="I45" i="4"/>
  <c r="H19" i="4"/>
  <c r="I8" i="4"/>
  <c r="H39" i="4"/>
  <c r="I66" i="4"/>
  <c r="H66" i="4"/>
  <c r="I32" i="4"/>
  <c r="H3" i="4"/>
  <c r="I11" i="4"/>
  <c r="H34" i="4"/>
  <c r="I83" i="4"/>
  <c r="H83" i="4"/>
  <c r="I80" i="4"/>
  <c r="H80" i="4"/>
  <c r="I68" i="4"/>
  <c r="H68" i="4"/>
  <c r="I92" i="4"/>
  <c r="H92" i="4"/>
  <c r="I84" i="4"/>
  <c r="H84" i="4"/>
  <c r="I87" i="4"/>
  <c r="H87" i="4"/>
  <c r="I54" i="4"/>
  <c r="H54" i="4"/>
  <c r="I75" i="4"/>
  <c r="H75" i="4"/>
  <c r="I58" i="4"/>
  <c r="H58" i="4"/>
  <c r="I71" i="4"/>
  <c r="H71" i="4"/>
  <c r="I46" i="4"/>
  <c r="H24" i="4"/>
  <c r="I98" i="4"/>
  <c r="H98" i="4"/>
  <c r="I67" i="4"/>
  <c r="H67" i="4"/>
  <c r="I95" i="4"/>
  <c r="H95" i="4"/>
  <c r="I14" i="4"/>
  <c r="H49" i="4"/>
  <c r="I29" i="4"/>
  <c r="H44" i="4"/>
  <c r="I96" i="4"/>
  <c r="H96" i="4"/>
  <c r="I89" i="4"/>
  <c r="H89" i="4"/>
  <c r="I10" i="4"/>
  <c r="H103" i="4"/>
  <c r="I23" i="4"/>
  <c r="H38" i="4"/>
  <c r="I59" i="4"/>
  <c r="H59" i="4"/>
  <c r="I31" i="4"/>
  <c r="H37" i="4"/>
  <c r="I15" i="4"/>
  <c r="H18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0" i="4"/>
  <c r="G43" i="4"/>
  <c r="G56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18" i="4"/>
  <c r="C55" i="4"/>
  <c r="C42" i="4"/>
  <c r="C15" i="4"/>
  <c r="C37" i="4"/>
  <c r="C70" i="4"/>
  <c r="C64" i="4"/>
  <c r="C13" i="4"/>
  <c r="C7" i="4"/>
  <c r="C31" i="4"/>
  <c r="C59" i="4"/>
  <c r="C38" i="4"/>
  <c r="C33" i="4"/>
  <c r="C22" i="4"/>
  <c r="C23" i="4"/>
  <c r="C103" i="4"/>
  <c r="C91" i="4"/>
  <c r="C63" i="4"/>
  <c r="C25" i="4"/>
  <c r="C72" i="4"/>
  <c r="C10" i="4"/>
  <c r="C89" i="4"/>
  <c r="C96" i="4"/>
  <c r="C44" i="4"/>
  <c r="C86" i="4"/>
  <c r="C50" i="4"/>
  <c r="C69" i="4"/>
  <c r="C74" i="4"/>
  <c r="C78" i="4"/>
  <c r="C85" i="4"/>
  <c r="C100" i="4"/>
  <c r="C99" i="4"/>
  <c r="C6" i="4"/>
  <c r="C41" i="4"/>
  <c r="C29" i="4"/>
  <c r="C49" i="4"/>
  <c r="C48" i="4"/>
  <c r="C101" i="4"/>
  <c r="C36" i="4"/>
  <c r="C14" i="4"/>
  <c r="C95" i="4"/>
  <c r="C67" i="4"/>
  <c r="C98" i="4"/>
  <c r="C24" i="4"/>
  <c r="C57" i="4"/>
  <c r="C60" i="4"/>
  <c r="C94" i="4"/>
  <c r="C51" i="4"/>
  <c r="C46" i="4"/>
  <c r="C71" i="4"/>
  <c r="C58" i="4"/>
  <c r="C75" i="4"/>
  <c r="C54" i="4"/>
  <c r="C87" i="4"/>
  <c r="C84" i="4"/>
  <c r="C92" i="4"/>
  <c r="C68" i="4"/>
  <c r="C80" i="4"/>
  <c r="C83" i="4"/>
  <c r="C34" i="4"/>
  <c r="C93" i="4"/>
  <c r="C30" i="4"/>
  <c r="C90" i="4"/>
  <c r="C9" i="4"/>
  <c r="C11" i="4"/>
  <c r="C3" i="4"/>
  <c r="C65" i="4"/>
  <c r="C62" i="4"/>
  <c r="C32" i="4"/>
  <c r="C66" i="4"/>
  <c r="C39" i="4"/>
  <c r="C35" i="4"/>
  <c r="C40" i="4"/>
  <c r="C82" i="4"/>
  <c r="C8" i="4"/>
  <c r="C19" i="4"/>
  <c r="C97" i="4"/>
  <c r="C47" i="4"/>
  <c r="C27" i="4"/>
  <c r="C45" i="4"/>
  <c r="C102" i="4"/>
  <c r="C79" i="4"/>
  <c r="C73" i="4"/>
  <c r="C4" i="4"/>
  <c r="C77" i="4"/>
  <c r="C52" i="4"/>
  <c r="C5" i="4"/>
  <c r="C88" i="4"/>
  <c r="C26" i="4"/>
  <c r="C12" i="4"/>
  <c r="C53" i="4"/>
  <c r="C21" i="4"/>
  <c r="C16" i="4"/>
  <c r="C81" i="4"/>
  <c r="C17" i="4"/>
  <c r="C61" i="4"/>
  <c r="C56" i="4"/>
  <c r="C43" i="4"/>
  <c r="C20" i="4"/>
  <c r="C76" i="4"/>
  <c r="C28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81" i="4"/>
  <c r="L88" i="4"/>
  <c r="L58" i="4"/>
  <c r="L40" i="4"/>
  <c r="L87" i="4"/>
  <c r="L14" i="4"/>
  <c r="L47" i="4"/>
  <c r="L95" i="4"/>
  <c r="L99" i="4"/>
  <c r="L30" i="4"/>
  <c r="L11" i="4"/>
  <c r="L74" i="4"/>
  <c r="L64" i="4"/>
  <c r="L55" i="4"/>
  <c r="L3" i="4"/>
  <c r="L34" i="4"/>
  <c r="L41" i="4"/>
  <c r="L19" i="4"/>
  <c r="L22" i="4"/>
  <c r="L15" i="4"/>
  <c r="L31" i="4"/>
  <c r="L92" i="4"/>
  <c r="L71" i="4"/>
  <c r="L43" i="4"/>
  <c r="L49" i="4"/>
  <c r="L69" i="4"/>
  <c r="L44" i="4"/>
  <c r="L23" i="4"/>
  <c r="L53" i="4"/>
  <c r="L93" i="4"/>
  <c r="L68" i="4"/>
  <c r="L60" i="4"/>
  <c r="L57" i="4"/>
  <c r="L67" i="4"/>
  <c r="L36" i="4"/>
  <c r="L29" i="4"/>
  <c r="L78" i="4"/>
  <c r="L50" i="4"/>
  <c r="L10" i="4"/>
  <c r="L91" i="4"/>
  <c r="L59" i="4"/>
  <c r="L20" i="4"/>
  <c r="L54" i="4"/>
  <c r="L86" i="4"/>
  <c r="L94" i="4"/>
  <c r="L98" i="4"/>
  <c r="L48" i="4"/>
  <c r="L100" i="4"/>
  <c r="L17" i="4"/>
  <c r="L73" i="4"/>
  <c r="L79" i="4"/>
  <c r="L27" i="4"/>
  <c r="L39" i="4"/>
  <c r="L66" i="4"/>
  <c r="L9" i="4"/>
  <c r="L72" i="4"/>
  <c r="L70" i="4"/>
  <c r="L89" i="4"/>
  <c r="L63" i="4"/>
  <c r="L38" i="4"/>
  <c r="L13" i="4"/>
  <c r="L18" i="4"/>
  <c r="L96" i="4"/>
  <c r="L25" i="4"/>
  <c r="L33" i="4"/>
  <c r="L7" i="4"/>
  <c r="L42" i="4"/>
  <c r="L5" i="4"/>
  <c r="L52" i="4"/>
  <c r="L102" i="4"/>
  <c r="L45" i="4"/>
  <c r="L35" i="4"/>
  <c r="L32" i="4"/>
  <c r="L62" i="4"/>
  <c r="L90" i="4"/>
  <c r="L75" i="4"/>
  <c r="L85" i="4"/>
  <c r="L12" i="4"/>
  <c r="L76" i="4"/>
  <c r="L56" i="4"/>
  <c r="L61" i="4"/>
  <c r="L16" i="4"/>
  <c r="L21" i="4"/>
  <c r="L26" i="4"/>
  <c r="L8" i="4"/>
  <c r="L82" i="4"/>
  <c r="L83" i="4"/>
  <c r="L80" i="4"/>
  <c r="L84" i="4"/>
  <c r="L46" i="4"/>
  <c r="L51" i="4"/>
  <c r="L24" i="4"/>
  <c r="L101" i="4"/>
  <c r="L37" i="4"/>
  <c r="BW100" i="4" l="1"/>
  <c r="BW101" i="4"/>
  <c r="BW102" i="4"/>
  <c r="BW103" i="4"/>
  <c r="D43" i="4"/>
  <c r="D20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0" i="4"/>
  <c r="F20" i="4" s="1"/>
  <c r="K76" i="4"/>
  <c r="F76" i="4" s="1"/>
  <c r="K43" i="4"/>
  <c r="F43" i="4" s="1"/>
  <c r="E43" i="4" l="1"/>
  <c r="E20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18" i="4"/>
  <c r="D55" i="4"/>
  <c r="D42" i="4"/>
  <c r="D15" i="4"/>
  <c r="D37" i="4"/>
  <c r="D70" i="4"/>
  <c r="D64" i="4"/>
  <c r="D13" i="4"/>
  <c r="D7" i="4"/>
  <c r="D31" i="4"/>
  <c r="D59" i="4"/>
  <c r="D38" i="4"/>
  <c r="D33" i="4"/>
  <c r="D22" i="4"/>
  <c r="D23" i="4"/>
  <c r="D103" i="4"/>
  <c r="D91" i="4"/>
  <c r="D63" i="4"/>
  <c r="D25" i="4"/>
  <c r="D72" i="4"/>
  <c r="D10" i="4"/>
  <c r="D89" i="4"/>
  <c r="D96" i="4"/>
  <c r="D44" i="4"/>
  <c r="D50" i="4"/>
  <c r="D69" i="4"/>
  <c r="D74" i="4"/>
  <c r="D78" i="4"/>
  <c r="D85" i="4"/>
  <c r="D100" i="4"/>
  <c r="D99" i="4"/>
  <c r="D6" i="4"/>
  <c r="D41" i="4"/>
  <c r="D29" i="4"/>
  <c r="D49" i="4"/>
  <c r="D48" i="4"/>
  <c r="D101" i="4"/>
  <c r="D36" i="4"/>
  <c r="D14" i="4"/>
  <c r="D95" i="4"/>
  <c r="D67" i="4"/>
  <c r="D98" i="4"/>
  <c r="D24" i="4"/>
  <c r="D57" i="4"/>
  <c r="D60" i="4"/>
  <c r="D94" i="4"/>
  <c r="D51" i="4"/>
  <c r="D46" i="4"/>
  <c r="D71" i="4"/>
  <c r="D58" i="4"/>
  <c r="D75" i="4"/>
  <c r="D54" i="4"/>
  <c r="D87" i="4"/>
  <c r="D84" i="4"/>
  <c r="D92" i="4"/>
  <c r="D68" i="4"/>
  <c r="D80" i="4"/>
  <c r="D83" i="4"/>
  <c r="D34" i="4"/>
  <c r="D93" i="4"/>
  <c r="D30" i="4"/>
  <c r="D90" i="4"/>
  <c r="D9" i="4"/>
  <c r="D11" i="4"/>
  <c r="D3" i="4"/>
  <c r="D65" i="4"/>
  <c r="D62" i="4"/>
  <c r="D32" i="4"/>
  <c r="D66" i="4"/>
  <c r="D39" i="4"/>
  <c r="D35" i="4"/>
  <c r="D82" i="4"/>
  <c r="D8" i="4"/>
  <c r="D19" i="4"/>
  <c r="D97" i="4"/>
  <c r="D47" i="4"/>
  <c r="D27" i="4"/>
  <c r="D45" i="4"/>
  <c r="D102" i="4"/>
  <c r="D79" i="4"/>
  <c r="D73" i="4"/>
  <c r="D4" i="4"/>
  <c r="D77" i="4"/>
  <c r="D52" i="4"/>
  <c r="D5" i="4"/>
  <c r="D88" i="4"/>
  <c r="D26" i="4"/>
  <c r="D12" i="4"/>
  <c r="D53" i="4"/>
  <c r="D21" i="4"/>
  <c r="D16" i="4"/>
  <c r="D81" i="4"/>
  <c r="D17" i="4"/>
  <c r="D61" i="4"/>
  <c r="D56" i="4"/>
  <c r="D28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6" i="4"/>
  <c r="F56" i="4" s="1"/>
  <c r="E56" i="4" l="1"/>
  <c r="N28" i="4"/>
  <c r="R127" i="2"/>
  <c r="U12" i="2"/>
  <c r="R122" i="2" s="1"/>
  <c r="T12" i="2"/>
  <c r="R117" i="2" l="1"/>
  <c r="W12" i="2"/>
  <c r="G28" i="4"/>
  <c r="K97" i="4"/>
  <c r="F97" i="4" s="1"/>
  <c r="L28" i="4" l="1"/>
  <c r="R129" i="2"/>
  <c r="R128" i="2"/>
  <c r="R130" i="2"/>
  <c r="R114" i="2"/>
  <c r="T118" i="2" s="1"/>
  <c r="N12" i="2"/>
  <c r="M12" i="2"/>
  <c r="G12" i="2"/>
  <c r="F12" i="2"/>
  <c r="N55" i="4"/>
  <c r="G55" i="4" s="1"/>
  <c r="N42" i="4"/>
  <c r="G42" i="4" s="1"/>
  <c r="N15" i="4"/>
  <c r="G15" i="4" s="1"/>
  <c r="N37" i="4"/>
  <c r="G37" i="4" s="1"/>
  <c r="N70" i="4"/>
  <c r="G70" i="4" s="1"/>
  <c r="N64" i="4"/>
  <c r="G64" i="4" s="1"/>
  <c r="N13" i="4"/>
  <c r="G13" i="4" s="1"/>
  <c r="N7" i="4"/>
  <c r="G7" i="4" s="1"/>
  <c r="N31" i="4"/>
  <c r="G31" i="4" s="1"/>
  <c r="N59" i="4"/>
  <c r="G59" i="4" s="1"/>
  <c r="N38" i="4"/>
  <c r="G38" i="4" s="1"/>
  <c r="N33" i="4"/>
  <c r="G33" i="4" s="1"/>
  <c r="N22" i="4"/>
  <c r="G22" i="4" s="1"/>
  <c r="N23" i="4"/>
  <c r="G23" i="4" s="1"/>
  <c r="N103" i="4"/>
  <c r="G103" i="4" s="1"/>
  <c r="N91" i="4"/>
  <c r="G91" i="4" s="1"/>
  <c r="N63" i="4"/>
  <c r="G63" i="4" s="1"/>
  <c r="N25" i="4"/>
  <c r="G25" i="4" s="1"/>
  <c r="N72" i="4"/>
  <c r="G72" i="4" s="1"/>
  <c r="N10" i="4"/>
  <c r="G10" i="4" s="1"/>
  <c r="N89" i="4"/>
  <c r="G89" i="4" s="1"/>
  <c r="N96" i="4"/>
  <c r="G96" i="4" s="1"/>
  <c r="N44" i="4"/>
  <c r="G44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6" i="4"/>
  <c r="N41" i="4"/>
  <c r="G41" i="4" s="1"/>
  <c r="N29" i="4"/>
  <c r="G29" i="4" s="1"/>
  <c r="N49" i="4"/>
  <c r="G49" i="4" s="1"/>
  <c r="N48" i="4"/>
  <c r="G48" i="4" s="1"/>
  <c r="N101" i="4"/>
  <c r="G101" i="4" s="1"/>
  <c r="N36" i="4"/>
  <c r="G36" i="4" s="1"/>
  <c r="N14" i="4"/>
  <c r="G14" i="4" s="1"/>
  <c r="N95" i="4"/>
  <c r="G95" i="4" s="1"/>
  <c r="N67" i="4"/>
  <c r="G67" i="4" s="1"/>
  <c r="N98" i="4"/>
  <c r="G98" i="4" s="1"/>
  <c r="N24" i="4"/>
  <c r="G24" i="4" s="1"/>
  <c r="N57" i="4"/>
  <c r="G57" i="4" s="1"/>
  <c r="N60" i="4"/>
  <c r="G60" i="4" s="1"/>
  <c r="N94" i="4"/>
  <c r="G94" i="4" s="1"/>
  <c r="N51" i="4"/>
  <c r="G51" i="4" s="1"/>
  <c r="N46" i="4"/>
  <c r="G46" i="4" s="1"/>
  <c r="N71" i="4"/>
  <c r="G71" i="4" s="1"/>
  <c r="N58" i="4"/>
  <c r="G58" i="4" s="1"/>
  <c r="N75" i="4"/>
  <c r="G75" i="4" s="1"/>
  <c r="N54" i="4"/>
  <c r="G54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4" i="4"/>
  <c r="G34" i="4" s="1"/>
  <c r="N93" i="4"/>
  <c r="G93" i="4" s="1"/>
  <c r="N30" i="4"/>
  <c r="G30" i="4" s="1"/>
  <c r="N90" i="4"/>
  <c r="G90" i="4" s="1"/>
  <c r="N9" i="4"/>
  <c r="G9" i="4" s="1"/>
  <c r="N11" i="4"/>
  <c r="G11" i="4" s="1"/>
  <c r="N3" i="4"/>
  <c r="G3" i="4" s="1"/>
  <c r="N65" i="4"/>
  <c r="G65" i="4" s="1"/>
  <c r="N62" i="4"/>
  <c r="G62" i="4" s="1"/>
  <c r="N32" i="4"/>
  <c r="G32" i="4" s="1"/>
  <c r="N66" i="4"/>
  <c r="G66" i="4" s="1"/>
  <c r="N39" i="4"/>
  <c r="G39" i="4" s="1"/>
  <c r="N35" i="4"/>
  <c r="G35" i="4" s="1"/>
  <c r="N40" i="4"/>
  <c r="G40" i="4" s="1"/>
  <c r="N82" i="4"/>
  <c r="G82" i="4" s="1"/>
  <c r="N8" i="4"/>
  <c r="G8" i="4" s="1"/>
  <c r="N19" i="4"/>
  <c r="G19" i="4" s="1"/>
  <c r="N97" i="4"/>
  <c r="G97" i="4" s="1"/>
  <c r="E97" i="4" s="1"/>
  <c r="N47" i="4"/>
  <c r="G47" i="4" s="1"/>
  <c r="N27" i="4"/>
  <c r="G27" i="4" s="1"/>
  <c r="N45" i="4"/>
  <c r="G45" i="4" s="1"/>
  <c r="N102" i="4"/>
  <c r="G102" i="4" s="1"/>
  <c r="N79" i="4"/>
  <c r="G79" i="4" s="1"/>
  <c r="N73" i="4"/>
  <c r="G73" i="4" s="1"/>
  <c r="G4" i="4"/>
  <c r="N77" i="4"/>
  <c r="G77" i="4" s="1"/>
  <c r="N52" i="4"/>
  <c r="G52" i="4" s="1"/>
  <c r="N5" i="4"/>
  <c r="G5" i="4" s="1"/>
  <c r="N88" i="4"/>
  <c r="G88" i="4" s="1"/>
  <c r="N26" i="4"/>
  <c r="G26" i="4" s="1"/>
  <c r="N12" i="4"/>
  <c r="G12" i="4" s="1"/>
  <c r="N53" i="4"/>
  <c r="G53" i="4" s="1"/>
  <c r="N21" i="4"/>
  <c r="G21" i="4" s="1"/>
  <c r="N16" i="4"/>
  <c r="G16" i="4" s="1"/>
  <c r="N81" i="4"/>
  <c r="G81" i="4" s="1"/>
  <c r="N17" i="4"/>
  <c r="G17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18" i="4"/>
  <c r="G18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5" i="4"/>
  <c r="F5" i="4" s="1"/>
  <c r="K39" i="4"/>
  <c r="F39" i="4" s="1"/>
  <c r="K47" i="4"/>
  <c r="F47" i="4" s="1"/>
  <c r="K3" i="4"/>
  <c r="F3" i="4" s="1"/>
  <c r="K30" i="4"/>
  <c r="F30" i="4" s="1"/>
  <c r="K87" i="4"/>
  <c r="F87" i="4" s="1"/>
  <c r="K65" i="4"/>
  <c r="F65" i="4" s="1"/>
  <c r="K68" i="4"/>
  <c r="F68" i="4" s="1"/>
  <c r="K48" i="4"/>
  <c r="F48" i="4" s="1"/>
  <c r="K83" i="4"/>
  <c r="F83" i="4" s="1"/>
  <c r="K58" i="4"/>
  <c r="F58" i="4" s="1"/>
  <c r="K36" i="4"/>
  <c r="F36" i="4" s="1"/>
  <c r="E4" i="4"/>
  <c r="K14" i="4"/>
  <c r="F14" i="4" s="1"/>
  <c r="K17" i="4"/>
  <c r="F17" i="4" s="1"/>
  <c r="K73" i="4"/>
  <c r="F73" i="4" s="1"/>
  <c r="K27" i="4"/>
  <c r="F27" i="4" s="1"/>
  <c r="K90" i="4"/>
  <c r="F90" i="4" s="1"/>
  <c r="K100" i="4"/>
  <c r="F100" i="4" s="1"/>
  <c r="K96" i="4"/>
  <c r="F96" i="4" s="1"/>
  <c r="K23" i="4"/>
  <c r="F23" i="4" s="1"/>
  <c r="K64" i="4"/>
  <c r="F64" i="4" s="1"/>
  <c r="I12" i="2"/>
  <c r="J28" i="4" s="1"/>
  <c r="K53" i="4"/>
  <c r="F53" i="4" s="1"/>
  <c r="K8" i="4"/>
  <c r="F8" i="4" s="1"/>
  <c r="K84" i="4"/>
  <c r="F84" i="4" s="1"/>
  <c r="K98" i="4"/>
  <c r="F98" i="4" s="1"/>
  <c r="K29" i="4"/>
  <c r="F29" i="4" s="1"/>
  <c r="K25" i="4"/>
  <c r="F25" i="4" s="1"/>
  <c r="K59" i="4"/>
  <c r="F59" i="4" s="1"/>
  <c r="K42" i="4"/>
  <c r="F42" i="4" s="1"/>
  <c r="K66" i="4"/>
  <c r="F66" i="4" s="1"/>
  <c r="K101" i="4"/>
  <c r="F101" i="4" s="1"/>
  <c r="K63" i="4"/>
  <c r="F63" i="4" s="1"/>
  <c r="K70" i="4"/>
  <c r="F70" i="4" s="1"/>
  <c r="K55" i="4"/>
  <c r="F55" i="4" s="1"/>
  <c r="K69" i="4"/>
  <c r="F69" i="4" s="1"/>
  <c r="K81" i="4"/>
  <c r="F81" i="4" s="1"/>
  <c r="K12" i="4"/>
  <c r="F12" i="4" s="1"/>
  <c r="K52" i="4"/>
  <c r="F52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41" i="4"/>
  <c r="F41" i="4" s="1"/>
  <c r="K85" i="4"/>
  <c r="F85" i="4" s="1"/>
  <c r="K50" i="4"/>
  <c r="F50" i="4" s="1"/>
  <c r="K89" i="4"/>
  <c r="F89" i="4" s="1"/>
  <c r="K22" i="4"/>
  <c r="F22" i="4" s="1"/>
  <c r="K31" i="4"/>
  <c r="F31" i="4" s="1"/>
  <c r="K16" i="4"/>
  <c r="F16" i="4" s="1"/>
  <c r="K26" i="4"/>
  <c r="F26" i="4" s="1"/>
  <c r="K102" i="4"/>
  <c r="F102" i="4" s="1"/>
  <c r="K40" i="4"/>
  <c r="F40" i="4" s="1"/>
  <c r="K32" i="4"/>
  <c r="F32" i="4" s="1"/>
  <c r="K11" i="4"/>
  <c r="F11" i="4" s="1"/>
  <c r="K93" i="4"/>
  <c r="F93" i="4" s="1"/>
  <c r="K54" i="4"/>
  <c r="F54" i="4" s="1"/>
  <c r="K46" i="4"/>
  <c r="F46" i="4" s="1"/>
  <c r="K57" i="4"/>
  <c r="F57" i="4" s="1"/>
  <c r="E6" i="4"/>
  <c r="K78" i="4"/>
  <c r="F78" i="4" s="1"/>
  <c r="K86" i="4"/>
  <c r="F86" i="4" s="1"/>
  <c r="K10" i="4"/>
  <c r="F10" i="4" s="1"/>
  <c r="K91" i="4"/>
  <c r="F91" i="4" s="1"/>
  <c r="K33" i="4"/>
  <c r="F33" i="4" s="1"/>
  <c r="K7" i="4"/>
  <c r="F7" i="4" s="1"/>
  <c r="K37" i="4"/>
  <c r="F37" i="4" s="1"/>
  <c r="K18" i="4"/>
  <c r="F18" i="4" s="1"/>
  <c r="K61" i="4"/>
  <c r="F61" i="4" s="1"/>
  <c r="K21" i="4"/>
  <c r="F21" i="4" s="1"/>
  <c r="K88" i="4"/>
  <c r="F88" i="4" s="1"/>
  <c r="K45" i="4"/>
  <c r="F45" i="4" s="1"/>
  <c r="K19" i="4"/>
  <c r="F19" i="4" s="1"/>
  <c r="K35" i="4"/>
  <c r="F35" i="4" s="1"/>
  <c r="K62" i="4"/>
  <c r="F62" i="4" s="1"/>
  <c r="K9" i="4"/>
  <c r="F9" i="4" s="1"/>
  <c r="K34" i="4"/>
  <c r="F34" i="4" s="1"/>
  <c r="K92" i="4"/>
  <c r="F92" i="4" s="1"/>
  <c r="K75" i="4"/>
  <c r="F75" i="4" s="1"/>
  <c r="K51" i="4"/>
  <c r="F51" i="4" s="1"/>
  <c r="K24" i="4"/>
  <c r="F24" i="4" s="1"/>
  <c r="K49" i="4"/>
  <c r="F49" i="4" s="1"/>
  <c r="K74" i="4"/>
  <c r="F74" i="4" s="1"/>
  <c r="K44" i="4"/>
  <c r="F44" i="4" s="1"/>
  <c r="K72" i="4"/>
  <c r="F72" i="4" s="1"/>
  <c r="K38" i="4"/>
  <c r="F38" i="4" s="1"/>
  <c r="K13" i="4"/>
  <c r="F13" i="4" s="1"/>
  <c r="K15" i="4"/>
  <c r="F15" i="4" s="1"/>
  <c r="P12" i="2"/>
  <c r="K3" i="2"/>
  <c r="K2" i="2"/>
  <c r="K1" i="2"/>
  <c r="D1" i="2"/>
  <c r="D2" i="2"/>
  <c r="D3" i="2"/>
  <c r="E13" i="4" l="1"/>
  <c r="E62" i="4"/>
  <c r="E38" i="4"/>
  <c r="E92" i="4"/>
  <c r="E15" i="4"/>
  <c r="E44" i="4"/>
  <c r="E51" i="4"/>
  <c r="E9" i="4"/>
  <c r="E45" i="4"/>
  <c r="E91" i="4"/>
  <c r="E93" i="4"/>
  <c r="E102" i="4"/>
  <c r="E22" i="4"/>
  <c r="E41" i="4"/>
  <c r="E80" i="4"/>
  <c r="E12" i="4"/>
  <c r="E70" i="4"/>
  <c r="E42" i="4"/>
  <c r="E98" i="4"/>
  <c r="E100" i="4"/>
  <c r="E17" i="4"/>
  <c r="E58" i="4"/>
  <c r="E65" i="4"/>
  <c r="E47" i="4"/>
  <c r="E99" i="4"/>
  <c r="E74" i="4"/>
  <c r="E37" i="4"/>
  <c r="E10" i="4"/>
  <c r="E57" i="4"/>
  <c r="E11" i="4"/>
  <c r="E26" i="4"/>
  <c r="E89" i="4"/>
  <c r="E67" i="4"/>
  <c r="E82" i="4"/>
  <c r="E81" i="4"/>
  <c r="E63" i="4"/>
  <c r="E59" i="4"/>
  <c r="E84" i="4"/>
  <c r="E64" i="4"/>
  <c r="E90" i="4"/>
  <c r="E14" i="4"/>
  <c r="E83" i="4"/>
  <c r="E87" i="4"/>
  <c r="E39" i="4"/>
  <c r="E95" i="4"/>
  <c r="E75" i="4"/>
  <c r="E35" i="4"/>
  <c r="E7" i="4"/>
  <c r="E46" i="4"/>
  <c r="E16" i="4"/>
  <c r="E79" i="4"/>
  <c r="E101" i="4"/>
  <c r="E25" i="4"/>
  <c r="E23" i="4"/>
  <c r="E27" i="4"/>
  <c r="E48" i="4"/>
  <c r="E30" i="4"/>
  <c r="E5" i="4"/>
  <c r="E77" i="4"/>
  <c r="E88" i="4"/>
  <c r="E49" i="4"/>
  <c r="E21" i="4"/>
  <c r="E86" i="4"/>
  <c r="E32" i="4"/>
  <c r="E50" i="4"/>
  <c r="E60" i="4"/>
  <c r="E69" i="4"/>
  <c r="E8" i="4"/>
  <c r="E72" i="4"/>
  <c r="E24" i="4"/>
  <c r="E34" i="4"/>
  <c r="E19" i="4"/>
  <c r="E61" i="4"/>
  <c r="E33" i="4"/>
  <c r="E78" i="4"/>
  <c r="E54" i="4"/>
  <c r="E40" i="4"/>
  <c r="E31" i="4"/>
  <c r="E85" i="4"/>
  <c r="E71" i="4"/>
  <c r="E52" i="4"/>
  <c r="E55" i="4"/>
  <c r="E66" i="4"/>
  <c r="E29" i="4"/>
  <c r="E53" i="4"/>
  <c r="E96" i="4"/>
  <c r="E73" i="4"/>
  <c r="E36" i="4"/>
  <c r="E68" i="4"/>
  <c r="E3" i="4"/>
  <c r="E103" i="4"/>
  <c r="E94" i="4"/>
  <c r="E18" i="4"/>
  <c r="D130" i="2"/>
  <c r="D114" i="2"/>
  <c r="D129" i="2"/>
  <c r="D128" i="2"/>
  <c r="K129" i="2"/>
  <c r="K130" i="2"/>
  <c r="K114" i="2"/>
  <c r="K128" i="2"/>
  <c r="K28" i="4"/>
  <c r="F28" i="4" s="1"/>
  <c r="E28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<sst xmlns="http://schemas.openxmlformats.org/spreadsheetml/2006/main" count="17145" uniqueCount="406">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</sst>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4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56952"/>
        <c:axId val="391262048"/>
      </c:lineChart>
      <c:catAx>
        <c:axId val="391256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1262048"/>
        <c:crosses val="autoZero"/>
        <c:auto val="1"/>
        <c:lblAlgn val="ctr"/>
        <c:lblOffset val="100"/>
        <c:noMultiLvlLbl val="0"/>
      </c:catAx>
      <c:valAx>
        <c:axId val="391262048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12569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JE6" activePane="bottomRight" state="frozen"/>
      <selection pane="topRight" activeCell="D1" sqref="D1"/>
      <selection pane="bottomLeft" activeCell="A6" sqref="A6"/>
      <selection pane="bottomRight" activeCell="JK59" sqref="JK59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21"/>
      <c r="B1" s="421"/>
      <c r="C1" s="30"/>
      <c r="D1" s="410" t="s">
        <v>106</v>
      </c>
      <c r="E1" s="411"/>
      <c r="F1" s="411"/>
      <c r="G1" s="411"/>
      <c r="H1" s="412"/>
      <c r="I1" s="33"/>
      <c r="J1" s="410" t="s">
        <v>113</v>
      </c>
      <c r="K1" s="411"/>
      <c r="L1" s="411"/>
      <c r="M1" s="411"/>
      <c r="N1" s="412"/>
      <c r="O1" s="33"/>
      <c r="P1" s="410" t="s">
        <v>127</v>
      </c>
      <c r="Q1" s="411"/>
      <c r="R1" s="411"/>
      <c r="S1" s="411"/>
      <c r="T1" s="412"/>
      <c r="U1" s="33"/>
      <c r="V1" s="410" t="s">
        <v>128</v>
      </c>
      <c r="W1" s="411"/>
      <c r="X1" s="411"/>
      <c r="Y1" s="411"/>
      <c r="Z1" s="412"/>
      <c r="AA1" s="74"/>
      <c r="AB1" s="386" t="s">
        <v>331</v>
      </c>
      <c r="AC1" s="387"/>
      <c r="AD1" s="387"/>
      <c r="AE1" s="387"/>
      <c r="AF1" s="388"/>
      <c r="AG1" s="33"/>
      <c r="AH1" s="410" t="s">
        <v>129</v>
      </c>
      <c r="AI1" s="411"/>
      <c r="AJ1" s="411"/>
      <c r="AK1" s="411"/>
      <c r="AL1" s="412"/>
      <c r="AM1" s="74"/>
      <c r="AN1" s="404" t="s">
        <v>127</v>
      </c>
      <c r="AO1" s="405"/>
      <c r="AP1" s="405"/>
      <c r="AQ1" s="405"/>
      <c r="AR1" s="406"/>
      <c r="AS1" s="33"/>
      <c r="AT1" s="410" t="s">
        <v>130</v>
      </c>
      <c r="AU1" s="411"/>
      <c r="AV1" s="411"/>
      <c r="AW1" s="411"/>
      <c r="AX1" s="412"/>
      <c r="AY1" s="74"/>
      <c r="AZ1" s="386" t="s">
        <v>331</v>
      </c>
      <c r="BA1" s="387"/>
      <c r="BB1" s="387"/>
      <c r="BC1" s="387"/>
      <c r="BD1" s="388"/>
      <c r="BE1" s="33"/>
      <c r="BF1" s="410" t="s">
        <v>135</v>
      </c>
      <c r="BG1" s="411"/>
      <c r="BH1" s="411"/>
      <c r="BI1" s="411"/>
      <c r="BJ1" s="412"/>
      <c r="BK1" s="33"/>
      <c r="BL1" s="410" t="s">
        <v>136</v>
      </c>
      <c r="BM1" s="411"/>
      <c r="BN1" s="411"/>
      <c r="BO1" s="411"/>
      <c r="BP1" s="412"/>
      <c r="BQ1" s="74"/>
      <c r="BR1" s="386" t="s">
        <v>331</v>
      </c>
      <c r="BS1" s="387"/>
      <c r="BT1" s="387"/>
      <c r="BU1" s="387"/>
      <c r="BV1" s="388"/>
      <c r="BW1" s="33"/>
      <c r="BX1" s="410" t="s">
        <v>137</v>
      </c>
      <c r="BY1" s="411"/>
      <c r="BZ1" s="411"/>
      <c r="CA1" s="411"/>
      <c r="CB1" s="412"/>
      <c r="CC1" s="74"/>
      <c r="CD1" s="404" t="s">
        <v>128</v>
      </c>
      <c r="CE1" s="405"/>
      <c r="CF1" s="405"/>
      <c r="CG1" s="405"/>
      <c r="CH1" s="406"/>
      <c r="CI1" s="33"/>
      <c r="CJ1" s="410" t="s">
        <v>138</v>
      </c>
      <c r="CK1" s="411"/>
      <c r="CL1" s="411"/>
      <c r="CM1" s="411"/>
      <c r="CN1" s="412"/>
      <c r="CO1" s="74"/>
      <c r="CP1" s="386" t="s">
        <v>331</v>
      </c>
      <c r="CQ1" s="387"/>
      <c r="CR1" s="387"/>
      <c r="CS1" s="387"/>
      <c r="CT1" s="388"/>
      <c r="CU1" s="33"/>
      <c r="CV1" s="410" t="s">
        <v>139</v>
      </c>
      <c r="CW1" s="411"/>
      <c r="CX1" s="411"/>
      <c r="CY1" s="411"/>
      <c r="CZ1" s="412"/>
      <c r="DA1" s="33"/>
      <c r="DB1" s="410" t="s">
        <v>140</v>
      </c>
      <c r="DC1" s="411"/>
      <c r="DD1" s="411"/>
      <c r="DE1" s="411"/>
      <c r="DF1" s="412"/>
      <c r="DG1" s="74"/>
      <c r="DH1" s="386" t="s">
        <v>331</v>
      </c>
      <c r="DI1" s="387"/>
      <c r="DJ1" s="387"/>
      <c r="DK1" s="387"/>
      <c r="DL1" s="388"/>
      <c r="DM1" s="33"/>
      <c r="DN1" s="410" t="s">
        <v>141</v>
      </c>
      <c r="DO1" s="411"/>
      <c r="DP1" s="411"/>
      <c r="DQ1" s="411"/>
      <c r="DR1" s="412"/>
      <c r="DS1" s="33"/>
      <c r="DT1" s="410" t="s">
        <v>142</v>
      </c>
      <c r="DU1" s="411"/>
      <c r="DV1" s="411"/>
      <c r="DW1" s="411"/>
      <c r="DX1" s="412"/>
      <c r="DY1" s="33"/>
      <c r="DZ1" s="410" t="s">
        <v>143</v>
      </c>
      <c r="EA1" s="411"/>
      <c r="EB1" s="411"/>
      <c r="EC1" s="411"/>
      <c r="ED1" s="412"/>
      <c r="EE1" s="74"/>
      <c r="EF1" s="386" t="s">
        <v>331</v>
      </c>
      <c r="EG1" s="387"/>
      <c r="EH1" s="387"/>
      <c r="EI1" s="387"/>
      <c r="EJ1" s="388"/>
      <c r="EK1" s="33"/>
      <c r="EL1" s="410" t="s">
        <v>144</v>
      </c>
      <c r="EM1" s="411"/>
      <c r="EN1" s="411"/>
      <c r="EO1" s="411"/>
      <c r="EP1" s="412"/>
      <c r="EQ1" s="33"/>
      <c r="ER1" s="410" t="s">
        <v>145</v>
      </c>
      <c r="ES1" s="411"/>
      <c r="ET1" s="411"/>
      <c r="EU1" s="411"/>
      <c r="EV1" s="412"/>
      <c r="EW1" s="33"/>
      <c r="EX1" s="410" t="s">
        <v>146</v>
      </c>
      <c r="EY1" s="411"/>
      <c r="EZ1" s="411"/>
      <c r="FA1" s="411"/>
      <c r="FB1" s="412"/>
      <c r="FC1" s="74"/>
      <c r="FD1" s="404" t="s">
        <v>332</v>
      </c>
      <c r="FE1" s="405"/>
      <c r="FF1" s="405"/>
      <c r="FG1" s="405"/>
      <c r="FH1" s="406"/>
      <c r="FI1" s="33"/>
      <c r="FJ1" s="410" t="s">
        <v>147</v>
      </c>
      <c r="FK1" s="411"/>
      <c r="FL1" s="411"/>
      <c r="FM1" s="411"/>
      <c r="FN1" s="412"/>
      <c r="FO1" s="33"/>
      <c r="FP1" s="410" t="s">
        <v>148</v>
      </c>
      <c r="FQ1" s="411"/>
      <c r="FR1" s="411"/>
      <c r="FS1" s="411"/>
      <c r="FT1" s="412"/>
      <c r="FU1" s="33"/>
      <c r="FV1" s="410" t="s">
        <v>149</v>
      </c>
      <c r="FW1" s="411"/>
      <c r="FX1" s="411"/>
      <c r="FY1" s="411"/>
      <c r="FZ1" s="412"/>
      <c r="GA1" s="74"/>
      <c r="GB1" s="396" t="s">
        <v>127</v>
      </c>
      <c r="GC1" s="397"/>
      <c r="GD1" s="397"/>
      <c r="GE1" s="397"/>
      <c r="GF1" s="398"/>
      <c r="GG1" s="74"/>
      <c r="GH1" s="404" t="s">
        <v>333</v>
      </c>
      <c r="GI1" s="405"/>
      <c r="GJ1" s="405"/>
      <c r="GK1" s="405"/>
      <c r="GL1" s="406"/>
      <c r="GM1" s="74"/>
      <c r="GN1" s="410" t="s">
        <v>150</v>
      </c>
      <c r="GO1" s="411"/>
      <c r="GP1" s="411"/>
      <c r="GQ1" s="411"/>
      <c r="GR1" s="412"/>
      <c r="GS1" s="33"/>
      <c r="GT1" s="404" t="s">
        <v>334</v>
      </c>
      <c r="GU1" s="405"/>
      <c r="GV1" s="405"/>
      <c r="GW1" s="405"/>
      <c r="GX1" s="406"/>
      <c r="GY1" s="33"/>
      <c r="GZ1" s="410" t="s">
        <v>151</v>
      </c>
      <c r="HA1" s="411"/>
      <c r="HB1" s="411"/>
      <c r="HC1" s="411"/>
      <c r="HD1" s="412"/>
      <c r="HE1" s="74"/>
      <c r="HF1" s="396" t="s">
        <v>128</v>
      </c>
      <c r="HG1" s="397"/>
      <c r="HH1" s="397"/>
      <c r="HI1" s="397"/>
      <c r="HJ1" s="398"/>
      <c r="HK1" s="33"/>
      <c r="HL1" s="410" t="s">
        <v>152</v>
      </c>
      <c r="HM1" s="411"/>
      <c r="HN1" s="411"/>
      <c r="HO1" s="411"/>
      <c r="HP1" s="412"/>
      <c r="HQ1" s="33"/>
      <c r="HR1" s="410" t="s">
        <v>153</v>
      </c>
      <c r="HS1" s="411"/>
      <c r="HT1" s="411"/>
      <c r="HU1" s="411"/>
      <c r="HV1" s="412"/>
      <c r="HW1" s="74"/>
      <c r="HX1" s="386" t="s">
        <v>335</v>
      </c>
      <c r="HY1" s="387"/>
      <c r="HZ1" s="387"/>
      <c r="IA1" s="387"/>
      <c r="IB1" s="388"/>
      <c r="IC1" s="33"/>
      <c r="ID1" s="410" t="s">
        <v>154</v>
      </c>
      <c r="IE1" s="411"/>
      <c r="IF1" s="411"/>
      <c r="IG1" s="411"/>
      <c r="IH1" s="412"/>
      <c r="II1" s="33"/>
      <c r="IJ1" s="410" t="s">
        <v>155</v>
      </c>
      <c r="IK1" s="411"/>
      <c r="IL1" s="411"/>
      <c r="IM1" s="411"/>
      <c r="IN1" s="412"/>
      <c r="IO1" s="74"/>
      <c r="IP1" s="404" t="s">
        <v>336</v>
      </c>
      <c r="IQ1" s="405"/>
      <c r="IR1" s="405"/>
      <c r="IS1" s="405"/>
      <c r="IT1" s="406"/>
      <c r="IU1" s="74"/>
      <c r="IV1" s="396" t="s">
        <v>129</v>
      </c>
      <c r="IW1" s="397"/>
      <c r="IX1" s="397"/>
      <c r="IY1" s="397"/>
      <c r="IZ1" s="398"/>
      <c r="JA1" s="33"/>
      <c r="JB1" s="410" t="s">
        <v>156</v>
      </c>
      <c r="JC1" s="411"/>
      <c r="JD1" s="411"/>
      <c r="JE1" s="411"/>
      <c r="JF1" s="412"/>
      <c r="JG1" s="74"/>
      <c r="JH1" s="386" t="s">
        <v>337</v>
      </c>
      <c r="JI1" s="387"/>
      <c r="JJ1" s="387"/>
      <c r="JK1" s="387"/>
      <c r="JL1" s="388"/>
      <c r="JM1" s="33"/>
      <c r="JN1" s="410" t="s">
        <v>157</v>
      </c>
      <c r="JO1" s="411"/>
      <c r="JP1" s="411"/>
      <c r="JQ1" s="411"/>
      <c r="JR1" s="412"/>
      <c r="JS1" s="33"/>
      <c r="JT1" s="410" t="s">
        <v>158</v>
      </c>
      <c r="JU1" s="411"/>
      <c r="JV1" s="411"/>
      <c r="JW1" s="411"/>
      <c r="JX1" s="412"/>
      <c r="JY1" s="74"/>
      <c r="JZ1" s="396" t="s">
        <v>332</v>
      </c>
      <c r="KA1" s="397"/>
      <c r="KB1" s="397"/>
      <c r="KC1" s="397"/>
      <c r="KD1" s="398"/>
      <c r="KE1" s="33"/>
      <c r="KF1" s="410" t="s">
        <v>159</v>
      </c>
      <c r="KG1" s="411"/>
      <c r="KH1" s="411"/>
      <c r="KI1" s="411"/>
      <c r="KJ1" s="412"/>
      <c r="KK1" s="74"/>
      <c r="KL1" s="386" t="s">
        <v>338</v>
      </c>
      <c r="KM1" s="387"/>
      <c r="KN1" s="387"/>
      <c r="KO1" s="387"/>
      <c r="KP1" s="388"/>
      <c r="KQ1" s="33"/>
      <c r="KR1" s="410" t="s">
        <v>160</v>
      </c>
      <c r="KS1" s="411"/>
      <c r="KT1" s="411"/>
      <c r="KU1" s="411"/>
      <c r="KV1" s="412"/>
      <c r="KW1" s="74"/>
      <c r="KX1" s="386" t="s">
        <v>339</v>
      </c>
      <c r="KY1" s="387"/>
      <c r="KZ1" s="387"/>
      <c r="LA1" s="387"/>
      <c r="LB1" s="388"/>
      <c r="LC1" s="33"/>
      <c r="LD1" s="410" t="s">
        <v>161</v>
      </c>
      <c r="LE1" s="411"/>
      <c r="LF1" s="411"/>
      <c r="LG1" s="411"/>
      <c r="LH1" s="412"/>
      <c r="LI1" s="74"/>
      <c r="LJ1" s="396" t="s">
        <v>340</v>
      </c>
      <c r="LK1" s="397"/>
      <c r="LL1" s="397"/>
      <c r="LM1" s="397"/>
      <c r="LN1" s="398"/>
      <c r="LO1" s="33"/>
      <c r="LP1" s="410" t="s">
        <v>162</v>
      </c>
      <c r="LQ1" s="411"/>
      <c r="LR1" s="411"/>
      <c r="LS1" s="411"/>
      <c r="LT1" s="412"/>
      <c r="LU1" s="74"/>
      <c r="LV1" s="386" t="s">
        <v>333</v>
      </c>
      <c r="LW1" s="387"/>
      <c r="LX1" s="387"/>
      <c r="LY1" s="387"/>
      <c r="LZ1" s="388"/>
      <c r="MA1" s="33"/>
      <c r="MB1" s="410" t="s">
        <v>163</v>
      </c>
      <c r="MC1" s="411"/>
      <c r="MD1" s="411"/>
      <c r="ME1" s="411"/>
      <c r="MF1" s="412"/>
      <c r="MG1" s="74"/>
      <c r="MH1" s="386" t="s">
        <v>334</v>
      </c>
      <c r="MI1" s="387"/>
      <c r="MJ1" s="387"/>
      <c r="MK1" s="387"/>
      <c r="ML1" s="388"/>
      <c r="MM1" s="33"/>
      <c r="MN1" s="410" t="s">
        <v>164</v>
      </c>
      <c r="MO1" s="411"/>
      <c r="MP1" s="411"/>
      <c r="MQ1" s="411"/>
      <c r="MR1" s="412"/>
      <c r="MS1" s="74"/>
      <c r="MT1" s="396" t="s">
        <v>336</v>
      </c>
      <c r="MU1" s="397"/>
      <c r="MV1" s="397"/>
      <c r="MW1" s="397"/>
      <c r="MX1" s="398"/>
      <c r="MY1" s="33"/>
      <c r="MZ1" s="410" t="s">
        <v>165</v>
      </c>
      <c r="NA1" s="411"/>
      <c r="NB1" s="411"/>
      <c r="NC1" s="411"/>
      <c r="ND1" s="412"/>
      <c r="NE1" s="33"/>
      <c r="NF1" s="410" t="s">
        <v>166</v>
      </c>
      <c r="NG1" s="411"/>
      <c r="NH1" s="411"/>
      <c r="NI1" s="411"/>
      <c r="NJ1" s="412"/>
      <c r="NK1" s="74"/>
      <c r="NL1" s="386" t="s">
        <v>336</v>
      </c>
      <c r="NM1" s="387"/>
      <c r="NN1" s="387"/>
      <c r="NO1" s="387"/>
      <c r="NP1" s="388"/>
      <c r="NQ1" s="76"/>
    </row>
    <row r="2" spans="1:381" ht="18" customHeight="1" x14ac:dyDescent="0.2">
      <c r="A2" s="421"/>
      <c r="B2" s="421"/>
      <c r="C2" s="30"/>
      <c r="D2" s="414">
        <v>44422.770833333336</v>
      </c>
      <c r="E2" s="415"/>
      <c r="F2" s="415"/>
      <c r="G2" s="415"/>
      <c r="H2" s="412"/>
      <c r="I2" s="33"/>
      <c r="J2" s="414">
        <v>44429.5625</v>
      </c>
      <c r="K2" s="415"/>
      <c r="L2" s="415"/>
      <c r="M2" s="415"/>
      <c r="N2" s="412"/>
      <c r="O2" s="33"/>
      <c r="P2" s="414">
        <v>44436.770833333336</v>
      </c>
      <c r="Q2" s="415"/>
      <c r="R2" s="415"/>
      <c r="S2" s="415"/>
      <c r="T2" s="412"/>
      <c r="U2" s="33"/>
      <c r="V2" s="414">
        <v>44451.729166666664</v>
      </c>
      <c r="W2" s="415"/>
      <c r="X2" s="415"/>
      <c r="Y2" s="415"/>
      <c r="Z2" s="412"/>
      <c r="AA2" s="75"/>
      <c r="AB2" s="390">
        <v>44454.875</v>
      </c>
      <c r="AC2" s="391"/>
      <c r="AD2" s="391"/>
      <c r="AE2" s="391"/>
      <c r="AF2" s="388"/>
      <c r="AG2" s="33"/>
      <c r="AH2" s="414">
        <v>44457.666666666664</v>
      </c>
      <c r="AI2" s="415"/>
      <c r="AJ2" s="415"/>
      <c r="AK2" s="415"/>
      <c r="AL2" s="412"/>
      <c r="AM2" s="75"/>
      <c r="AN2" s="408">
        <v>44460.864583333336</v>
      </c>
      <c r="AO2" s="409"/>
      <c r="AP2" s="409"/>
      <c r="AQ2" s="409"/>
      <c r="AR2" s="406"/>
      <c r="AS2" s="33"/>
      <c r="AT2" s="414">
        <v>44464.770833333336</v>
      </c>
      <c r="AU2" s="415"/>
      <c r="AV2" s="415"/>
      <c r="AW2" s="415"/>
      <c r="AX2" s="412"/>
      <c r="AY2" s="75"/>
      <c r="AZ2" s="390">
        <v>44467.875</v>
      </c>
      <c r="BA2" s="391"/>
      <c r="BB2" s="391"/>
      <c r="BC2" s="391"/>
      <c r="BD2" s="388"/>
      <c r="BE2" s="33"/>
      <c r="BF2" s="414">
        <v>44472.729166666664</v>
      </c>
      <c r="BG2" s="415"/>
      <c r="BH2" s="415"/>
      <c r="BI2" s="415"/>
      <c r="BJ2" s="412"/>
      <c r="BK2" s="33"/>
      <c r="BL2" s="414">
        <v>44485.5625</v>
      </c>
      <c r="BM2" s="415"/>
      <c r="BN2" s="415"/>
      <c r="BO2" s="415"/>
      <c r="BP2" s="412"/>
      <c r="BQ2" s="75"/>
      <c r="BR2" s="390">
        <v>44488.875</v>
      </c>
      <c r="BS2" s="391"/>
      <c r="BT2" s="391"/>
      <c r="BU2" s="391"/>
      <c r="BV2" s="388"/>
      <c r="BW2" s="33"/>
      <c r="BX2" s="414">
        <v>44493.729166666664</v>
      </c>
      <c r="BY2" s="415"/>
      <c r="BZ2" s="415"/>
      <c r="CA2" s="415"/>
      <c r="CB2" s="412"/>
      <c r="CC2" s="75"/>
      <c r="CD2" s="408">
        <v>44496.864583333336</v>
      </c>
      <c r="CE2" s="409"/>
      <c r="CF2" s="409"/>
      <c r="CG2" s="409"/>
      <c r="CH2" s="406"/>
      <c r="CI2" s="33"/>
      <c r="CJ2" s="414">
        <v>44499.666666666664</v>
      </c>
      <c r="CK2" s="415"/>
      <c r="CL2" s="415"/>
      <c r="CM2" s="415"/>
      <c r="CN2" s="412"/>
      <c r="CO2" s="75"/>
      <c r="CP2" s="390">
        <v>44503.875</v>
      </c>
      <c r="CQ2" s="391"/>
      <c r="CR2" s="391"/>
      <c r="CS2" s="391"/>
      <c r="CT2" s="388"/>
      <c r="CU2" s="33"/>
      <c r="CV2" s="414">
        <v>44507.729166666664</v>
      </c>
      <c r="CW2" s="415"/>
      <c r="CX2" s="415"/>
      <c r="CY2" s="415"/>
      <c r="CZ2" s="412"/>
      <c r="DA2" s="33"/>
      <c r="DB2" s="414">
        <v>44520.770833333336</v>
      </c>
      <c r="DC2" s="415"/>
      <c r="DD2" s="415"/>
      <c r="DE2" s="415"/>
      <c r="DF2" s="412"/>
      <c r="DG2" s="75"/>
      <c r="DH2" s="390">
        <v>44524.875</v>
      </c>
      <c r="DI2" s="391"/>
      <c r="DJ2" s="391"/>
      <c r="DK2" s="391"/>
      <c r="DL2" s="388"/>
      <c r="DM2" s="33"/>
      <c r="DN2" s="414">
        <v>44527.666666666664</v>
      </c>
      <c r="DO2" s="415"/>
      <c r="DP2" s="415"/>
      <c r="DQ2" s="415"/>
      <c r="DR2" s="412"/>
      <c r="DS2" s="33"/>
      <c r="DT2" s="414">
        <v>44531.885416666664</v>
      </c>
      <c r="DU2" s="415"/>
      <c r="DV2" s="415"/>
      <c r="DW2" s="415"/>
      <c r="DX2" s="412"/>
      <c r="DY2" s="33"/>
      <c r="DZ2" s="414">
        <v>44534.666666666664</v>
      </c>
      <c r="EA2" s="415"/>
      <c r="EB2" s="415"/>
      <c r="EC2" s="415"/>
      <c r="ED2" s="412"/>
      <c r="EE2" s="75"/>
      <c r="EF2" s="390">
        <v>44537.875</v>
      </c>
      <c r="EG2" s="391"/>
      <c r="EH2" s="391"/>
      <c r="EI2" s="391"/>
      <c r="EJ2" s="388"/>
      <c r="EK2" s="33"/>
      <c r="EL2" s="414">
        <v>44541.666666666664</v>
      </c>
      <c r="EM2" s="415"/>
      <c r="EN2" s="415"/>
      <c r="EO2" s="415"/>
      <c r="EP2" s="412"/>
      <c r="EQ2" s="33"/>
      <c r="ER2" s="414">
        <v>44546.875</v>
      </c>
      <c r="ES2" s="415"/>
      <c r="ET2" s="415"/>
      <c r="EU2" s="415"/>
      <c r="EV2" s="412"/>
      <c r="EW2" s="33"/>
      <c r="EX2" s="414">
        <v>44549.729166666664</v>
      </c>
      <c r="EY2" s="415"/>
      <c r="EZ2" s="415"/>
      <c r="FA2" s="415"/>
      <c r="FB2" s="412"/>
      <c r="FC2" s="75"/>
      <c r="FD2" s="408">
        <v>44552.864583333336</v>
      </c>
      <c r="FE2" s="409"/>
      <c r="FF2" s="409"/>
      <c r="FG2" s="409"/>
      <c r="FH2" s="406"/>
      <c r="FI2" s="33"/>
      <c r="FJ2" s="414">
        <v>44615.864583333336</v>
      </c>
      <c r="FK2" s="415"/>
      <c r="FL2" s="415"/>
      <c r="FM2" s="415"/>
      <c r="FN2" s="412"/>
      <c r="FO2" s="33"/>
      <c r="FP2" s="414">
        <v>44558.875</v>
      </c>
      <c r="FQ2" s="415"/>
      <c r="FR2" s="415"/>
      <c r="FS2" s="415"/>
      <c r="FT2" s="412"/>
      <c r="FU2" s="33"/>
      <c r="FV2" s="414">
        <v>44563.729166666664</v>
      </c>
      <c r="FW2" s="415"/>
      <c r="FX2" s="415"/>
      <c r="FY2" s="415"/>
      <c r="FZ2" s="412"/>
      <c r="GA2" s="75"/>
      <c r="GB2" s="400">
        <v>44570.625</v>
      </c>
      <c r="GC2" s="401"/>
      <c r="GD2" s="401"/>
      <c r="GE2" s="401"/>
      <c r="GF2" s="398"/>
      <c r="GG2" s="75"/>
      <c r="GH2" s="408">
        <v>44574.864583333336</v>
      </c>
      <c r="GI2" s="409"/>
      <c r="GJ2" s="409"/>
      <c r="GK2" s="409"/>
      <c r="GL2" s="406"/>
      <c r="GM2" s="75"/>
      <c r="GN2" s="414">
        <v>44577.625</v>
      </c>
      <c r="GO2" s="415"/>
      <c r="GP2" s="415"/>
      <c r="GQ2" s="415"/>
      <c r="GR2" s="412"/>
      <c r="GS2" s="33"/>
      <c r="GT2" s="408">
        <v>44581.864583333336</v>
      </c>
      <c r="GU2" s="409"/>
      <c r="GV2" s="409"/>
      <c r="GW2" s="409"/>
      <c r="GX2" s="406"/>
      <c r="GY2" s="33"/>
      <c r="GZ2" s="414">
        <v>44584.625</v>
      </c>
      <c r="HA2" s="415"/>
      <c r="HB2" s="415"/>
      <c r="HC2" s="415"/>
      <c r="HD2" s="412"/>
      <c r="HE2" s="75"/>
      <c r="HF2" s="400">
        <v>44598.541666666664</v>
      </c>
      <c r="HG2" s="401"/>
      <c r="HH2" s="401"/>
      <c r="HI2" s="401"/>
      <c r="HJ2" s="398"/>
      <c r="HK2" s="33"/>
      <c r="HL2" s="414">
        <v>44602.864583333336</v>
      </c>
      <c r="HM2" s="415"/>
      <c r="HN2" s="415"/>
      <c r="HO2" s="415"/>
      <c r="HP2" s="412"/>
      <c r="HQ2" s="33"/>
      <c r="HR2" s="414">
        <v>44605.625</v>
      </c>
      <c r="HS2" s="415"/>
      <c r="HT2" s="415"/>
      <c r="HU2" s="415"/>
      <c r="HV2" s="412"/>
      <c r="HW2" s="75"/>
      <c r="HX2" s="390">
        <v>44608.875</v>
      </c>
      <c r="HY2" s="391"/>
      <c r="HZ2" s="391"/>
      <c r="IA2" s="391"/>
      <c r="IB2" s="388"/>
      <c r="IC2" s="33"/>
      <c r="ID2" s="414">
        <v>44611.666666666664</v>
      </c>
      <c r="IE2" s="415"/>
      <c r="IF2" s="415"/>
      <c r="IG2" s="415"/>
      <c r="IH2" s="412"/>
      <c r="II2" s="33"/>
      <c r="IJ2" s="414">
        <v>44618.666666666664</v>
      </c>
      <c r="IK2" s="415"/>
      <c r="IL2" s="415"/>
      <c r="IM2" s="415"/>
      <c r="IN2" s="412"/>
      <c r="IO2" s="75"/>
      <c r="IP2" s="408">
        <v>44619.729166666664</v>
      </c>
      <c r="IQ2" s="409"/>
      <c r="IR2" s="409"/>
      <c r="IS2" s="409"/>
      <c r="IT2" s="406"/>
      <c r="IU2" s="75"/>
      <c r="IV2" s="400">
        <v>44622.885416666664</v>
      </c>
      <c r="IW2" s="401"/>
      <c r="IX2" s="401"/>
      <c r="IY2" s="401"/>
      <c r="IZ2" s="398"/>
      <c r="JA2" s="33"/>
      <c r="JB2" s="414">
        <v>44625.770833333336</v>
      </c>
      <c r="JC2" s="415"/>
      <c r="JD2" s="415"/>
      <c r="JE2" s="415"/>
      <c r="JF2" s="412"/>
      <c r="JG2" s="75"/>
      <c r="JH2" s="390">
        <v>44628.875</v>
      </c>
      <c r="JI2" s="391"/>
      <c r="JJ2" s="391"/>
      <c r="JK2" s="391"/>
      <c r="JL2" s="388"/>
      <c r="JM2" s="33"/>
      <c r="JN2" s="414">
        <v>44632.5625</v>
      </c>
      <c r="JO2" s="415"/>
      <c r="JP2" s="415"/>
      <c r="JQ2" s="415"/>
      <c r="JR2" s="412"/>
      <c r="JS2" s="33"/>
      <c r="JT2" s="414">
        <v>44640.729166666664</v>
      </c>
      <c r="JU2" s="415"/>
      <c r="JV2" s="415"/>
      <c r="JW2" s="415"/>
      <c r="JX2" s="412"/>
      <c r="JY2" s="75"/>
      <c r="JZ2" s="400" t="s">
        <v>324</v>
      </c>
      <c r="KA2" s="401"/>
      <c r="KB2" s="401"/>
      <c r="KC2" s="401"/>
      <c r="KD2" s="398"/>
      <c r="KE2" s="33"/>
      <c r="KF2" s="414">
        <v>44653.666666666664</v>
      </c>
      <c r="KG2" s="415"/>
      <c r="KH2" s="415"/>
      <c r="KI2" s="415"/>
      <c r="KJ2" s="412"/>
      <c r="KK2" s="75"/>
      <c r="KL2" s="390" t="s">
        <v>325</v>
      </c>
      <c r="KM2" s="391"/>
      <c r="KN2" s="391"/>
      <c r="KO2" s="391"/>
      <c r="KP2" s="388"/>
      <c r="KQ2" s="33"/>
      <c r="KR2" s="414">
        <v>44660.666666666664</v>
      </c>
      <c r="KS2" s="415"/>
      <c r="KT2" s="415"/>
      <c r="KU2" s="415"/>
      <c r="KV2" s="412"/>
      <c r="KW2" s="75"/>
      <c r="KX2" s="390" t="s">
        <v>326</v>
      </c>
      <c r="KY2" s="391"/>
      <c r="KZ2" s="391"/>
      <c r="LA2" s="391"/>
      <c r="LB2" s="388"/>
      <c r="LC2" s="33"/>
      <c r="LD2" s="414">
        <v>44667.666666666664</v>
      </c>
      <c r="LE2" s="415"/>
      <c r="LF2" s="415"/>
      <c r="LG2" s="415"/>
      <c r="LH2" s="412"/>
      <c r="LI2" s="75"/>
      <c r="LJ2" s="400" t="s">
        <v>326</v>
      </c>
      <c r="LK2" s="401"/>
      <c r="LL2" s="401"/>
      <c r="LM2" s="401"/>
      <c r="LN2" s="398"/>
      <c r="LO2" s="33"/>
      <c r="LP2" s="414">
        <v>44674.666666666664</v>
      </c>
      <c r="LQ2" s="415"/>
      <c r="LR2" s="415"/>
      <c r="LS2" s="415"/>
      <c r="LT2" s="412"/>
      <c r="LU2" s="75"/>
      <c r="LV2" s="390" t="s">
        <v>327</v>
      </c>
      <c r="LW2" s="391"/>
      <c r="LX2" s="391"/>
      <c r="LY2" s="391"/>
      <c r="LZ2" s="388"/>
      <c r="MA2" s="33"/>
      <c r="MB2" s="414">
        <v>44681.666666666664</v>
      </c>
      <c r="MC2" s="415"/>
      <c r="MD2" s="415"/>
      <c r="ME2" s="415"/>
      <c r="MF2" s="412"/>
      <c r="MG2" s="75"/>
      <c r="MH2" s="390" t="s">
        <v>328</v>
      </c>
      <c r="MI2" s="391"/>
      <c r="MJ2" s="391"/>
      <c r="MK2" s="391"/>
      <c r="ML2" s="388"/>
      <c r="MM2" s="33"/>
      <c r="MN2" s="414">
        <v>44688.666666666664</v>
      </c>
      <c r="MO2" s="415"/>
      <c r="MP2" s="415"/>
      <c r="MQ2" s="415"/>
      <c r="MR2" s="412"/>
      <c r="MS2" s="75"/>
      <c r="MT2" s="400" t="s">
        <v>329</v>
      </c>
      <c r="MU2" s="401"/>
      <c r="MV2" s="401"/>
      <c r="MW2" s="401"/>
      <c r="MX2" s="398"/>
      <c r="MY2" s="33"/>
      <c r="MZ2" s="414">
        <v>44696.666666666664</v>
      </c>
      <c r="NA2" s="415"/>
      <c r="NB2" s="415"/>
      <c r="NC2" s="415"/>
      <c r="ND2" s="412"/>
      <c r="NE2" s="33"/>
      <c r="NF2" s="414">
        <v>44703.708333333336</v>
      </c>
      <c r="NG2" s="415"/>
      <c r="NH2" s="415"/>
      <c r="NI2" s="415"/>
      <c r="NJ2" s="412"/>
      <c r="NK2" s="75"/>
      <c r="NL2" s="390" t="s">
        <v>330</v>
      </c>
      <c r="NM2" s="391"/>
      <c r="NN2" s="391"/>
      <c r="NO2" s="391"/>
      <c r="NP2" s="388"/>
      <c r="NQ2" s="76"/>
    </row>
    <row r="3" spans="1:381" ht="18" customHeight="1" thickBot="1" x14ac:dyDescent="0.25">
      <c r="A3" s="421"/>
      <c r="B3" s="421"/>
      <c r="C3" s="30"/>
      <c r="D3" s="416" t="s">
        <v>112</v>
      </c>
      <c r="E3" s="417"/>
      <c r="F3" s="417"/>
      <c r="G3" s="417"/>
      <c r="H3" s="413"/>
      <c r="I3" s="33"/>
      <c r="J3" s="416" t="s">
        <v>114</v>
      </c>
      <c r="K3" s="417"/>
      <c r="L3" s="417"/>
      <c r="M3" s="417"/>
      <c r="N3" s="413"/>
      <c r="O3" s="33"/>
      <c r="P3" s="416" t="s">
        <v>131</v>
      </c>
      <c r="Q3" s="417"/>
      <c r="R3" s="417"/>
      <c r="S3" s="417"/>
      <c r="T3" s="413"/>
      <c r="U3" s="33"/>
      <c r="V3" s="416" t="s">
        <v>132</v>
      </c>
      <c r="W3" s="417"/>
      <c r="X3" s="417"/>
      <c r="Y3" s="417"/>
      <c r="Z3" s="413"/>
      <c r="AA3" s="74"/>
      <c r="AB3" s="392" t="s">
        <v>318</v>
      </c>
      <c r="AC3" s="393"/>
      <c r="AD3" s="393"/>
      <c r="AE3" s="393"/>
      <c r="AF3" s="389"/>
      <c r="AG3" s="33"/>
      <c r="AH3" s="416" t="s">
        <v>134</v>
      </c>
      <c r="AI3" s="417"/>
      <c r="AJ3" s="417"/>
      <c r="AK3" s="417"/>
      <c r="AL3" s="413"/>
      <c r="AM3" s="74"/>
      <c r="AN3" s="394" t="s">
        <v>112</v>
      </c>
      <c r="AO3" s="395"/>
      <c r="AP3" s="395"/>
      <c r="AQ3" s="395"/>
      <c r="AR3" s="407"/>
      <c r="AS3" s="33"/>
      <c r="AT3" s="416" t="s">
        <v>133</v>
      </c>
      <c r="AU3" s="417"/>
      <c r="AV3" s="417"/>
      <c r="AW3" s="417"/>
      <c r="AX3" s="413"/>
      <c r="AY3" s="74"/>
      <c r="AZ3" s="392" t="s">
        <v>319</v>
      </c>
      <c r="BA3" s="393"/>
      <c r="BB3" s="393"/>
      <c r="BC3" s="393"/>
      <c r="BD3" s="389"/>
      <c r="BE3" s="33"/>
      <c r="BF3" s="416" t="s">
        <v>286</v>
      </c>
      <c r="BG3" s="417"/>
      <c r="BH3" s="417"/>
      <c r="BI3" s="417"/>
      <c r="BJ3" s="413"/>
      <c r="BK3" s="33"/>
      <c r="BL3" s="416" t="s">
        <v>287</v>
      </c>
      <c r="BM3" s="417"/>
      <c r="BN3" s="417"/>
      <c r="BO3" s="417"/>
      <c r="BP3" s="413"/>
      <c r="BQ3" s="74"/>
      <c r="BR3" s="392" t="s">
        <v>320</v>
      </c>
      <c r="BS3" s="393"/>
      <c r="BT3" s="393"/>
      <c r="BU3" s="393"/>
      <c r="BV3" s="389"/>
      <c r="BW3" s="33"/>
      <c r="BX3" s="416" t="s">
        <v>288</v>
      </c>
      <c r="BY3" s="417"/>
      <c r="BZ3" s="417"/>
      <c r="CA3" s="417"/>
      <c r="CB3" s="413"/>
      <c r="CC3" s="74"/>
      <c r="CD3" s="394" t="s">
        <v>356</v>
      </c>
      <c r="CE3" s="395"/>
      <c r="CF3" s="395"/>
      <c r="CG3" s="395"/>
      <c r="CH3" s="407"/>
      <c r="CI3" s="33"/>
      <c r="CJ3" s="416" t="s">
        <v>289</v>
      </c>
      <c r="CK3" s="417"/>
      <c r="CL3" s="417"/>
      <c r="CM3" s="417"/>
      <c r="CN3" s="413"/>
      <c r="CO3" s="74"/>
      <c r="CP3" s="392" t="s">
        <v>321</v>
      </c>
      <c r="CQ3" s="393"/>
      <c r="CR3" s="393"/>
      <c r="CS3" s="393"/>
      <c r="CT3" s="389"/>
      <c r="CU3" s="33"/>
      <c r="CV3" s="416" t="s">
        <v>315</v>
      </c>
      <c r="CW3" s="417"/>
      <c r="CX3" s="417"/>
      <c r="CY3" s="417"/>
      <c r="CZ3" s="413"/>
      <c r="DA3" s="33"/>
      <c r="DB3" s="416" t="s">
        <v>290</v>
      </c>
      <c r="DC3" s="417"/>
      <c r="DD3" s="417"/>
      <c r="DE3" s="417"/>
      <c r="DF3" s="413"/>
      <c r="DG3" s="74"/>
      <c r="DH3" s="392" t="s">
        <v>322</v>
      </c>
      <c r="DI3" s="393"/>
      <c r="DJ3" s="393"/>
      <c r="DK3" s="393"/>
      <c r="DL3" s="389"/>
      <c r="DM3" s="33"/>
      <c r="DN3" s="416" t="s">
        <v>316</v>
      </c>
      <c r="DO3" s="417"/>
      <c r="DP3" s="417"/>
      <c r="DQ3" s="417"/>
      <c r="DR3" s="413"/>
      <c r="DS3" s="33"/>
      <c r="DT3" s="416" t="s">
        <v>291</v>
      </c>
      <c r="DU3" s="417"/>
      <c r="DV3" s="417"/>
      <c r="DW3" s="417"/>
      <c r="DX3" s="413"/>
      <c r="DY3" s="33"/>
      <c r="DZ3" s="416" t="s">
        <v>292</v>
      </c>
      <c r="EA3" s="417"/>
      <c r="EB3" s="417"/>
      <c r="EC3" s="417"/>
      <c r="ED3" s="413"/>
      <c r="EE3" s="74"/>
      <c r="EF3" s="392" t="s">
        <v>323</v>
      </c>
      <c r="EG3" s="393"/>
      <c r="EH3" s="393"/>
      <c r="EI3" s="393"/>
      <c r="EJ3" s="389"/>
      <c r="EK3" s="33"/>
      <c r="EL3" s="416" t="s">
        <v>293</v>
      </c>
      <c r="EM3" s="417"/>
      <c r="EN3" s="417"/>
      <c r="EO3" s="417"/>
      <c r="EP3" s="413"/>
      <c r="EQ3" s="33"/>
      <c r="ER3" s="416" t="s">
        <v>313</v>
      </c>
      <c r="ES3" s="417"/>
      <c r="ET3" s="417"/>
      <c r="EU3" s="417"/>
      <c r="EV3" s="413"/>
      <c r="EW3" s="33"/>
      <c r="EX3" s="416" t="s">
        <v>294</v>
      </c>
      <c r="EY3" s="417"/>
      <c r="EZ3" s="417"/>
      <c r="FA3" s="417"/>
      <c r="FB3" s="413"/>
      <c r="FC3" s="74"/>
      <c r="FD3" s="394" t="s">
        <v>300</v>
      </c>
      <c r="FE3" s="395"/>
      <c r="FF3" s="395"/>
      <c r="FG3" s="395"/>
      <c r="FH3" s="407"/>
      <c r="FI3" s="33"/>
      <c r="FJ3" s="416" t="s">
        <v>295</v>
      </c>
      <c r="FK3" s="417"/>
      <c r="FL3" s="417"/>
      <c r="FM3" s="417"/>
      <c r="FN3" s="413"/>
      <c r="FO3" s="33"/>
      <c r="FP3" s="416" t="s">
        <v>296</v>
      </c>
      <c r="FQ3" s="417"/>
      <c r="FR3" s="417"/>
      <c r="FS3" s="417"/>
      <c r="FT3" s="413"/>
      <c r="FU3" s="33"/>
      <c r="FV3" s="416" t="s">
        <v>297</v>
      </c>
      <c r="FW3" s="417"/>
      <c r="FX3" s="417"/>
      <c r="FY3" s="417"/>
      <c r="FZ3" s="413"/>
      <c r="GA3" s="74"/>
      <c r="GB3" s="402" t="s">
        <v>387</v>
      </c>
      <c r="GC3" s="403"/>
      <c r="GD3" s="403"/>
      <c r="GE3" s="403"/>
      <c r="GF3" s="399"/>
      <c r="GG3" s="74"/>
      <c r="GH3" s="394" t="s">
        <v>290</v>
      </c>
      <c r="GI3" s="395"/>
      <c r="GJ3" s="395"/>
      <c r="GK3" s="395"/>
      <c r="GL3" s="407"/>
      <c r="GM3" s="74"/>
      <c r="GN3" s="416" t="s">
        <v>298</v>
      </c>
      <c r="GO3" s="417"/>
      <c r="GP3" s="417"/>
      <c r="GQ3" s="417"/>
      <c r="GR3" s="413"/>
      <c r="GS3" s="33"/>
      <c r="GT3" s="394" t="s">
        <v>303</v>
      </c>
      <c r="GU3" s="395"/>
      <c r="GV3" s="395"/>
      <c r="GW3" s="395"/>
      <c r="GX3" s="407"/>
      <c r="GY3" s="33"/>
      <c r="GZ3" s="416" t="s">
        <v>299</v>
      </c>
      <c r="HA3" s="417"/>
      <c r="HB3" s="417"/>
      <c r="HC3" s="417"/>
      <c r="HD3" s="413"/>
      <c r="HE3" s="74"/>
      <c r="HF3" s="402" t="s">
        <v>395</v>
      </c>
      <c r="HG3" s="403"/>
      <c r="HH3" s="403"/>
      <c r="HI3" s="403"/>
      <c r="HJ3" s="399"/>
      <c r="HK3" s="33"/>
      <c r="HL3" s="416" t="s">
        <v>300</v>
      </c>
      <c r="HM3" s="417"/>
      <c r="HN3" s="417"/>
      <c r="HO3" s="417"/>
      <c r="HP3" s="413"/>
      <c r="HQ3" s="33"/>
      <c r="HR3" s="416" t="s">
        <v>301</v>
      </c>
      <c r="HS3" s="417"/>
      <c r="HT3" s="417"/>
      <c r="HU3" s="417"/>
      <c r="HV3" s="413"/>
      <c r="HW3" s="74"/>
      <c r="HX3" s="392" t="s">
        <v>399</v>
      </c>
      <c r="HY3" s="393"/>
      <c r="HZ3" s="393"/>
      <c r="IA3" s="393"/>
      <c r="IB3" s="389"/>
      <c r="IC3" s="33"/>
      <c r="ID3" s="416" t="s">
        <v>302</v>
      </c>
      <c r="IE3" s="417"/>
      <c r="IF3" s="417"/>
      <c r="IG3" s="417"/>
      <c r="IH3" s="413"/>
      <c r="II3" s="33"/>
      <c r="IJ3" s="416" t="s">
        <v>303</v>
      </c>
      <c r="IK3" s="417"/>
      <c r="IL3" s="417"/>
      <c r="IM3" s="417"/>
      <c r="IN3" s="413"/>
      <c r="IO3" s="74"/>
      <c r="IP3" s="394" t="s">
        <v>403</v>
      </c>
      <c r="IQ3" s="395"/>
      <c r="IR3" s="395"/>
      <c r="IS3" s="395"/>
      <c r="IT3" s="407"/>
      <c r="IU3" s="74"/>
      <c r="IV3" s="402" t="s">
        <v>302</v>
      </c>
      <c r="IW3" s="403"/>
      <c r="IX3" s="403"/>
      <c r="IY3" s="403"/>
      <c r="IZ3" s="399"/>
      <c r="JA3" s="33"/>
      <c r="JB3" s="416" t="s">
        <v>314</v>
      </c>
      <c r="JC3" s="417"/>
      <c r="JD3" s="417"/>
      <c r="JE3" s="417"/>
      <c r="JF3" s="413"/>
      <c r="JG3" s="74"/>
      <c r="JH3" s="392" t="s">
        <v>396</v>
      </c>
      <c r="JI3" s="393"/>
      <c r="JJ3" s="393"/>
      <c r="JK3" s="393"/>
      <c r="JL3" s="389"/>
      <c r="JM3" s="33"/>
      <c r="JN3" s="416" t="s">
        <v>304</v>
      </c>
      <c r="JO3" s="417"/>
      <c r="JP3" s="417"/>
      <c r="JQ3" s="417"/>
      <c r="JR3" s="413"/>
      <c r="JS3" s="33"/>
      <c r="JT3" s="416" t="s">
        <v>305</v>
      </c>
      <c r="JU3" s="417"/>
      <c r="JV3" s="417"/>
      <c r="JW3" s="417"/>
      <c r="JX3" s="413"/>
      <c r="JY3" s="74"/>
      <c r="JZ3" s="402"/>
      <c r="KA3" s="403"/>
      <c r="KB3" s="403"/>
      <c r="KC3" s="403"/>
      <c r="KD3" s="399"/>
      <c r="KE3" s="33"/>
      <c r="KF3" s="416" t="s">
        <v>306</v>
      </c>
      <c r="KG3" s="417"/>
      <c r="KH3" s="417"/>
      <c r="KI3" s="417"/>
      <c r="KJ3" s="413"/>
      <c r="KK3" s="74"/>
      <c r="KL3" s="392"/>
      <c r="KM3" s="393"/>
      <c r="KN3" s="393"/>
      <c r="KO3" s="393"/>
      <c r="KP3" s="389"/>
      <c r="KQ3" s="33"/>
      <c r="KR3" s="416" t="s">
        <v>307</v>
      </c>
      <c r="KS3" s="417"/>
      <c r="KT3" s="417"/>
      <c r="KU3" s="417"/>
      <c r="KV3" s="413"/>
      <c r="KW3" s="74"/>
      <c r="KX3" s="392"/>
      <c r="KY3" s="393"/>
      <c r="KZ3" s="393"/>
      <c r="LA3" s="393"/>
      <c r="LB3" s="389"/>
      <c r="LC3" s="33"/>
      <c r="LD3" s="416" t="s">
        <v>308</v>
      </c>
      <c r="LE3" s="417"/>
      <c r="LF3" s="417"/>
      <c r="LG3" s="417"/>
      <c r="LH3" s="413"/>
      <c r="LI3" s="74"/>
      <c r="LJ3" s="402"/>
      <c r="LK3" s="403"/>
      <c r="LL3" s="403"/>
      <c r="LM3" s="403"/>
      <c r="LN3" s="399"/>
      <c r="LO3" s="33"/>
      <c r="LP3" s="416" t="s">
        <v>309</v>
      </c>
      <c r="LQ3" s="417"/>
      <c r="LR3" s="417"/>
      <c r="LS3" s="417"/>
      <c r="LT3" s="413"/>
      <c r="LU3" s="74"/>
      <c r="LV3" s="392"/>
      <c r="LW3" s="393"/>
      <c r="LX3" s="393"/>
      <c r="LY3" s="393"/>
      <c r="LZ3" s="389"/>
      <c r="MA3" s="33"/>
      <c r="MB3" s="416" t="s">
        <v>310</v>
      </c>
      <c r="MC3" s="417"/>
      <c r="MD3" s="417"/>
      <c r="ME3" s="417"/>
      <c r="MF3" s="413"/>
      <c r="MG3" s="74"/>
      <c r="MH3" s="392"/>
      <c r="MI3" s="393"/>
      <c r="MJ3" s="393"/>
      <c r="MK3" s="393"/>
      <c r="ML3" s="389"/>
      <c r="MM3" s="33"/>
      <c r="MN3" s="416" t="s">
        <v>311</v>
      </c>
      <c r="MO3" s="417"/>
      <c r="MP3" s="417"/>
      <c r="MQ3" s="417"/>
      <c r="MR3" s="413"/>
      <c r="MS3" s="74"/>
      <c r="MT3" s="402"/>
      <c r="MU3" s="403"/>
      <c r="MV3" s="403"/>
      <c r="MW3" s="403"/>
      <c r="MX3" s="399"/>
      <c r="MY3" s="33"/>
      <c r="MZ3" s="416" t="s">
        <v>317</v>
      </c>
      <c r="NA3" s="417"/>
      <c r="NB3" s="417"/>
      <c r="NC3" s="417"/>
      <c r="ND3" s="413"/>
      <c r="NE3" s="33"/>
      <c r="NF3" s="416" t="s">
        <v>312</v>
      </c>
      <c r="NG3" s="417"/>
      <c r="NH3" s="417"/>
      <c r="NI3" s="417"/>
      <c r="NJ3" s="413"/>
      <c r="NK3" s="74"/>
      <c r="NL3" s="392"/>
      <c r="NM3" s="393"/>
      <c r="NN3" s="393"/>
      <c r="NO3" s="393"/>
      <c r="NP3" s="389"/>
      <c r="NQ3" s="76"/>
    </row>
    <row r="4" spans="1:381" ht="5.0999999999999996" customHeight="1" thickBot="1" x14ac:dyDescent="0.25">
      <c r="A4" s="422"/>
      <c r="B4" s="422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18" t="s">
        <v>275</v>
      </c>
      <c r="B5" s="420"/>
      <c r="C5" s="64"/>
      <c r="D5" s="418" t="s">
        <v>103</v>
      </c>
      <c r="E5" s="418"/>
      <c r="F5" s="418"/>
      <c r="G5" s="65" t="s">
        <v>104</v>
      </c>
      <c r="H5" s="66" t="s">
        <v>105</v>
      </c>
      <c r="I5" s="64"/>
      <c r="J5" s="418" t="s">
        <v>103</v>
      </c>
      <c r="K5" s="418"/>
      <c r="L5" s="418"/>
      <c r="M5" s="65" t="s">
        <v>104</v>
      </c>
      <c r="N5" s="66" t="s">
        <v>105</v>
      </c>
      <c r="O5" s="64"/>
      <c r="P5" s="418" t="s">
        <v>103</v>
      </c>
      <c r="Q5" s="418"/>
      <c r="R5" s="418"/>
      <c r="S5" s="65" t="s">
        <v>104</v>
      </c>
      <c r="T5" s="66" t="s">
        <v>105</v>
      </c>
      <c r="U5" s="64"/>
      <c r="V5" s="418" t="s">
        <v>103</v>
      </c>
      <c r="W5" s="418"/>
      <c r="X5" s="418"/>
      <c r="Y5" s="65" t="s">
        <v>104</v>
      </c>
      <c r="Z5" s="66" t="s">
        <v>105</v>
      </c>
      <c r="AA5" s="75"/>
      <c r="AB5" s="418" t="s">
        <v>103</v>
      </c>
      <c r="AC5" s="418"/>
      <c r="AD5" s="418"/>
      <c r="AE5" s="70" t="s">
        <v>104</v>
      </c>
      <c r="AF5" s="71" t="s">
        <v>105</v>
      </c>
      <c r="AG5" s="64"/>
      <c r="AH5" s="418" t="s">
        <v>103</v>
      </c>
      <c r="AI5" s="418"/>
      <c r="AJ5" s="418"/>
      <c r="AK5" s="65" t="s">
        <v>104</v>
      </c>
      <c r="AL5" s="66" t="s">
        <v>105</v>
      </c>
      <c r="AM5" s="75"/>
      <c r="AN5" s="418" t="s">
        <v>103</v>
      </c>
      <c r="AO5" s="418"/>
      <c r="AP5" s="418"/>
      <c r="AQ5" s="70" t="s">
        <v>104</v>
      </c>
      <c r="AR5" s="71" t="s">
        <v>105</v>
      </c>
      <c r="AS5" s="64"/>
      <c r="AT5" s="419" t="s">
        <v>103</v>
      </c>
      <c r="AU5" s="418"/>
      <c r="AV5" s="418"/>
      <c r="AW5" s="70" t="s">
        <v>104</v>
      </c>
      <c r="AX5" s="66" t="s">
        <v>105</v>
      </c>
      <c r="AY5" s="75"/>
      <c r="AZ5" s="418" t="s">
        <v>103</v>
      </c>
      <c r="BA5" s="418"/>
      <c r="BB5" s="418"/>
      <c r="BC5" s="70" t="s">
        <v>104</v>
      </c>
      <c r="BD5" s="71" t="s">
        <v>105</v>
      </c>
      <c r="BE5" s="64"/>
      <c r="BF5" s="418" t="s">
        <v>103</v>
      </c>
      <c r="BG5" s="418"/>
      <c r="BH5" s="418"/>
      <c r="BI5" s="65" t="s">
        <v>104</v>
      </c>
      <c r="BJ5" s="66" t="s">
        <v>105</v>
      </c>
      <c r="BK5" s="64"/>
      <c r="BL5" s="418" t="s">
        <v>103</v>
      </c>
      <c r="BM5" s="418"/>
      <c r="BN5" s="418"/>
      <c r="BO5" s="65" t="s">
        <v>104</v>
      </c>
      <c r="BP5" s="66" t="s">
        <v>105</v>
      </c>
      <c r="BQ5" s="75"/>
      <c r="BR5" s="418" t="s">
        <v>103</v>
      </c>
      <c r="BS5" s="418"/>
      <c r="BT5" s="418"/>
      <c r="BU5" s="70" t="s">
        <v>104</v>
      </c>
      <c r="BV5" s="71" t="s">
        <v>105</v>
      </c>
      <c r="BW5" s="64"/>
      <c r="BX5" s="418" t="s">
        <v>103</v>
      </c>
      <c r="BY5" s="418"/>
      <c r="BZ5" s="418"/>
      <c r="CA5" s="65" t="s">
        <v>104</v>
      </c>
      <c r="CB5" s="66" t="s">
        <v>105</v>
      </c>
      <c r="CC5" s="75"/>
      <c r="CD5" s="418" t="s">
        <v>103</v>
      </c>
      <c r="CE5" s="418"/>
      <c r="CF5" s="418"/>
      <c r="CG5" s="70" t="s">
        <v>104</v>
      </c>
      <c r="CH5" s="71" t="s">
        <v>105</v>
      </c>
      <c r="CI5" s="64"/>
      <c r="CJ5" s="418" t="s">
        <v>103</v>
      </c>
      <c r="CK5" s="418"/>
      <c r="CL5" s="418"/>
      <c r="CM5" s="65" t="s">
        <v>104</v>
      </c>
      <c r="CN5" s="66" t="s">
        <v>105</v>
      </c>
      <c r="CO5" s="75"/>
      <c r="CP5" s="418" t="s">
        <v>103</v>
      </c>
      <c r="CQ5" s="418"/>
      <c r="CR5" s="418"/>
      <c r="CS5" s="70" t="s">
        <v>104</v>
      </c>
      <c r="CT5" s="71" t="s">
        <v>105</v>
      </c>
      <c r="CU5" s="64"/>
      <c r="CV5" s="418" t="s">
        <v>103</v>
      </c>
      <c r="CW5" s="418"/>
      <c r="CX5" s="418"/>
      <c r="CY5" s="65" t="s">
        <v>104</v>
      </c>
      <c r="CZ5" s="66" t="s">
        <v>105</v>
      </c>
      <c r="DA5" s="64"/>
      <c r="DB5" s="418" t="s">
        <v>103</v>
      </c>
      <c r="DC5" s="418"/>
      <c r="DD5" s="418"/>
      <c r="DE5" s="65" t="s">
        <v>104</v>
      </c>
      <c r="DF5" s="66" t="s">
        <v>105</v>
      </c>
      <c r="DG5" s="75"/>
      <c r="DH5" s="418" t="s">
        <v>103</v>
      </c>
      <c r="DI5" s="418"/>
      <c r="DJ5" s="418"/>
      <c r="DK5" s="70" t="s">
        <v>104</v>
      </c>
      <c r="DL5" s="71" t="s">
        <v>105</v>
      </c>
      <c r="DM5" s="64"/>
      <c r="DN5" s="418" t="s">
        <v>103</v>
      </c>
      <c r="DO5" s="418"/>
      <c r="DP5" s="418"/>
      <c r="DQ5" s="65" t="s">
        <v>104</v>
      </c>
      <c r="DR5" s="66" t="s">
        <v>105</v>
      </c>
      <c r="DS5" s="64"/>
      <c r="DT5" s="418" t="s">
        <v>103</v>
      </c>
      <c r="DU5" s="418"/>
      <c r="DV5" s="418"/>
      <c r="DW5" s="65" t="s">
        <v>104</v>
      </c>
      <c r="DX5" s="66" t="s">
        <v>105</v>
      </c>
      <c r="DY5" s="64"/>
      <c r="DZ5" s="418" t="s">
        <v>103</v>
      </c>
      <c r="EA5" s="418"/>
      <c r="EB5" s="418"/>
      <c r="EC5" s="65" t="s">
        <v>104</v>
      </c>
      <c r="ED5" s="66" t="s">
        <v>105</v>
      </c>
      <c r="EE5" s="75"/>
      <c r="EF5" s="418" t="s">
        <v>103</v>
      </c>
      <c r="EG5" s="418"/>
      <c r="EH5" s="418"/>
      <c r="EI5" s="70" t="s">
        <v>104</v>
      </c>
      <c r="EJ5" s="71" t="s">
        <v>105</v>
      </c>
      <c r="EK5" s="64"/>
      <c r="EL5" s="418" t="s">
        <v>103</v>
      </c>
      <c r="EM5" s="418"/>
      <c r="EN5" s="418"/>
      <c r="EO5" s="65" t="s">
        <v>104</v>
      </c>
      <c r="EP5" s="66" t="s">
        <v>105</v>
      </c>
      <c r="EQ5" s="64"/>
      <c r="ER5" s="418" t="s">
        <v>103</v>
      </c>
      <c r="ES5" s="418"/>
      <c r="ET5" s="418"/>
      <c r="EU5" s="65" t="s">
        <v>104</v>
      </c>
      <c r="EV5" s="66" t="s">
        <v>105</v>
      </c>
      <c r="EW5" s="64"/>
      <c r="EX5" s="418" t="s">
        <v>103</v>
      </c>
      <c r="EY5" s="418"/>
      <c r="EZ5" s="418"/>
      <c r="FA5" s="65" t="s">
        <v>104</v>
      </c>
      <c r="FB5" s="66" t="s">
        <v>105</v>
      </c>
      <c r="FC5" s="75"/>
      <c r="FD5" s="418" t="s">
        <v>103</v>
      </c>
      <c r="FE5" s="418"/>
      <c r="FF5" s="418"/>
      <c r="FG5" s="70" t="s">
        <v>104</v>
      </c>
      <c r="FH5" s="71" t="s">
        <v>105</v>
      </c>
      <c r="FI5" s="64"/>
      <c r="FJ5" s="418" t="s">
        <v>103</v>
      </c>
      <c r="FK5" s="418"/>
      <c r="FL5" s="418"/>
      <c r="FM5" s="65" t="s">
        <v>104</v>
      </c>
      <c r="FN5" s="66" t="s">
        <v>105</v>
      </c>
      <c r="FO5" s="64"/>
      <c r="FP5" s="418" t="s">
        <v>103</v>
      </c>
      <c r="FQ5" s="418"/>
      <c r="FR5" s="418"/>
      <c r="FS5" s="65" t="s">
        <v>104</v>
      </c>
      <c r="FT5" s="66" t="s">
        <v>105</v>
      </c>
      <c r="FU5" s="64"/>
      <c r="FV5" s="418" t="s">
        <v>103</v>
      </c>
      <c r="FW5" s="418"/>
      <c r="FX5" s="418"/>
      <c r="FY5" s="65" t="s">
        <v>104</v>
      </c>
      <c r="FZ5" s="66" t="s">
        <v>105</v>
      </c>
      <c r="GA5" s="75"/>
      <c r="GB5" s="418" t="s">
        <v>103</v>
      </c>
      <c r="GC5" s="418"/>
      <c r="GD5" s="418"/>
      <c r="GE5" s="70" t="s">
        <v>104</v>
      </c>
      <c r="GF5" s="71" t="s">
        <v>105</v>
      </c>
      <c r="GG5" s="75"/>
      <c r="GH5" s="418" t="s">
        <v>103</v>
      </c>
      <c r="GI5" s="418"/>
      <c r="GJ5" s="418"/>
      <c r="GK5" s="70" t="s">
        <v>104</v>
      </c>
      <c r="GL5" s="71" t="s">
        <v>105</v>
      </c>
      <c r="GM5" s="75"/>
      <c r="GN5" s="418" t="s">
        <v>103</v>
      </c>
      <c r="GO5" s="418"/>
      <c r="GP5" s="418"/>
      <c r="GQ5" s="70" t="s">
        <v>104</v>
      </c>
      <c r="GR5" s="71" t="s">
        <v>105</v>
      </c>
      <c r="GS5" s="64"/>
      <c r="GT5" s="418" t="s">
        <v>103</v>
      </c>
      <c r="GU5" s="418"/>
      <c r="GV5" s="418"/>
      <c r="GW5" s="65" t="s">
        <v>104</v>
      </c>
      <c r="GX5" s="66" t="s">
        <v>105</v>
      </c>
      <c r="GY5" s="64"/>
      <c r="GZ5" s="418" t="s">
        <v>103</v>
      </c>
      <c r="HA5" s="418"/>
      <c r="HB5" s="418"/>
      <c r="HC5" s="65" t="s">
        <v>104</v>
      </c>
      <c r="HD5" s="66" t="s">
        <v>105</v>
      </c>
      <c r="HE5" s="75"/>
      <c r="HF5" s="418" t="s">
        <v>103</v>
      </c>
      <c r="HG5" s="418"/>
      <c r="HH5" s="418"/>
      <c r="HI5" s="70" t="s">
        <v>104</v>
      </c>
      <c r="HJ5" s="71" t="s">
        <v>105</v>
      </c>
      <c r="HK5" s="64"/>
      <c r="HL5" s="418" t="s">
        <v>103</v>
      </c>
      <c r="HM5" s="418"/>
      <c r="HN5" s="418"/>
      <c r="HO5" s="65" t="s">
        <v>104</v>
      </c>
      <c r="HP5" s="66" t="s">
        <v>105</v>
      </c>
      <c r="HQ5" s="64"/>
      <c r="HR5" s="418" t="s">
        <v>103</v>
      </c>
      <c r="HS5" s="418"/>
      <c r="HT5" s="418"/>
      <c r="HU5" s="65" t="s">
        <v>104</v>
      </c>
      <c r="HV5" s="66" t="s">
        <v>105</v>
      </c>
      <c r="HW5" s="75"/>
      <c r="HX5" s="418" t="s">
        <v>103</v>
      </c>
      <c r="HY5" s="418"/>
      <c r="HZ5" s="418"/>
      <c r="IA5" s="70" t="s">
        <v>104</v>
      </c>
      <c r="IB5" s="71" t="s">
        <v>105</v>
      </c>
      <c r="IC5" s="64"/>
      <c r="ID5" s="418" t="s">
        <v>103</v>
      </c>
      <c r="IE5" s="418"/>
      <c r="IF5" s="418"/>
      <c r="IG5" s="65" t="s">
        <v>104</v>
      </c>
      <c r="IH5" s="66" t="s">
        <v>105</v>
      </c>
      <c r="II5" s="64"/>
      <c r="IJ5" s="418" t="s">
        <v>103</v>
      </c>
      <c r="IK5" s="418"/>
      <c r="IL5" s="418"/>
      <c r="IM5" s="65" t="s">
        <v>104</v>
      </c>
      <c r="IN5" s="66" t="s">
        <v>105</v>
      </c>
      <c r="IO5" s="75"/>
      <c r="IP5" s="418" t="s">
        <v>103</v>
      </c>
      <c r="IQ5" s="418"/>
      <c r="IR5" s="418"/>
      <c r="IS5" s="70" t="s">
        <v>104</v>
      </c>
      <c r="IT5" s="71" t="s">
        <v>105</v>
      </c>
      <c r="IU5" s="75"/>
      <c r="IV5" s="418" t="s">
        <v>103</v>
      </c>
      <c r="IW5" s="418"/>
      <c r="IX5" s="418"/>
      <c r="IY5" s="70" t="s">
        <v>104</v>
      </c>
      <c r="IZ5" s="71" t="s">
        <v>105</v>
      </c>
      <c r="JA5" s="64"/>
      <c r="JB5" s="418" t="s">
        <v>103</v>
      </c>
      <c r="JC5" s="418"/>
      <c r="JD5" s="418"/>
      <c r="JE5" s="65" t="s">
        <v>104</v>
      </c>
      <c r="JF5" s="66" t="s">
        <v>105</v>
      </c>
      <c r="JG5" s="75"/>
      <c r="JH5" s="418" t="s">
        <v>103</v>
      </c>
      <c r="JI5" s="418"/>
      <c r="JJ5" s="418"/>
      <c r="JK5" s="70" t="s">
        <v>104</v>
      </c>
      <c r="JL5" s="71" t="s">
        <v>105</v>
      </c>
      <c r="JM5" s="64"/>
      <c r="JN5" s="418" t="s">
        <v>103</v>
      </c>
      <c r="JO5" s="418"/>
      <c r="JP5" s="418"/>
      <c r="JQ5" s="65" t="s">
        <v>104</v>
      </c>
      <c r="JR5" s="66" t="s">
        <v>105</v>
      </c>
      <c r="JS5" s="64"/>
      <c r="JT5" s="418" t="s">
        <v>103</v>
      </c>
      <c r="JU5" s="418"/>
      <c r="JV5" s="418"/>
      <c r="JW5" s="65" t="s">
        <v>104</v>
      </c>
      <c r="JX5" s="66" t="s">
        <v>105</v>
      </c>
      <c r="JY5" s="75"/>
      <c r="JZ5" s="418" t="s">
        <v>103</v>
      </c>
      <c r="KA5" s="418"/>
      <c r="KB5" s="418"/>
      <c r="KC5" s="70" t="s">
        <v>104</v>
      </c>
      <c r="KD5" s="71" t="s">
        <v>105</v>
      </c>
      <c r="KE5" s="64"/>
      <c r="KF5" s="418" t="s">
        <v>103</v>
      </c>
      <c r="KG5" s="418"/>
      <c r="KH5" s="418"/>
      <c r="KI5" s="65" t="s">
        <v>104</v>
      </c>
      <c r="KJ5" s="66" t="s">
        <v>105</v>
      </c>
      <c r="KK5" s="75"/>
      <c r="KL5" s="418" t="s">
        <v>103</v>
      </c>
      <c r="KM5" s="418"/>
      <c r="KN5" s="418"/>
      <c r="KO5" s="70" t="s">
        <v>104</v>
      </c>
      <c r="KP5" s="71" t="s">
        <v>105</v>
      </c>
      <c r="KQ5" s="64"/>
      <c r="KR5" s="418" t="s">
        <v>103</v>
      </c>
      <c r="KS5" s="418"/>
      <c r="KT5" s="418"/>
      <c r="KU5" s="65" t="s">
        <v>104</v>
      </c>
      <c r="KV5" s="66" t="s">
        <v>105</v>
      </c>
      <c r="KW5" s="75"/>
      <c r="KX5" s="418" t="s">
        <v>103</v>
      </c>
      <c r="KY5" s="418"/>
      <c r="KZ5" s="418"/>
      <c r="LA5" s="70" t="s">
        <v>104</v>
      </c>
      <c r="LB5" s="71" t="s">
        <v>105</v>
      </c>
      <c r="LC5" s="64"/>
      <c r="LD5" s="418" t="s">
        <v>103</v>
      </c>
      <c r="LE5" s="418"/>
      <c r="LF5" s="418"/>
      <c r="LG5" s="65" t="s">
        <v>104</v>
      </c>
      <c r="LH5" s="66" t="s">
        <v>105</v>
      </c>
      <c r="LI5" s="75"/>
      <c r="LJ5" s="418" t="s">
        <v>103</v>
      </c>
      <c r="LK5" s="418"/>
      <c r="LL5" s="418"/>
      <c r="LM5" s="70" t="s">
        <v>104</v>
      </c>
      <c r="LN5" s="71" t="s">
        <v>105</v>
      </c>
      <c r="LO5" s="64"/>
      <c r="LP5" s="418" t="s">
        <v>103</v>
      </c>
      <c r="LQ5" s="418"/>
      <c r="LR5" s="418"/>
      <c r="LS5" s="65" t="s">
        <v>104</v>
      </c>
      <c r="LT5" s="66" t="s">
        <v>105</v>
      </c>
      <c r="LU5" s="75"/>
      <c r="LV5" s="418" t="s">
        <v>103</v>
      </c>
      <c r="LW5" s="418"/>
      <c r="LX5" s="418"/>
      <c r="LY5" s="70" t="s">
        <v>104</v>
      </c>
      <c r="LZ5" s="71" t="s">
        <v>105</v>
      </c>
      <c r="MA5" s="64"/>
      <c r="MB5" s="418" t="s">
        <v>103</v>
      </c>
      <c r="MC5" s="418"/>
      <c r="MD5" s="418"/>
      <c r="ME5" s="65" t="s">
        <v>104</v>
      </c>
      <c r="MF5" s="66" t="s">
        <v>105</v>
      </c>
      <c r="MG5" s="75"/>
      <c r="MH5" s="418" t="s">
        <v>103</v>
      </c>
      <c r="MI5" s="418"/>
      <c r="MJ5" s="418"/>
      <c r="MK5" s="70" t="s">
        <v>104</v>
      </c>
      <c r="ML5" s="71" t="s">
        <v>105</v>
      </c>
      <c r="MM5" s="64"/>
      <c r="MN5" s="418" t="s">
        <v>103</v>
      </c>
      <c r="MO5" s="418"/>
      <c r="MP5" s="418"/>
      <c r="MQ5" s="65" t="s">
        <v>104</v>
      </c>
      <c r="MR5" s="66" t="s">
        <v>105</v>
      </c>
      <c r="MS5" s="75"/>
      <c r="MT5" s="418" t="s">
        <v>103</v>
      </c>
      <c r="MU5" s="418"/>
      <c r="MV5" s="418"/>
      <c r="MW5" s="70" t="s">
        <v>104</v>
      </c>
      <c r="MX5" s="71" t="s">
        <v>105</v>
      </c>
      <c r="MY5" s="64"/>
      <c r="MZ5" s="419" t="s">
        <v>103</v>
      </c>
      <c r="NA5" s="418"/>
      <c r="NB5" s="418"/>
      <c r="NC5" s="65" t="s">
        <v>104</v>
      </c>
      <c r="ND5" s="66" t="s">
        <v>105</v>
      </c>
      <c r="NE5" s="64"/>
      <c r="NF5" s="419" t="s">
        <v>103</v>
      </c>
      <c r="NG5" s="418"/>
      <c r="NH5" s="418"/>
      <c r="NI5" s="65" t="s">
        <v>104</v>
      </c>
      <c r="NJ5" s="66" t="s">
        <v>105</v>
      </c>
      <c r="NK5" s="75"/>
      <c r="NL5" s="418" t="s">
        <v>103</v>
      </c>
      <c r="NM5" s="418"/>
      <c r="NN5" s="418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344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344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344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345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378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344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344</v>
      </c>
      <c r="HQ6" s="56"/>
      <c r="HR6" s="97">
        <v>1</v>
      </c>
      <c r="HS6" s="83" t="s">
        <v>0</v>
      </c>
      <c r="HT6" s="97">
        <v>4</v>
      </c>
      <c r="HU6" s="343" t="s">
        <v>2</v>
      </c>
      <c r="HV6" s="344" t="s">
        <v>378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378</v>
      </c>
      <c r="IH6" s="84" t="s">
        <v>344</v>
      </c>
      <c r="II6" s="56"/>
      <c r="IJ6" s="97"/>
      <c r="IK6" s="83"/>
      <c r="IL6" s="97"/>
      <c r="IM6" s="319"/>
      <c r="IN6" s="320"/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9" t="s">
        <v>115</v>
      </c>
      <c r="JF6" s="366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378</v>
      </c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354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344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345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379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345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344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7" t="s">
        <v>2</v>
      </c>
      <c r="FN7" s="354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344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40" t="s">
        <v>2</v>
      </c>
      <c r="HP7" s="339" t="s">
        <v>344</v>
      </c>
      <c r="HQ7" s="56"/>
      <c r="HR7" s="92">
        <v>0</v>
      </c>
      <c r="HS7" s="85" t="s">
        <v>0</v>
      </c>
      <c r="HT7" s="92">
        <v>3</v>
      </c>
      <c r="HU7" s="345" t="s">
        <v>3</v>
      </c>
      <c r="HV7" s="344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378</v>
      </c>
      <c r="IH7" s="84" t="s">
        <v>2</v>
      </c>
      <c r="II7" s="56"/>
      <c r="IJ7" s="92"/>
      <c r="IK7" s="85"/>
      <c r="IL7" s="92"/>
      <c r="IM7" s="323"/>
      <c r="IN7" s="320"/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344</v>
      </c>
      <c r="JG7" s="56"/>
      <c r="JH7" s="92">
        <v>1</v>
      </c>
      <c r="JI7" s="85" t="s">
        <v>0</v>
      </c>
      <c r="JJ7" s="92">
        <v>1</v>
      </c>
      <c r="JK7" s="373" t="s">
        <v>2</v>
      </c>
      <c r="JL7" s="372" t="s">
        <v>117</v>
      </c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344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345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344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357</v>
      </c>
      <c r="EJ8" s="264" t="s">
        <v>384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7" t="s">
        <v>115</v>
      </c>
      <c r="FN8" s="354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338" t="s">
        <v>115</v>
      </c>
      <c r="HP8" s="335" t="s">
        <v>115</v>
      </c>
      <c r="HQ8" s="56"/>
      <c r="HR8" s="97"/>
      <c r="HS8" s="85" t="s">
        <v>0</v>
      </c>
      <c r="HT8" s="92"/>
      <c r="HU8" s="345" t="s">
        <v>115</v>
      </c>
      <c r="HV8" s="344" t="s">
        <v>115</v>
      </c>
      <c r="HW8" s="56"/>
      <c r="HX8" s="97"/>
      <c r="HY8" s="85" t="s">
        <v>0</v>
      </c>
      <c r="HZ8" s="92"/>
      <c r="IA8" s="349" t="s">
        <v>115</v>
      </c>
      <c r="IB8" s="346" t="s">
        <v>115</v>
      </c>
      <c r="IC8" s="56"/>
      <c r="ID8" s="97"/>
      <c r="IE8" s="85" t="s">
        <v>0</v>
      </c>
      <c r="IF8" s="92"/>
      <c r="IG8" s="353" t="s">
        <v>115</v>
      </c>
      <c r="IH8" s="350" t="s">
        <v>115</v>
      </c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361" t="s">
        <v>115</v>
      </c>
      <c r="IT8" s="358" t="s">
        <v>115</v>
      </c>
      <c r="IU8" s="56"/>
      <c r="IV8" s="97"/>
      <c r="IW8" s="85" t="s">
        <v>0</v>
      </c>
      <c r="IX8" s="92"/>
      <c r="IY8" s="365" t="s">
        <v>115</v>
      </c>
      <c r="IZ8" s="364" t="s">
        <v>115</v>
      </c>
      <c r="JA8" s="56"/>
      <c r="JB8" s="97"/>
      <c r="JC8" s="85" t="s">
        <v>0</v>
      </c>
      <c r="JD8" s="92"/>
      <c r="JE8" s="369" t="s">
        <v>115</v>
      </c>
      <c r="JF8" s="366" t="s">
        <v>115</v>
      </c>
      <c r="JG8" s="56"/>
      <c r="JH8" s="97"/>
      <c r="JI8" s="85" t="s">
        <v>0</v>
      </c>
      <c r="JJ8" s="92"/>
      <c r="JK8" s="373" t="s">
        <v>115</v>
      </c>
      <c r="JL8" s="372" t="s">
        <v>115</v>
      </c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354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344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389</v>
      </c>
      <c r="FH9" s="285" t="s">
        <v>391</v>
      </c>
      <c r="FI9" s="56"/>
      <c r="FJ9" s="92"/>
      <c r="FK9" s="85" t="s">
        <v>0</v>
      </c>
      <c r="FL9" s="92"/>
      <c r="FM9" s="357" t="s">
        <v>115</v>
      </c>
      <c r="FN9" s="354" t="s">
        <v>115</v>
      </c>
      <c r="FO9" s="56"/>
      <c r="FP9" s="92">
        <v>1</v>
      </c>
      <c r="FQ9" s="85" t="s">
        <v>0</v>
      </c>
      <c r="FR9" s="92">
        <v>3</v>
      </c>
      <c r="FS9" s="85" t="s">
        <v>389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354</v>
      </c>
      <c r="HD9" s="84" t="s">
        <v>344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5" t="s">
        <v>2</v>
      </c>
      <c r="HV9" s="344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361" t="s">
        <v>115</v>
      </c>
      <c r="IT9" s="358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378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359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345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7" t="s">
        <v>2</v>
      </c>
      <c r="FN10" s="354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344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5" t="s">
        <v>115</v>
      </c>
      <c r="HV10" s="344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378</v>
      </c>
      <c r="IH10" s="84" t="s">
        <v>2</v>
      </c>
      <c r="II10" s="56"/>
      <c r="IJ10" s="92"/>
      <c r="IK10" s="85"/>
      <c r="IL10" s="92"/>
      <c r="IM10" s="323"/>
      <c r="IN10" s="320"/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8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354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5" t="s">
        <v>115</v>
      </c>
      <c r="HV11" s="344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3" t="s">
        <v>115</v>
      </c>
      <c r="IH11" s="350" t="s">
        <v>115</v>
      </c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361" t="s">
        <v>115</v>
      </c>
      <c r="IT11" s="358" t="s">
        <v>115</v>
      </c>
      <c r="IU11" s="56"/>
      <c r="IV11" s="92"/>
      <c r="IW11" s="85" t="s">
        <v>0</v>
      </c>
      <c r="IX11" s="92"/>
      <c r="IY11" s="365" t="s">
        <v>115</v>
      </c>
      <c r="IZ11" s="364" t="s">
        <v>115</v>
      </c>
      <c r="JA11" s="56"/>
      <c r="JB11" s="92"/>
      <c r="JC11" s="85" t="s">
        <v>0</v>
      </c>
      <c r="JD11" s="92"/>
      <c r="JE11" s="369" t="s">
        <v>115</v>
      </c>
      <c r="JF11" s="366" t="s">
        <v>115</v>
      </c>
      <c r="JG11" s="56"/>
      <c r="JH11" s="92"/>
      <c r="JI11" s="85" t="s">
        <v>0</v>
      </c>
      <c r="JJ11" s="92"/>
      <c r="JK11" s="373" t="s">
        <v>115</v>
      </c>
      <c r="JL11" s="372" t="s">
        <v>115</v>
      </c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354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345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7" t="s">
        <v>115</v>
      </c>
      <c r="FN12" s="354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338" t="s">
        <v>115</v>
      </c>
      <c r="HP12" s="335" t="s">
        <v>115</v>
      </c>
      <c r="HQ12" s="56"/>
      <c r="HR12" s="92"/>
      <c r="HS12" s="85" t="s">
        <v>0</v>
      </c>
      <c r="HT12" s="92"/>
      <c r="HU12" s="345" t="s">
        <v>115</v>
      </c>
      <c r="HV12" s="344" t="s">
        <v>115</v>
      </c>
      <c r="HW12" s="56"/>
      <c r="HX12" s="92"/>
      <c r="HY12" s="85" t="s">
        <v>0</v>
      </c>
      <c r="HZ12" s="92"/>
      <c r="IA12" s="349" t="s">
        <v>115</v>
      </c>
      <c r="IB12" s="346" t="s">
        <v>115</v>
      </c>
      <c r="IC12" s="56"/>
      <c r="ID12" s="92"/>
      <c r="IE12" s="85" t="s">
        <v>0</v>
      </c>
      <c r="IF12" s="92"/>
      <c r="IG12" s="353" t="s">
        <v>115</v>
      </c>
      <c r="IH12" s="350" t="s">
        <v>115</v>
      </c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361" t="s">
        <v>115</v>
      </c>
      <c r="IT12" s="358" t="s">
        <v>115</v>
      </c>
      <c r="IU12" s="56"/>
      <c r="IV12" s="92"/>
      <c r="IW12" s="85" t="s">
        <v>0</v>
      </c>
      <c r="IX12" s="92"/>
      <c r="IY12" s="365" t="s">
        <v>115</v>
      </c>
      <c r="IZ12" s="364" t="s">
        <v>115</v>
      </c>
      <c r="JA12" s="56"/>
      <c r="JB12" s="92"/>
      <c r="JC12" s="85" t="s">
        <v>0</v>
      </c>
      <c r="JD12" s="92"/>
      <c r="JE12" s="369" t="s">
        <v>115</v>
      </c>
      <c r="JF12" s="366" t="s">
        <v>115</v>
      </c>
      <c r="JG12" s="56"/>
      <c r="JH12" s="92"/>
      <c r="JI12" s="85" t="s">
        <v>0</v>
      </c>
      <c r="JJ12" s="92"/>
      <c r="JK12" s="373" t="s">
        <v>115</v>
      </c>
      <c r="JL12" s="372" t="s">
        <v>115</v>
      </c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354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345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7" t="s">
        <v>115</v>
      </c>
      <c r="FN13" s="354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338" t="s">
        <v>115</v>
      </c>
      <c r="HP13" s="335" t="s">
        <v>115</v>
      </c>
      <c r="HQ13" s="56"/>
      <c r="HR13" s="92"/>
      <c r="HS13" s="85" t="s">
        <v>0</v>
      </c>
      <c r="HT13" s="92"/>
      <c r="HU13" s="345" t="s">
        <v>115</v>
      </c>
      <c r="HV13" s="344" t="s">
        <v>115</v>
      </c>
      <c r="HW13" s="56"/>
      <c r="HX13" s="92"/>
      <c r="HY13" s="85" t="s">
        <v>0</v>
      </c>
      <c r="HZ13" s="92"/>
      <c r="IA13" s="349" t="s">
        <v>115</v>
      </c>
      <c r="IB13" s="346" t="s">
        <v>115</v>
      </c>
      <c r="IC13" s="56"/>
      <c r="ID13" s="92"/>
      <c r="IE13" s="85" t="s">
        <v>0</v>
      </c>
      <c r="IF13" s="92"/>
      <c r="IG13" s="353" t="s">
        <v>115</v>
      </c>
      <c r="IH13" s="350" t="s">
        <v>115</v>
      </c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361" t="s">
        <v>115</v>
      </c>
      <c r="IT13" s="358" t="s">
        <v>115</v>
      </c>
      <c r="IU13" s="56"/>
      <c r="IV13" s="92"/>
      <c r="IW13" s="85" t="s">
        <v>0</v>
      </c>
      <c r="IX13" s="92"/>
      <c r="IY13" s="365" t="s">
        <v>115</v>
      </c>
      <c r="IZ13" s="364" t="s">
        <v>115</v>
      </c>
      <c r="JA13" s="56"/>
      <c r="JB13" s="92"/>
      <c r="JC13" s="85" t="s">
        <v>0</v>
      </c>
      <c r="JD13" s="92"/>
      <c r="JE13" s="369" t="s">
        <v>115</v>
      </c>
      <c r="JF13" s="366" t="s">
        <v>115</v>
      </c>
      <c r="JG13" s="56"/>
      <c r="JH13" s="92"/>
      <c r="JI13" s="85" t="s">
        <v>0</v>
      </c>
      <c r="JJ13" s="92"/>
      <c r="JK13" s="373" t="s">
        <v>115</v>
      </c>
      <c r="JL13" s="372" t="s">
        <v>115</v>
      </c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354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344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344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345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344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7" t="s">
        <v>2</v>
      </c>
      <c r="FN14" s="354" t="s">
        <v>344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354</v>
      </c>
      <c r="GF14" s="84" t="s">
        <v>344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40" t="s">
        <v>3</v>
      </c>
      <c r="HP14" s="339" t="s">
        <v>117</v>
      </c>
      <c r="HQ14" s="56"/>
      <c r="HR14" s="92">
        <v>0</v>
      </c>
      <c r="HS14" s="85" t="s">
        <v>0</v>
      </c>
      <c r="HT14" s="92">
        <v>3</v>
      </c>
      <c r="HU14" s="345" t="s">
        <v>2</v>
      </c>
      <c r="HV14" s="344" t="s">
        <v>344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344</v>
      </c>
      <c r="II14" s="56"/>
      <c r="IJ14" s="92"/>
      <c r="IK14" s="85"/>
      <c r="IL14" s="92"/>
      <c r="IM14" s="323"/>
      <c r="IN14" s="320"/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344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344</v>
      </c>
      <c r="JG14" s="56"/>
      <c r="JH14" s="92">
        <v>1</v>
      </c>
      <c r="JI14" s="85" t="s">
        <v>0</v>
      </c>
      <c r="JJ14" s="92">
        <v>0</v>
      </c>
      <c r="JK14" s="373" t="s">
        <v>3</v>
      </c>
      <c r="JL14" s="372" t="s">
        <v>344</v>
      </c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354</v>
      </c>
      <c r="AR15" s="141" t="s">
        <v>345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354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345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344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385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354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354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354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5" t="s">
        <v>2</v>
      </c>
      <c r="HV15" s="344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/>
      <c r="IK15" s="85"/>
      <c r="IL15" s="92"/>
      <c r="IM15" s="323"/>
      <c r="IN15" s="320"/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378</v>
      </c>
      <c r="JL15" s="84" t="s">
        <v>2</v>
      </c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344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345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344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345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5" t="s">
        <v>2</v>
      </c>
      <c r="HV16" s="344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344</v>
      </c>
      <c r="IC16" s="56"/>
      <c r="ID16" s="92">
        <v>4</v>
      </c>
      <c r="IE16" s="85" t="s">
        <v>0</v>
      </c>
      <c r="IF16" s="92">
        <v>0</v>
      </c>
      <c r="IG16" s="85" t="s">
        <v>378</v>
      </c>
      <c r="IH16" s="84" t="s">
        <v>378</v>
      </c>
      <c r="II16" s="56"/>
      <c r="IJ16" s="92"/>
      <c r="IK16" s="85"/>
      <c r="IL16" s="92"/>
      <c r="IM16" s="323"/>
      <c r="IN16" s="320"/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354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344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344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354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7" t="s">
        <v>115</v>
      </c>
      <c r="FN17" s="354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338" t="s">
        <v>115</v>
      </c>
      <c r="HP17" s="335" t="s">
        <v>115</v>
      </c>
      <c r="HQ17" s="56"/>
      <c r="HR17" s="92"/>
      <c r="HS17" s="85" t="s">
        <v>0</v>
      </c>
      <c r="HT17" s="92"/>
      <c r="HU17" s="345" t="s">
        <v>115</v>
      </c>
      <c r="HV17" s="344" t="s">
        <v>115</v>
      </c>
      <c r="HW17" s="56"/>
      <c r="HX17" s="92"/>
      <c r="HY17" s="85" t="s">
        <v>0</v>
      </c>
      <c r="HZ17" s="92"/>
      <c r="IA17" s="349" t="s">
        <v>115</v>
      </c>
      <c r="IB17" s="346" t="s">
        <v>115</v>
      </c>
      <c r="IC17" s="56"/>
      <c r="ID17" s="92"/>
      <c r="IE17" s="85" t="s">
        <v>0</v>
      </c>
      <c r="IF17" s="92"/>
      <c r="IG17" s="353" t="s">
        <v>115</v>
      </c>
      <c r="IH17" s="350" t="s">
        <v>115</v>
      </c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361" t="s">
        <v>115</v>
      </c>
      <c r="IT17" s="358" t="s">
        <v>115</v>
      </c>
      <c r="IU17" s="56"/>
      <c r="IV17" s="92"/>
      <c r="IW17" s="85" t="s">
        <v>0</v>
      </c>
      <c r="IX17" s="92"/>
      <c r="IY17" s="365" t="s">
        <v>115</v>
      </c>
      <c r="IZ17" s="364" t="s">
        <v>115</v>
      </c>
      <c r="JA17" s="56"/>
      <c r="JB17" s="92"/>
      <c r="JC17" s="85" t="s">
        <v>0</v>
      </c>
      <c r="JD17" s="92"/>
      <c r="JE17" s="369" t="s">
        <v>115</v>
      </c>
      <c r="JF17" s="366" t="s">
        <v>115</v>
      </c>
      <c r="JG17" s="56"/>
      <c r="JH17" s="92"/>
      <c r="JI17" s="85" t="s">
        <v>0</v>
      </c>
      <c r="JJ17" s="92"/>
      <c r="JK17" s="373" t="s">
        <v>115</v>
      </c>
      <c r="JL17" s="372" t="s">
        <v>115</v>
      </c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354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354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345</v>
      </c>
      <c r="CH18" s="84" t="s">
        <v>361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344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344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354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354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354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378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5" t="s">
        <v>2</v>
      </c>
      <c r="HV18" s="344" t="s">
        <v>344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378</v>
      </c>
      <c r="II18" s="56"/>
      <c r="IJ18" s="92"/>
      <c r="IK18" s="85"/>
      <c r="IL18" s="92"/>
      <c r="IM18" s="323"/>
      <c r="IN18" s="320"/>
      <c r="IO18" s="56"/>
      <c r="IP18" s="92">
        <v>1</v>
      </c>
      <c r="IQ18" s="85" t="s">
        <v>0</v>
      </c>
      <c r="IR18" s="92">
        <v>2</v>
      </c>
      <c r="IS18" s="85" t="s">
        <v>378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378</v>
      </c>
      <c r="JF18" s="84" t="s">
        <v>344</v>
      </c>
      <c r="JG18" s="56"/>
      <c r="JH18" s="92"/>
      <c r="JI18" s="85" t="s">
        <v>0</v>
      </c>
      <c r="JJ18" s="92"/>
      <c r="JK18" s="373" t="s">
        <v>115</v>
      </c>
      <c r="JL18" s="372" t="s">
        <v>115</v>
      </c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344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344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354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344</v>
      </c>
      <c r="BQ19" s="56"/>
      <c r="BR19" s="92">
        <v>1</v>
      </c>
      <c r="BS19" s="85" t="s">
        <v>0</v>
      </c>
      <c r="BT19" s="92">
        <v>1</v>
      </c>
      <c r="BU19" s="85" t="s">
        <v>367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345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367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344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344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344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5" t="s">
        <v>2</v>
      </c>
      <c r="HV19" s="344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386</v>
      </c>
      <c r="II19" s="56"/>
      <c r="IJ19" s="92"/>
      <c r="IK19" s="85"/>
      <c r="IL19" s="92"/>
      <c r="IM19" s="323"/>
      <c r="IN19" s="320"/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378</v>
      </c>
      <c r="IU19" s="56"/>
      <c r="IV19" s="92">
        <v>2</v>
      </c>
      <c r="IW19" s="85" t="s">
        <v>0</v>
      </c>
      <c r="IX19" s="92">
        <v>0</v>
      </c>
      <c r="IY19" s="85" t="s">
        <v>345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345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354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354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370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354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385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378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354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344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5" t="s">
        <v>2</v>
      </c>
      <c r="HV20" s="344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344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378</v>
      </c>
      <c r="II20" s="56"/>
      <c r="IJ20" s="92"/>
      <c r="IK20" s="85"/>
      <c r="IL20" s="92"/>
      <c r="IM20" s="323"/>
      <c r="IN20" s="320"/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344</v>
      </c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344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344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354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354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354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354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344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5" t="s">
        <v>2</v>
      </c>
      <c r="HV21" s="344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344</v>
      </c>
      <c r="II21" s="56"/>
      <c r="IJ21" s="92"/>
      <c r="IK21" s="85"/>
      <c r="IL21" s="92"/>
      <c r="IM21" s="323"/>
      <c r="IN21" s="320"/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345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344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7" t="s">
        <v>115</v>
      </c>
      <c r="FN22" s="354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338" t="s">
        <v>115</v>
      </c>
      <c r="HP22" s="335" t="s">
        <v>115</v>
      </c>
      <c r="HQ22" s="56"/>
      <c r="HR22" s="92"/>
      <c r="HS22" s="85" t="s">
        <v>0</v>
      </c>
      <c r="HT22" s="92"/>
      <c r="HU22" s="345" t="s">
        <v>115</v>
      </c>
      <c r="HV22" s="344" t="s">
        <v>115</v>
      </c>
      <c r="HW22" s="56"/>
      <c r="HX22" s="92"/>
      <c r="HY22" s="85" t="s">
        <v>0</v>
      </c>
      <c r="HZ22" s="92"/>
      <c r="IA22" s="349" t="s">
        <v>115</v>
      </c>
      <c r="IB22" s="346" t="s">
        <v>115</v>
      </c>
      <c r="IC22" s="56"/>
      <c r="ID22" s="92"/>
      <c r="IE22" s="85" t="s">
        <v>0</v>
      </c>
      <c r="IF22" s="92"/>
      <c r="IG22" s="353" t="s">
        <v>115</v>
      </c>
      <c r="IH22" s="350" t="s">
        <v>115</v>
      </c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361" t="s">
        <v>115</v>
      </c>
      <c r="IT22" s="358" t="s">
        <v>115</v>
      </c>
      <c r="IU22" s="56"/>
      <c r="IV22" s="92"/>
      <c r="IW22" s="85" t="s">
        <v>0</v>
      </c>
      <c r="IX22" s="92"/>
      <c r="IY22" s="365" t="s">
        <v>115</v>
      </c>
      <c r="IZ22" s="364" t="s">
        <v>115</v>
      </c>
      <c r="JA22" s="56"/>
      <c r="JB22" s="92"/>
      <c r="JC22" s="85" t="s">
        <v>0</v>
      </c>
      <c r="JD22" s="92"/>
      <c r="JE22" s="369" t="s">
        <v>115</v>
      </c>
      <c r="JF22" s="366" t="s">
        <v>115</v>
      </c>
      <c r="JG22" s="56"/>
      <c r="JH22" s="92"/>
      <c r="JI22" s="85" t="s">
        <v>0</v>
      </c>
      <c r="JJ22" s="92"/>
      <c r="JK22" s="373" t="s">
        <v>115</v>
      </c>
      <c r="JL22" s="372" t="s">
        <v>115</v>
      </c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7" t="s">
        <v>115</v>
      </c>
      <c r="FN23" s="354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338" t="s">
        <v>115</v>
      </c>
      <c r="HP23" s="335" t="s">
        <v>115</v>
      </c>
      <c r="HQ23" s="56"/>
      <c r="HR23" s="92"/>
      <c r="HS23" s="85" t="s">
        <v>0</v>
      </c>
      <c r="HT23" s="92"/>
      <c r="HU23" s="345" t="s">
        <v>115</v>
      </c>
      <c r="HV23" s="344" t="s">
        <v>115</v>
      </c>
      <c r="HW23" s="56"/>
      <c r="HX23" s="92"/>
      <c r="HY23" s="85" t="s">
        <v>0</v>
      </c>
      <c r="HZ23" s="92"/>
      <c r="IA23" s="349" t="s">
        <v>115</v>
      </c>
      <c r="IB23" s="346" t="s">
        <v>115</v>
      </c>
      <c r="IC23" s="56"/>
      <c r="ID23" s="92"/>
      <c r="IE23" s="85" t="s">
        <v>0</v>
      </c>
      <c r="IF23" s="92"/>
      <c r="IG23" s="353" t="s">
        <v>115</v>
      </c>
      <c r="IH23" s="350" t="s">
        <v>115</v>
      </c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361" t="s">
        <v>115</v>
      </c>
      <c r="IT23" s="358" t="s">
        <v>115</v>
      </c>
      <c r="IU23" s="56"/>
      <c r="IV23" s="92"/>
      <c r="IW23" s="85" t="s">
        <v>0</v>
      </c>
      <c r="IX23" s="92"/>
      <c r="IY23" s="365" t="s">
        <v>115</v>
      </c>
      <c r="IZ23" s="364" t="s">
        <v>115</v>
      </c>
      <c r="JA23" s="56"/>
      <c r="JB23" s="92"/>
      <c r="JC23" s="85" t="s">
        <v>0</v>
      </c>
      <c r="JD23" s="92"/>
      <c r="JE23" s="369" t="s">
        <v>115</v>
      </c>
      <c r="JF23" s="366" t="s">
        <v>115</v>
      </c>
      <c r="JG23" s="56"/>
      <c r="JH23" s="92"/>
      <c r="JI23" s="85" t="s">
        <v>0</v>
      </c>
      <c r="JJ23" s="92"/>
      <c r="JK23" s="373" t="s">
        <v>115</v>
      </c>
      <c r="JL23" s="372" t="s">
        <v>115</v>
      </c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344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344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353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360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354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372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374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378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380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382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383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344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7" t="s">
        <v>354</v>
      </c>
      <c r="FN24" s="354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393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354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40" t="s">
        <v>378</v>
      </c>
      <c r="HP24" s="339" t="s">
        <v>1</v>
      </c>
      <c r="HQ24" s="56"/>
      <c r="HR24" s="92">
        <v>1</v>
      </c>
      <c r="HS24" s="85" t="s">
        <v>0</v>
      </c>
      <c r="HT24" s="92">
        <v>6</v>
      </c>
      <c r="HU24" s="345" t="s">
        <v>126</v>
      </c>
      <c r="HV24" s="344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402</v>
      </c>
      <c r="IC24" s="56"/>
      <c r="ID24" s="92"/>
      <c r="IE24" s="85" t="s">
        <v>0</v>
      </c>
      <c r="IF24" s="92"/>
      <c r="IG24" s="353" t="s">
        <v>115</v>
      </c>
      <c r="IH24" s="350" t="s">
        <v>115</v>
      </c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361" t="s">
        <v>115</v>
      </c>
      <c r="IT24" s="358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9" t="s">
        <v>115</v>
      </c>
      <c r="JF24" s="366" t="s">
        <v>115</v>
      </c>
      <c r="JG24" s="56"/>
      <c r="JH24" s="92">
        <v>1</v>
      </c>
      <c r="JI24" s="85" t="s">
        <v>0</v>
      </c>
      <c r="JJ24" s="92">
        <v>1</v>
      </c>
      <c r="JK24" s="373" t="s">
        <v>405</v>
      </c>
      <c r="JL24" s="372" t="s">
        <v>119</v>
      </c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345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344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345</v>
      </c>
      <c r="CH25" s="84" t="s">
        <v>361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344</v>
      </c>
      <c r="EE25" s="56"/>
      <c r="EF25" s="92">
        <v>1</v>
      </c>
      <c r="EG25" s="85" t="s">
        <v>0</v>
      </c>
      <c r="EH25" s="92">
        <v>2</v>
      </c>
      <c r="EI25" s="267" t="s">
        <v>345</v>
      </c>
      <c r="EJ25" s="264" t="s">
        <v>345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344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344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344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344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344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378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5" t="s">
        <v>378</v>
      </c>
      <c r="HV25" s="344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/>
      <c r="IK25" s="85"/>
      <c r="IL25" s="92"/>
      <c r="IM25" s="323"/>
      <c r="IN25" s="320"/>
      <c r="IO25" s="56"/>
      <c r="IP25" s="92">
        <v>1</v>
      </c>
      <c r="IQ25" s="85" t="s">
        <v>0</v>
      </c>
      <c r="IR25" s="92">
        <v>3</v>
      </c>
      <c r="IS25" s="85" t="s">
        <v>378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354</v>
      </c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345</v>
      </c>
      <c r="AR26" s="141" t="s">
        <v>354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7" t="s">
        <v>115</v>
      </c>
      <c r="FN26" s="354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338" t="s">
        <v>115</v>
      </c>
      <c r="HP26" s="335" t="s">
        <v>115</v>
      </c>
      <c r="HQ26" s="56"/>
      <c r="HR26" s="92"/>
      <c r="HS26" s="85" t="s">
        <v>0</v>
      </c>
      <c r="HT26" s="92"/>
      <c r="HU26" s="345" t="s">
        <v>115</v>
      </c>
      <c r="HV26" s="344" t="s">
        <v>115</v>
      </c>
      <c r="HW26" s="56"/>
      <c r="HX26" s="92"/>
      <c r="HY26" s="85" t="s">
        <v>0</v>
      </c>
      <c r="HZ26" s="92"/>
      <c r="IA26" s="349" t="s">
        <v>115</v>
      </c>
      <c r="IB26" s="346" t="s">
        <v>115</v>
      </c>
      <c r="IC26" s="56"/>
      <c r="ID26" s="92"/>
      <c r="IE26" s="85" t="s">
        <v>0</v>
      </c>
      <c r="IF26" s="92"/>
      <c r="IG26" s="353" t="s">
        <v>115</v>
      </c>
      <c r="IH26" s="350" t="s">
        <v>115</v>
      </c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361" t="s">
        <v>115</v>
      </c>
      <c r="IT26" s="358" t="s">
        <v>115</v>
      </c>
      <c r="IU26" s="56"/>
      <c r="IV26" s="92"/>
      <c r="IW26" s="85" t="s">
        <v>0</v>
      </c>
      <c r="IX26" s="92"/>
      <c r="IY26" s="365" t="s">
        <v>115</v>
      </c>
      <c r="IZ26" s="364" t="s">
        <v>115</v>
      </c>
      <c r="JA26" s="56"/>
      <c r="JB26" s="92"/>
      <c r="JC26" s="85" t="s">
        <v>0</v>
      </c>
      <c r="JD26" s="92"/>
      <c r="JE26" s="369" t="s">
        <v>115</v>
      </c>
      <c r="JF26" s="366" t="s">
        <v>115</v>
      </c>
      <c r="JG26" s="56"/>
      <c r="JH26" s="92"/>
      <c r="JI26" s="85" t="s">
        <v>0</v>
      </c>
      <c r="JJ26" s="92"/>
      <c r="JK26" s="373" t="s">
        <v>115</v>
      </c>
      <c r="JL26" s="372" t="s">
        <v>115</v>
      </c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344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345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344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344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354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344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378</v>
      </c>
      <c r="HQ27" s="56"/>
      <c r="HR27" s="92">
        <v>0</v>
      </c>
      <c r="HS27" s="85" t="s">
        <v>0</v>
      </c>
      <c r="HT27" s="92">
        <v>3</v>
      </c>
      <c r="HU27" s="345" t="s">
        <v>2</v>
      </c>
      <c r="HV27" s="344" t="s">
        <v>344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378</v>
      </c>
      <c r="II27" s="56"/>
      <c r="IJ27" s="92"/>
      <c r="IK27" s="85"/>
      <c r="IL27" s="92"/>
      <c r="IM27" s="323"/>
      <c r="IN27" s="320"/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378</v>
      </c>
      <c r="IU27" s="56"/>
      <c r="IV27" s="92">
        <v>4</v>
      </c>
      <c r="IW27" s="85" t="s">
        <v>0</v>
      </c>
      <c r="IX27" s="92">
        <v>0</v>
      </c>
      <c r="IY27" s="85" t="s">
        <v>345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344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344</v>
      </c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7" t="s">
        <v>115</v>
      </c>
      <c r="FN28" s="354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338" t="s">
        <v>115</v>
      </c>
      <c r="HP28" s="335" t="s">
        <v>115</v>
      </c>
      <c r="HQ28" s="56"/>
      <c r="HR28" s="92"/>
      <c r="HS28" s="85" t="s">
        <v>0</v>
      </c>
      <c r="HT28" s="92"/>
      <c r="HU28" s="345" t="s">
        <v>115</v>
      </c>
      <c r="HV28" s="344" t="s">
        <v>115</v>
      </c>
      <c r="HW28" s="56"/>
      <c r="HX28" s="92"/>
      <c r="HY28" s="85" t="s">
        <v>0</v>
      </c>
      <c r="HZ28" s="92"/>
      <c r="IA28" s="349" t="s">
        <v>115</v>
      </c>
      <c r="IB28" s="346" t="s">
        <v>115</v>
      </c>
      <c r="IC28" s="56"/>
      <c r="ID28" s="92"/>
      <c r="IE28" s="85" t="s">
        <v>0</v>
      </c>
      <c r="IF28" s="92"/>
      <c r="IG28" s="353" t="s">
        <v>115</v>
      </c>
      <c r="IH28" s="350" t="s">
        <v>115</v>
      </c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361" t="s">
        <v>115</v>
      </c>
      <c r="IT28" s="358" t="s">
        <v>115</v>
      </c>
      <c r="IU28" s="56"/>
      <c r="IV28" s="92"/>
      <c r="IW28" s="85" t="s">
        <v>0</v>
      </c>
      <c r="IX28" s="92"/>
      <c r="IY28" s="365" t="s">
        <v>115</v>
      </c>
      <c r="IZ28" s="364" t="s">
        <v>115</v>
      </c>
      <c r="JA28" s="56"/>
      <c r="JB28" s="92"/>
      <c r="JC28" s="85" t="s">
        <v>0</v>
      </c>
      <c r="JD28" s="92"/>
      <c r="JE28" s="369" t="s">
        <v>115</v>
      </c>
      <c r="JF28" s="366" t="s">
        <v>115</v>
      </c>
      <c r="JG28" s="56"/>
      <c r="JH28" s="92"/>
      <c r="JI28" s="85" t="s">
        <v>0</v>
      </c>
      <c r="JJ28" s="92"/>
      <c r="JK28" s="373" t="s">
        <v>115</v>
      </c>
      <c r="JL28" s="372" t="s">
        <v>115</v>
      </c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7" t="s">
        <v>115</v>
      </c>
      <c r="FN29" s="354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338" t="s">
        <v>115</v>
      </c>
      <c r="HP29" s="335" t="s">
        <v>115</v>
      </c>
      <c r="HQ29" s="56"/>
      <c r="HR29" s="92"/>
      <c r="HS29" s="85" t="s">
        <v>0</v>
      </c>
      <c r="HT29" s="92"/>
      <c r="HU29" s="345" t="s">
        <v>115</v>
      </c>
      <c r="HV29" s="344" t="s">
        <v>115</v>
      </c>
      <c r="HW29" s="56"/>
      <c r="HX29" s="92"/>
      <c r="HY29" s="85" t="s">
        <v>0</v>
      </c>
      <c r="HZ29" s="92"/>
      <c r="IA29" s="349" t="s">
        <v>115</v>
      </c>
      <c r="IB29" s="346" t="s">
        <v>115</v>
      </c>
      <c r="IC29" s="56"/>
      <c r="ID29" s="92"/>
      <c r="IE29" s="85" t="s">
        <v>0</v>
      </c>
      <c r="IF29" s="92"/>
      <c r="IG29" s="353" t="s">
        <v>115</v>
      </c>
      <c r="IH29" s="350" t="s">
        <v>115</v>
      </c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361" t="s">
        <v>115</v>
      </c>
      <c r="IT29" s="358" t="s">
        <v>115</v>
      </c>
      <c r="IU29" s="56"/>
      <c r="IV29" s="92"/>
      <c r="IW29" s="85" t="s">
        <v>0</v>
      </c>
      <c r="IX29" s="92"/>
      <c r="IY29" s="365" t="s">
        <v>115</v>
      </c>
      <c r="IZ29" s="364" t="s">
        <v>115</v>
      </c>
      <c r="JA29" s="56"/>
      <c r="JB29" s="92"/>
      <c r="JC29" s="85" t="s">
        <v>0</v>
      </c>
      <c r="JD29" s="92"/>
      <c r="JE29" s="369" t="s">
        <v>115</v>
      </c>
      <c r="JF29" s="366" t="s">
        <v>115</v>
      </c>
      <c r="JG29" s="56"/>
      <c r="JH29" s="92"/>
      <c r="JI29" s="85" t="s">
        <v>0</v>
      </c>
      <c r="JJ29" s="92"/>
      <c r="JK29" s="373" t="s">
        <v>115</v>
      </c>
      <c r="JL29" s="372" t="s">
        <v>115</v>
      </c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345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354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367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344</v>
      </c>
      <c r="CC30" s="56"/>
      <c r="CD30" s="92">
        <v>0</v>
      </c>
      <c r="CE30" s="85" t="s">
        <v>0</v>
      </c>
      <c r="CF30" s="92">
        <v>4</v>
      </c>
      <c r="CG30" s="85" t="s">
        <v>345</v>
      </c>
      <c r="CH30" s="84" t="s">
        <v>354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345</v>
      </c>
      <c r="EJ30" s="264" t="s">
        <v>345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378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354</v>
      </c>
      <c r="GF30" s="84" t="s">
        <v>354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378</v>
      </c>
      <c r="HP30" s="84" t="s">
        <v>378</v>
      </c>
      <c r="HQ30" s="56"/>
      <c r="HR30" s="92">
        <v>0</v>
      </c>
      <c r="HS30" s="85" t="s">
        <v>0</v>
      </c>
      <c r="HT30" s="92">
        <v>2</v>
      </c>
      <c r="HU30" s="345" t="s">
        <v>2</v>
      </c>
      <c r="HV30" s="344" t="s">
        <v>2</v>
      </c>
      <c r="HW30" s="56"/>
      <c r="HX30" s="92">
        <v>0</v>
      </c>
      <c r="HY30" s="85" t="s">
        <v>0</v>
      </c>
      <c r="HZ30" s="92">
        <v>2</v>
      </c>
      <c r="IA30" s="85" t="s">
        <v>378</v>
      </c>
      <c r="IB30" s="84" t="s">
        <v>378</v>
      </c>
      <c r="IC30" s="56"/>
      <c r="ID30" s="92">
        <v>4</v>
      </c>
      <c r="IE30" s="85" t="s">
        <v>0</v>
      </c>
      <c r="IF30" s="92">
        <v>0</v>
      </c>
      <c r="IG30" s="85" t="s">
        <v>378</v>
      </c>
      <c r="IH30" s="84" t="s">
        <v>378</v>
      </c>
      <c r="II30" s="56"/>
      <c r="IJ30" s="92"/>
      <c r="IK30" s="85"/>
      <c r="IL30" s="92"/>
      <c r="IM30" s="323"/>
      <c r="IN30" s="320"/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344</v>
      </c>
      <c r="JG30" s="56"/>
      <c r="JH30" s="92">
        <v>4</v>
      </c>
      <c r="JI30" s="85" t="s">
        <v>0</v>
      </c>
      <c r="JJ30" s="92">
        <v>1</v>
      </c>
      <c r="JK30" s="373" t="s">
        <v>116</v>
      </c>
      <c r="JL30" s="372" t="s">
        <v>116</v>
      </c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7" t="s">
        <v>115</v>
      </c>
      <c r="FN31" s="354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338" t="s">
        <v>115</v>
      </c>
      <c r="HP31" s="335" t="s">
        <v>115</v>
      </c>
      <c r="HQ31" s="56"/>
      <c r="HR31" s="92"/>
      <c r="HS31" s="85" t="s">
        <v>0</v>
      </c>
      <c r="HT31" s="92"/>
      <c r="HU31" s="345" t="s">
        <v>115</v>
      </c>
      <c r="HV31" s="344" t="s">
        <v>115</v>
      </c>
      <c r="HW31" s="56"/>
      <c r="HX31" s="92"/>
      <c r="HY31" s="85" t="s">
        <v>0</v>
      </c>
      <c r="HZ31" s="92"/>
      <c r="IA31" s="349" t="s">
        <v>115</v>
      </c>
      <c r="IB31" s="346" t="s">
        <v>115</v>
      </c>
      <c r="IC31" s="56"/>
      <c r="ID31" s="92"/>
      <c r="IE31" s="85" t="s">
        <v>0</v>
      </c>
      <c r="IF31" s="92"/>
      <c r="IG31" s="353" t="s">
        <v>115</v>
      </c>
      <c r="IH31" s="350" t="s">
        <v>115</v>
      </c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361" t="s">
        <v>115</v>
      </c>
      <c r="IT31" s="358" t="s">
        <v>115</v>
      </c>
      <c r="IU31" s="56"/>
      <c r="IV31" s="92"/>
      <c r="IW31" s="85" t="s">
        <v>0</v>
      </c>
      <c r="IX31" s="92"/>
      <c r="IY31" s="365" t="s">
        <v>115</v>
      </c>
      <c r="IZ31" s="364" t="s">
        <v>115</v>
      </c>
      <c r="JA31" s="56"/>
      <c r="JB31" s="92"/>
      <c r="JC31" s="85" t="s">
        <v>0</v>
      </c>
      <c r="JD31" s="92"/>
      <c r="JE31" s="369" t="s">
        <v>115</v>
      </c>
      <c r="JF31" s="366" t="s">
        <v>115</v>
      </c>
      <c r="JG31" s="56"/>
      <c r="JH31" s="92"/>
      <c r="JI31" s="85" t="s">
        <v>0</v>
      </c>
      <c r="JJ31" s="92"/>
      <c r="JK31" s="373" t="s">
        <v>115</v>
      </c>
      <c r="JL31" s="372" t="s">
        <v>115</v>
      </c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344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345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345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5" t="s">
        <v>2</v>
      </c>
      <c r="HV32" s="344" t="s">
        <v>344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/>
      <c r="IK32" s="85"/>
      <c r="IL32" s="92"/>
      <c r="IM32" s="323"/>
      <c r="IN32" s="320"/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344</v>
      </c>
      <c r="IU32" s="56"/>
      <c r="IV32" s="92">
        <v>3</v>
      </c>
      <c r="IW32" s="85" t="s">
        <v>0</v>
      </c>
      <c r="IX32" s="92">
        <v>0</v>
      </c>
      <c r="IY32" s="85" t="s">
        <v>345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344</v>
      </c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344</v>
      </c>
      <c r="AM33" s="56"/>
      <c r="AN33" s="92">
        <v>0</v>
      </c>
      <c r="AO33" s="85" t="s">
        <v>0</v>
      </c>
      <c r="AP33" s="92">
        <v>2</v>
      </c>
      <c r="AQ33" s="142" t="s">
        <v>345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7" t="s">
        <v>115</v>
      </c>
      <c r="FN33" s="354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338" t="s">
        <v>115</v>
      </c>
      <c r="HP33" s="335" t="s">
        <v>115</v>
      </c>
      <c r="HQ33" s="56"/>
      <c r="HR33" s="92"/>
      <c r="HS33" s="85" t="s">
        <v>0</v>
      </c>
      <c r="HT33" s="92"/>
      <c r="HU33" s="345" t="s">
        <v>115</v>
      </c>
      <c r="HV33" s="344" t="s">
        <v>115</v>
      </c>
      <c r="HW33" s="56"/>
      <c r="HX33" s="92"/>
      <c r="HY33" s="85" t="s">
        <v>0</v>
      </c>
      <c r="HZ33" s="92"/>
      <c r="IA33" s="349" t="s">
        <v>115</v>
      </c>
      <c r="IB33" s="346" t="s">
        <v>115</v>
      </c>
      <c r="IC33" s="56"/>
      <c r="ID33" s="92"/>
      <c r="IE33" s="85" t="s">
        <v>0</v>
      </c>
      <c r="IF33" s="92"/>
      <c r="IG33" s="353" t="s">
        <v>115</v>
      </c>
      <c r="IH33" s="350" t="s">
        <v>115</v>
      </c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361" t="s">
        <v>115</v>
      </c>
      <c r="IT33" s="358" t="s">
        <v>115</v>
      </c>
      <c r="IU33" s="56"/>
      <c r="IV33" s="92"/>
      <c r="IW33" s="85" t="s">
        <v>0</v>
      </c>
      <c r="IX33" s="92"/>
      <c r="IY33" s="365" t="s">
        <v>115</v>
      </c>
      <c r="IZ33" s="364" t="s">
        <v>115</v>
      </c>
      <c r="JA33" s="56"/>
      <c r="JB33" s="92"/>
      <c r="JC33" s="85" t="s">
        <v>0</v>
      </c>
      <c r="JD33" s="92"/>
      <c r="JE33" s="369" t="s">
        <v>115</v>
      </c>
      <c r="JF33" s="366" t="s">
        <v>115</v>
      </c>
      <c r="JG33" s="56"/>
      <c r="JH33" s="92"/>
      <c r="JI33" s="85" t="s">
        <v>0</v>
      </c>
      <c r="JJ33" s="92"/>
      <c r="JK33" s="373" t="s">
        <v>115</v>
      </c>
      <c r="JL33" s="372" t="s">
        <v>115</v>
      </c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7" t="s">
        <v>115</v>
      </c>
      <c r="FN34" s="354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338" t="s">
        <v>115</v>
      </c>
      <c r="HP34" s="335" t="s">
        <v>115</v>
      </c>
      <c r="HQ34" s="56"/>
      <c r="HR34" s="92"/>
      <c r="HS34" s="85" t="s">
        <v>0</v>
      </c>
      <c r="HT34" s="92"/>
      <c r="HU34" s="345" t="s">
        <v>115</v>
      </c>
      <c r="HV34" s="344" t="s">
        <v>115</v>
      </c>
      <c r="HW34" s="56"/>
      <c r="HX34" s="92"/>
      <c r="HY34" s="85" t="s">
        <v>0</v>
      </c>
      <c r="HZ34" s="92"/>
      <c r="IA34" s="349" t="s">
        <v>115</v>
      </c>
      <c r="IB34" s="346" t="s">
        <v>115</v>
      </c>
      <c r="IC34" s="56"/>
      <c r="ID34" s="92"/>
      <c r="IE34" s="85" t="s">
        <v>0</v>
      </c>
      <c r="IF34" s="92"/>
      <c r="IG34" s="353" t="s">
        <v>115</v>
      </c>
      <c r="IH34" s="350" t="s">
        <v>115</v>
      </c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361" t="s">
        <v>115</v>
      </c>
      <c r="IT34" s="358" t="s">
        <v>115</v>
      </c>
      <c r="IU34" s="56"/>
      <c r="IV34" s="92"/>
      <c r="IW34" s="85" t="s">
        <v>0</v>
      </c>
      <c r="IX34" s="92"/>
      <c r="IY34" s="365" t="s">
        <v>115</v>
      </c>
      <c r="IZ34" s="364" t="s">
        <v>115</v>
      </c>
      <c r="JA34" s="56"/>
      <c r="JB34" s="92"/>
      <c r="JC34" s="85" t="s">
        <v>0</v>
      </c>
      <c r="JD34" s="92"/>
      <c r="JE34" s="369" t="s">
        <v>115</v>
      </c>
      <c r="JF34" s="366" t="s">
        <v>115</v>
      </c>
      <c r="JG34" s="56"/>
      <c r="JH34" s="92"/>
      <c r="JI34" s="85" t="s">
        <v>0</v>
      </c>
      <c r="JJ34" s="92"/>
      <c r="JK34" s="373" t="s">
        <v>115</v>
      </c>
      <c r="JL34" s="372" t="s">
        <v>115</v>
      </c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7" t="s">
        <v>115</v>
      </c>
      <c r="FN35" s="354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338" t="s">
        <v>115</v>
      </c>
      <c r="HP35" s="335" t="s">
        <v>115</v>
      </c>
      <c r="HQ35" s="56"/>
      <c r="HR35" s="92"/>
      <c r="HS35" s="85" t="s">
        <v>0</v>
      </c>
      <c r="HT35" s="92"/>
      <c r="HU35" s="345" t="s">
        <v>115</v>
      </c>
      <c r="HV35" s="344" t="s">
        <v>115</v>
      </c>
      <c r="HW35" s="56"/>
      <c r="HX35" s="92"/>
      <c r="HY35" s="85" t="s">
        <v>0</v>
      </c>
      <c r="HZ35" s="92"/>
      <c r="IA35" s="349" t="s">
        <v>115</v>
      </c>
      <c r="IB35" s="346" t="s">
        <v>115</v>
      </c>
      <c r="IC35" s="56"/>
      <c r="ID35" s="92"/>
      <c r="IE35" s="85" t="s">
        <v>0</v>
      </c>
      <c r="IF35" s="92"/>
      <c r="IG35" s="353" t="s">
        <v>115</v>
      </c>
      <c r="IH35" s="350" t="s">
        <v>115</v>
      </c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361" t="s">
        <v>115</v>
      </c>
      <c r="IT35" s="358" t="s">
        <v>115</v>
      </c>
      <c r="IU35" s="56"/>
      <c r="IV35" s="92"/>
      <c r="IW35" s="85" t="s">
        <v>0</v>
      </c>
      <c r="IX35" s="92"/>
      <c r="IY35" s="365" t="s">
        <v>115</v>
      </c>
      <c r="IZ35" s="364" t="s">
        <v>115</v>
      </c>
      <c r="JA35" s="56"/>
      <c r="JB35" s="92"/>
      <c r="JC35" s="85" t="s">
        <v>0</v>
      </c>
      <c r="JD35" s="92"/>
      <c r="JE35" s="369" t="s">
        <v>115</v>
      </c>
      <c r="JF35" s="366" t="s">
        <v>115</v>
      </c>
      <c r="JG35" s="56"/>
      <c r="JH35" s="92"/>
      <c r="JI35" s="85" t="s">
        <v>0</v>
      </c>
      <c r="JJ35" s="92"/>
      <c r="JK35" s="373" t="s">
        <v>115</v>
      </c>
      <c r="JL35" s="372" t="s">
        <v>115</v>
      </c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7" t="s">
        <v>115</v>
      </c>
      <c r="FN36" s="354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338" t="s">
        <v>115</v>
      </c>
      <c r="HP36" s="335" t="s">
        <v>115</v>
      </c>
      <c r="HQ36" s="56"/>
      <c r="HR36" s="92"/>
      <c r="HS36" s="85" t="s">
        <v>0</v>
      </c>
      <c r="HT36" s="92"/>
      <c r="HU36" s="345" t="s">
        <v>115</v>
      </c>
      <c r="HV36" s="344" t="s">
        <v>115</v>
      </c>
      <c r="HW36" s="56"/>
      <c r="HX36" s="92"/>
      <c r="HY36" s="85" t="s">
        <v>0</v>
      </c>
      <c r="HZ36" s="92"/>
      <c r="IA36" s="349" t="s">
        <v>115</v>
      </c>
      <c r="IB36" s="346" t="s">
        <v>115</v>
      </c>
      <c r="IC36" s="56"/>
      <c r="ID36" s="92"/>
      <c r="IE36" s="85" t="s">
        <v>0</v>
      </c>
      <c r="IF36" s="92"/>
      <c r="IG36" s="353" t="s">
        <v>115</v>
      </c>
      <c r="IH36" s="350" t="s">
        <v>115</v>
      </c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361" t="s">
        <v>115</v>
      </c>
      <c r="IT36" s="358" t="s">
        <v>115</v>
      </c>
      <c r="IU36" s="56"/>
      <c r="IV36" s="92"/>
      <c r="IW36" s="85" t="s">
        <v>0</v>
      </c>
      <c r="IX36" s="92"/>
      <c r="IY36" s="365" t="s">
        <v>115</v>
      </c>
      <c r="IZ36" s="364" t="s">
        <v>115</v>
      </c>
      <c r="JA36" s="56"/>
      <c r="JB36" s="92"/>
      <c r="JC36" s="85" t="s">
        <v>0</v>
      </c>
      <c r="JD36" s="92"/>
      <c r="JE36" s="369" t="s">
        <v>115</v>
      </c>
      <c r="JF36" s="366" t="s">
        <v>115</v>
      </c>
      <c r="JG36" s="56"/>
      <c r="JH36" s="92"/>
      <c r="JI36" s="85" t="s">
        <v>0</v>
      </c>
      <c r="JJ36" s="92"/>
      <c r="JK36" s="373" t="s">
        <v>115</v>
      </c>
      <c r="JL36" s="372" t="s">
        <v>115</v>
      </c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7" t="s">
        <v>115</v>
      </c>
      <c r="FN37" s="354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338" t="s">
        <v>115</v>
      </c>
      <c r="HP37" s="335" t="s">
        <v>115</v>
      </c>
      <c r="HQ37" s="56"/>
      <c r="HR37" s="92"/>
      <c r="HS37" s="85" t="s">
        <v>0</v>
      </c>
      <c r="HT37" s="92"/>
      <c r="HU37" s="345" t="s">
        <v>115</v>
      </c>
      <c r="HV37" s="344" t="s">
        <v>115</v>
      </c>
      <c r="HW37" s="56"/>
      <c r="HX37" s="92"/>
      <c r="HY37" s="85" t="s">
        <v>0</v>
      </c>
      <c r="HZ37" s="92"/>
      <c r="IA37" s="349" t="s">
        <v>115</v>
      </c>
      <c r="IB37" s="346" t="s">
        <v>115</v>
      </c>
      <c r="IC37" s="56"/>
      <c r="ID37" s="92"/>
      <c r="IE37" s="85" t="s">
        <v>0</v>
      </c>
      <c r="IF37" s="92"/>
      <c r="IG37" s="353" t="s">
        <v>115</v>
      </c>
      <c r="IH37" s="350" t="s">
        <v>115</v>
      </c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361" t="s">
        <v>115</v>
      </c>
      <c r="IT37" s="358" t="s">
        <v>115</v>
      </c>
      <c r="IU37" s="56"/>
      <c r="IV37" s="92"/>
      <c r="IW37" s="85" t="s">
        <v>0</v>
      </c>
      <c r="IX37" s="92"/>
      <c r="IY37" s="365" t="s">
        <v>115</v>
      </c>
      <c r="IZ37" s="364" t="s">
        <v>115</v>
      </c>
      <c r="JA37" s="56"/>
      <c r="JB37" s="92"/>
      <c r="JC37" s="85" t="s">
        <v>0</v>
      </c>
      <c r="JD37" s="92"/>
      <c r="JE37" s="369" t="s">
        <v>115</v>
      </c>
      <c r="JF37" s="366" t="s">
        <v>115</v>
      </c>
      <c r="JG37" s="56"/>
      <c r="JH37" s="92"/>
      <c r="JI37" s="85" t="s">
        <v>0</v>
      </c>
      <c r="JJ37" s="92"/>
      <c r="JK37" s="373" t="s">
        <v>115</v>
      </c>
      <c r="JL37" s="372" t="s">
        <v>115</v>
      </c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7" t="s">
        <v>115</v>
      </c>
      <c r="FN38" s="354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338" t="s">
        <v>115</v>
      </c>
      <c r="HP38" s="335" t="s">
        <v>115</v>
      </c>
      <c r="HQ38" s="56"/>
      <c r="HR38" s="92"/>
      <c r="HS38" s="85" t="s">
        <v>0</v>
      </c>
      <c r="HT38" s="92"/>
      <c r="HU38" s="345" t="s">
        <v>115</v>
      </c>
      <c r="HV38" s="344" t="s">
        <v>115</v>
      </c>
      <c r="HW38" s="56"/>
      <c r="HX38" s="92"/>
      <c r="HY38" s="85" t="s">
        <v>0</v>
      </c>
      <c r="HZ38" s="92"/>
      <c r="IA38" s="349" t="s">
        <v>115</v>
      </c>
      <c r="IB38" s="346" t="s">
        <v>115</v>
      </c>
      <c r="IC38" s="56"/>
      <c r="ID38" s="92"/>
      <c r="IE38" s="85" t="s">
        <v>0</v>
      </c>
      <c r="IF38" s="92"/>
      <c r="IG38" s="353" t="s">
        <v>115</v>
      </c>
      <c r="IH38" s="350" t="s">
        <v>115</v>
      </c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361" t="s">
        <v>115</v>
      </c>
      <c r="IT38" s="358" t="s">
        <v>115</v>
      </c>
      <c r="IU38" s="56"/>
      <c r="IV38" s="92"/>
      <c r="IW38" s="85" t="s">
        <v>0</v>
      </c>
      <c r="IX38" s="92"/>
      <c r="IY38" s="365" t="s">
        <v>115</v>
      </c>
      <c r="IZ38" s="364" t="s">
        <v>115</v>
      </c>
      <c r="JA38" s="56"/>
      <c r="JB38" s="92"/>
      <c r="JC38" s="85" t="s">
        <v>0</v>
      </c>
      <c r="JD38" s="92"/>
      <c r="JE38" s="369" t="s">
        <v>115</v>
      </c>
      <c r="JF38" s="366" t="s">
        <v>115</v>
      </c>
      <c r="JG38" s="56"/>
      <c r="JH38" s="92"/>
      <c r="JI38" s="85" t="s">
        <v>0</v>
      </c>
      <c r="JJ38" s="92"/>
      <c r="JK38" s="373" t="s">
        <v>115</v>
      </c>
      <c r="JL38" s="372" t="s">
        <v>115</v>
      </c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344</v>
      </c>
      <c r="AM39" s="56"/>
      <c r="AN39" s="92">
        <v>0</v>
      </c>
      <c r="AO39" s="85" t="s">
        <v>0</v>
      </c>
      <c r="AP39" s="92">
        <v>3</v>
      </c>
      <c r="AQ39" s="142" t="s">
        <v>345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354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345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345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8" t="s">
        <v>115</v>
      </c>
      <c r="HP39" s="335" t="s">
        <v>115</v>
      </c>
      <c r="HQ39" s="56"/>
      <c r="HR39" s="92">
        <v>0</v>
      </c>
      <c r="HS39" s="85" t="s">
        <v>0</v>
      </c>
      <c r="HT39" s="92">
        <v>3</v>
      </c>
      <c r="HU39" s="345" t="s">
        <v>2</v>
      </c>
      <c r="HV39" s="344" t="s">
        <v>378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/>
      <c r="IK39" s="85"/>
      <c r="IL39" s="92"/>
      <c r="IM39" s="323"/>
      <c r="IN39" s="320"/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345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367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345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345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389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5" t="s">
        <v>2</v>
      </c>
      <c r="HV40" s="344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3" t="s">
        <v>115</v>
      </c>
      <c r="IH40" s="350" t="s">
        <v>115</v>
      </c>
      <c r="II40" s="56"/>
      <c r="IJ40" s="92"/>
      <c r="IK40" s="85"/>
      <c r="IL40" s="92"/>
      <c r="IM40" s="323"/>
      <c r="IN40" s="320"/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345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344</v>
      </c>
      <c r="AM41" s="56"/>
      <c r="AN41" s="92">
        <v>0</v>
      </c>
      <c r="AO41" s="85" t="s">
        <v>0</v>
      </c>
      <c r="AP41" s="92">
        <v>2</v>
      </c>
      <c r="AQ41" s="142" t="s">
        <v>345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344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344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367</v>
      </c>
      <c r="BW41" s="56"/>
      <c r="BX41" s="92">
        <v>2</v>
      </c>
      <c r="BY41" s="85" t="s">
        <v>0</v>
      </c>
      <c r="BZ41" s="92">
        <v>1</v>
      </c>
      <c r="CA41" s="85" t="s">
        <v>370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345</v>
      </c>
      <c r="CH41" s="84" t="s">
        <v>345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345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354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344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344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5" t="s">
        <v>115</v>
      </c>
      <c r="HV41" s="344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/>
      <c r="IK41" s="85"/>
      <c r="IL41" s="92"/>
      <c r="IM41" s="323"/>
      <c r="IN41" s="320"/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9" t="s">
        <v>115</v>
      </c>
      <c r="JF41" s="366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378</v>
      </c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344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344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8" t="s">
        <v>115</v>
      </c>
      <c r="HP42" s="335" t="s">
        <v>115</v>
      </c>
      <c r="HQ42" s="56"/>
      <c r="HR42" s="92">
        <v>2</v>
      </c>
      <c r="HS42" s="85" t="s">
        <v>0</v>
      </c>
      <c r="HT42" s="92">
        <v>3</v>
      </c>
      <c r="HU42" s="345" t="s">
        <v>3</v>
      </c>
      <c r="HV42" s="344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/>
      <c r="IK42" s="85"/>
      <c r="IL42" s="92"/>
      <c r="IM42" s="323"/>
      <c r="IN42" s="320"/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344</v>
      </c>
      <c r="JG42" s="56"/>
      <c r="JH42" s="92">
        <v>3</v>
      </c>
      <c r="JI42" s="85" t="s">
        <v>0</v>
      </c>
      <c r="JJ42" s="92">
        <v>1</v>
      </c>
      <c r="JK42" s="373" t="s">
        <v>2</v>
      </c>
      <c r="JL42" s="372" t="s">
        <v>126</v>
      </c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344</v>
      </c>
      <c r="AM43" s="56"/>
      <c r="AN43" s="92">
        <v>2</v>
      </c>
      <c r="AO43" s="85" t="s">
        <v>0</v>
      </c>
      <c r="AP43" s="92">
        <v>3</v>
      </c>
      <c r="AQ43" s="142" t="s">
        <v>354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344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345</v>
      </c>
      <c r="CH43" s="84" t="s">
        <v>361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385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378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5" t="s">
        <v>2</v>
      </c>
      <c r="HV43" s="344" t="s">
        <v>344</v>
      </c>
      <c r="HW43" s="56"/>
      <c r="HX43" s="92">
        <v>2</v>
      </c>
      <c r="HY43" s="85" t="s">
        <v>0</v>
      </c>
      <c r="HZ43" s="92">
        <v>4</v>
      </c>
      <c r="IA43" s="85" t="s">
        <v>401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378</v>
      </c>
      <c r="IH43" s="84" t="s">
        <v>2</v>
      </c>
      <c r="II43" s="56"/>
      <c r="IJ43" s="92"/>
      <c r="IK43" s="85"/>
      <c r="IL43" s="92"/>
      <c r="IM43" s="323"/>
      <c r="IN43" s="320"/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378</v>
      </c>
      <c r="IU43" s="56"/>
      <c r="IV43" s="92"/>
      <c r="IW43" s="85" t="s">
        <v>0</v>
      </c>
      <c r="IX43" s="92"/>
      <c r="IY43" s="365" t="s">
        <v>115</v>
      </c>
      <c r="IZ43" s="364" t="s">
        <v>115</v>
      </c>
      <c r="JA43" s="56"/>
      <c r="JB43" s="92"/>
      <c r="JC43" s="85" t="s">
        <v>0</v>
      </c>
      <c r="JD43" s="92"/>
      <c r="JE43" s="369" t="s">
        <v>115</v>
      </c>
      <c r="JF43" s="366" t="s">
        <v>115</v>
      </c>
      <c r="JG43" s="56"/>
      <c r="JH43" s="92"/>
      <c r="JI43" s="85" t="s">
        <v>0</v>
      </c>
      <c r="JJ43" s="92"/>
      <c r="JK43" s="373" t="s">
        <v>115</v>
      </c>
      <c r="JL43" s="372" t="s">
        <v>115</v>
      </c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7" t="s">
        <v>115</v>
      </c>
      <c r="FN44" s="354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338" t="s">
        <v>115</v>
      </c>
      <c r="HP44" s="335" t="s">
        <v>115</v>
      </c>
      <c r="HQ44" s="56"/>
      <c r="HR44" s="92"/>
      <c r="HS44" s="85" t="s">
        <v>0</v>
      </c>
      <c r="HT44" s="92"/>
      <c r="HU44" s="345" t="s">
        <v>115</v>
      </c>
      <c r="HV44" s="344" t="s">
        <v>115</v>
      </c>
      <c r="HW44" s="56"/>
      <c r="HX44" s="92"/>
      <c r="HY44" s="85" t="s">
        <v>0</v>
      </c>
      <c r="HZ44" s="92"/>
      <c r="IA44" s="349" t="s">
        <v>115</v>
      </c>
      <c r="IB44" s="346" t="s">
        <v>115</v>
      </c>
      <c r="IC44" s="56"/>
      <c r="ID44" s="92"/>
      <c r="IE44" s="85" t="s">
        <v>0</v>
      </c>
      <c r="IF44" s="92"/>
      <c r="IG44" s="353" t="s">
        <v>115</v>
      </c>
      <c r="IH44" s="350" t="s">
        <v>115</v>
      </c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361" t="s">
        <v>115</v>
      </c>
      <c r="IT44" s="358" t="s">
        <v>115</v>
      </c>
      <c r="IU44" s="56"/>
      <c r="IV44" s="92"/>
      <c r="IW44" s="85" t="s">
        <v>0</v>
      </c>
      <c r="IX44" s="92"/>
      <c r="IY44" s="365" t="s">
        <v>115</v>
      </c>
      <c r="IZ44" s="364" t="s">
        <v>115</v>
      </c>
      <c r="JA44" s="56"/>
      <c r="JB44" s="92"/>
      <c r="JC44" s="85" t="s">
        <v>0</v>
      </c>
      <c r="JD44" s="92"/>
      <c r="JE44" s="369" t="s">
        <v>115</v>
      </c>
      <c r="JF44" s="366" t="s">
        <v>115</v>
      </c>
      <c r="JG44" s="56"/>
      <c r="JH44" s="92"/>
      <c r="JI44" s="85" t="s">
        <v>0</v>
      </c>
      <c r="JJ44" s="92"/>
      <c r="JK44" s="373" t="s">
        <v>115</v>
      </c>
      <c r="JL44" s="372" t="s">
        <v>115</v>
      </c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354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344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354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354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345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379</v>
      </c>
      <c r="FI45" s="56"/>
      <c r="FJ45" s="92">
        <v>2</v>
      </c>
      <c r="FK45" s="85" t="s">
        <v>0</v>
      </c>
      <c r="FL45" s="92">
        <v>0</v>
      </c>
      <c r="FM45" s="357" t="s">
        <v>2</v>
      </c>
      <c r="FN45" s="354" t="s">
        <v>344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354</v>
      </c>
      <c r="GF45" s="84" t="s">
        <v>344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354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354</v>
      </c>
      <c r="HK45" s="56"/>
      <c r="HL45" s="92">
        <v>2</v>
      </c>
      <c r="HM45" s="85" t="s">
        <v>0</v>
      </c>
      <c r="HN45" s="92">
        <v>0</v>
      </c>
      <c r="HO45" s="340" t="s">
        <v>3</v>
      </c>
      <c r="HP45" s="339" t="s">
        <v>117</v>
      </c>
      <c r="HQ45" s="56"/>
      <c r="HR45" s="92">
        <v>0</v>
      </c>
      <c r="HS45" s="85" t="s">
        <v>0</v>
      </c>
      <c r="HT45" s="92">
        <v>2</v>
      </c>
      <c r="HU45" s="345" t="s">
        <v>3</v>
      </c>
      <c r="HV45" s="344" t="s">
        <v>344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344</v>
      </c>
      <c r="II45" s="56"/>
      <c r="IJ45" s="92"/>
      <c r="IK45" s="85"/>
      <c r="IL45" s="92"/>
      <c r="IM45" s="323"/>
      <c r="IN45" s="320"/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344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378</v>
      </c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354</v>
      </c>
      <c r="AR46" s="141" t="s">
        <v>345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370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345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366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378</v>
      </c>
      <c r="DL46" s="84" t="s">
        <v>379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345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388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394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398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5" t="s">
        <v>116</v>
      </c>
      <c r="HV46" s="344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/>
      <c r="IK46" s="85"/>
      <c r="IL46" s="92"/>
      <c r="IM46" s="323"/>
      <c r="IN46" s="320"/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344</v>
      </c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7" t="s">
        <v>115</v>
      </c>
      <c r="FN47" s="354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338" t="s">
        <v>115</v>
      </c>
      <c r="HP47" s="335" t="s">
        <v>115</v>
      </c>
      <c r="HQ47" s="56"/>
      <c r="HR47" s="92"/>
      <c r="HS47" s="85" t="s">
        <v>0</v>
      </c>
      <c r="HT47" s="92"/>
      <c r="HU47" s="345" t="s">
        <v>115</v>
      </c>
      <c r="HV47" s="344" t="s">
        <v>115</v>
      </c>
      <c r="HW47" s="56"/>
      <c r="HX47" s="92"/>
      <c r="HY47" s="85" t="s">
        <v>0</v>
      </c>
      <c r="HZ47" s="92"/>
      <c r="IA47" s="349" t="s">
        <v>115</v>
      </c>
      <c r="IB47" s="346" t="s">
        <v>115</v>
      </c>
      <c r="IC47" s="56"/>
      <c r="ID47" s="92"/>
      <c r="IE47" s="85" t="s">
        <v>0</v>
      </c>
      <c r="IF47" s="92"/>
      <c r="IG47" s="353" t="s">
        <v>115</v>
      </c>
      <c r="IH47" s="350" t="s">
        <v>115</v>
      </c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361" t="s">
        <v>115</v>
      </c>
      <c r="IT47" s="358" t="s">
        <v>115</v>
      </c>
      <c r="IU47" s="56"/>
      <c r="IV47" s="92"/>
      <c r="IW47" s="85" t="s">
        <v>0</v>
      </c>
      <c r="IX47" s="92"/>
      <c r="IY47" s="365" t="s">
        <v>115</v>
      </c>
      <c r="IZ47" s="364" t="s">
        <v>115</v>
      </c>
      <c r="JA47" s="56"/>
      <c r="JB47" s="92"/>
      <c r="JC47" s="85" t="s">
        <v>0</v>
      </c>
      <c r="JD47" s="92"/>
      <c r="JE47" s="369" t="s">
        <v>115</v>
      </c>
      <c r="JF47" s="366" t="s">
        <v>115</v>
      </c>
      <c r="JG47" s="56"/>
      <c r="JH47" s="92"/>
      <c r="JI47" s="85" t="s">
        <v>0</v>
      </c>
      <c r="JJ47" s="92"/>
      <c r="JK47" s="373" t="s">
        <v>115</v>
      </c>
      <c r="JL47" s="372" t="s">
        <v>115</v>
      </c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354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377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7" t="s">
        <v>115</v>
      </c>
      <c r="FN48" s="354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338" t="s">
        <v>115</v>
      </c>
      <c r="HP48" s="335" t="s">
        <v>115</v>
      </c>
      <c r="HQ48" s="56"/>
      <c r="HR48" s="92"/>
      <c r="HS48" s="85" t="s">
        <v>0</v>
      </c>
      <c r="HT48" s="92"/>
      <c r="HU48" s="345" t="s">
        <v>115</v>
      </c>
      <c r="HV48" s="344" t="s">
        <v>115</v>
      </c>
      <c r="HW48" s="56"/>
      <c r="HX48" s="92"/>
      <c r="HY48" s="85" t="s">
        <v>0</v>
      </c>
      <c r="HZ48" s="92"/>
      <c r="IA48" s="349" t="s">
        <v>115</v>
      </c>
      <c r="IB48" s="346" t="s">
        <v>115</v>
      </c>
      <c r="IC48" s="56"/>
      <c r="ID48" s="92"/>
      <c r="IE48" s="85" t="s">
        <v>0</v>
      </c>
      <c r="IF48" s="92"/>
      <c r="IG48" s="353" t="s">
        <v>115</v>
      </c>
      <c r="IH48" s="350" t="s">
        <v>115</v>
      </c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361" t="s">
        <v>115</v>
      </c>
      <c r="IT48" s="358" t="s">
        <v>115</v>
      </c>
      <c r="IU48" s="56"/>
      <c r="IV48" s="92"/>
      <c r="IW48" s="85" t="s">
        <v>0</v>
      </c>
      <c r="IX48" s="92"/>
      <c r="IY48" s="365" t="s">
        <v>115</v>
      </c>
      <c r="IZ48" s="364" t="s">
        <v>115</v>
      </c>
      <c r="JA48" s="56"/>
      <c r="JB48" s="92"/>
      <c r="JC48" s="85" t="s">
        <v>0</v>
      </c>
      <c r="JD48" s="92"/>
      <c r="JE48" s="369" t="s">
        <v>115</v>
      </c>
      <c r="JF48" s="366" t="s">
        <v>115</v>
      </c>
      <c r="JG48" s="56"/>
      <c r="JH48" s="92"/>
      <c r="JI48" s="85" t="s">
        <v>0</v>
      </c>
      <c r="JJ48" s="92"/>
      <c r="JK48" s="373" t="s">
        <v>115</v>
      </c>
      <c r="JL48" s="372" t="s">
        <v>115</v>
      </c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7" t="s">
        <v>115</v>
      </c>
      <c r="FN49" s="354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338" t="s">
        <v>115</v>
      </c>
      <c r="HP49" s="335" t="s">
        <v>115</v>
      </c>
      <c r="HQ49" s="56"/>
      <c r="HR49" s="92"/>
      <c r="HS49" s="85" t="s">
        <v>0</v>
      </c>
      <c r="HT49" s="92"/>
      <c r="HU49" s="345" t="s">
        <v>115</v>
      </c>
      <c r="HV49" s="344" t="s">
        <v>115</v>
      </c>
      <c r="HW49" s="56"/>
      <c r="HX49" s="92"/>
      <c r="HY49" s="85" t="s">
        <v>0</v>
      </c>
      <c r="HZ49" s="92"/>
      <c r="IA49" s="349" t="s">
        <v>115</v>
      </c>
      <c r="IB49" s="346" t="s">
        <v>115</v>
      </c>
      <c r="IC49" s="56"/>
      <c r="ID49" s="92"/>
      <c r="IE49" s="85" t="s">
        <v>0</v>
      </c>
      <c r="IF49" s="92"/>
      <c r="IG49" s="353" t="s">
        <v>115</v>
      </c>
      <c r="IH49" s="350" t="s">
        <v>115</v>
      </c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361" t="s">
        <v>115</v>
      </c>
      <c r="IT49" s="358" t="s">
        <v>115</v>
      </c>
      <c r="IU49" s="56"/>
      <c r="IV49" s="92"/>
      <c r="IW49" s="85" t="s">
        <v>0</v>
      </c>
      <c r="IX49" s="92"/>
      <c r="IY49" s="365" t="s">
        <v>115</v>
      </c>
      <c r="IZ49" s="364" t="s">
        <v>115</v>
      </c>
      <c r="JA49" s="56"/>
      <c r="JB49" s="92"/>
      <c r="JC49" s="85" t="s">
        <v>0</v>
      </c>
      <c r="JD49" s="92"/>
      <c r="JE49" s="369" t="s">
        <v>115</v>
      </c>
      <c r="JF49" s="366" t="s">
        <v>115</v>
      </c>
      <c r="JG49" s="56"/>
      <c r="JH49" s="92"/>
      <c r="JI49" s="85" t="s">
        <v>0</v>
      </c>
      <c r="JJ49" s="92"/>
      <c r="JK49" s="373" t="s">
        <v>115</v>
      </c>
      <c r="JL49" s="372" t="s">
        <v>115</v>
      </c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344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354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345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344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344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7" t="s">
        <v>2</v>
      </c>
      <c r="FN50" s="354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354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344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40" t="s">
        <v>3</v>
      </c>
      <c r="HP50" s="339" t="s">
        <v>117</v>
      </c>
      <c r="HQ50" s="56"/>
      <c r="HR50" s="92">
        <v>0</v>
      </c>
      <c r="HS50" s="85" t="s">
        <v>0</v>
      </c>
      <c r="HT50" s="92">
        <v>3</v>
      </c>
      <c r="HU50" s="345" t="s">
        <v>2</v>
      </c>
      <c r="HV50" s="344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85"/>
      <c r="IL50" s="92"/>
      <c r="IM50" s="323"/>
      <c r="IN50" s="320"/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5" t="s">
        <v>115</v>
      </c>
      <c r="IZ50" s="364" t="s">
        <v>115</v>
      </c>
      <c r="JA50" s="56"/>
      <c r="JB50" s="92"/>
      <c r="JC50" s="85" t="s">
        <v>0</v>
      </c>
      <c r="JD50" s="92"/>
      <c r="JE50" s="369" t="s">
        <v>115</v>
      </c>
      <c r="JF50" s="366" t="s">
        <v>115</v>
      </c>
      <c r="JG50" s="56"/>
      <c r="JH50" s="92"/>
      <c r="JI50" s="85" t="s">
        <v>0</v>
      </c>
      <c r="JJ50" s="92"/>
      <c r="JK50" s="373" t="s">
        <v>115</v>
      </c>
      <c r="JL50" s="372" t="s">
        <v>115</v>
      </c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354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354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377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7" t="s">
        <v>115</v>
      </c>
      <c r="FN51" s="354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354</v>
      </c>
      <c r="GF51" s="84" t="s">
        <v>377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344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354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>
        <v>3</v>
      </c>
      <c r="HM51" s="83" t="s">
        <v>0</v>
      </c>
      <c r="HN51" s="97">
        <v>1</v>
      </c>
      <c r="HO51" s="340" t="s">
        <v>1</v>
      </c>
      <c r="HP51" s="339" t="s">
        <v>344</v>
      </c>
      <c r="HQ51" s="56"/>
      <c r="HR51" s="97">
        <v>0</v>
      </c>
      <c r="HS51" s="83" t="s">
        <v>0</v>
      </c>
      <c r="HT51" s="97">
        <v>1</v>
      </c>
      <c r="HU51" s="343" t="s">
        <v>378</v>
      </c>
      <c r="HV51" s="344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344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344</v>
      </c>
      <c r="II51" s="56"/>
      <c r="IJ51" s="97"/>
      <c r="IK51" s="83"/>
      <c r="IL51" s="97"/>
      <c r="IM51" s="319"/>
      <c r="IN51" s="320"/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378</v>
      </c>
      <c r="JG51" s="56"/>
      <c r="JH51" s="97">
        <v>2</v>
      </c>
      <c r="JI51" s="83" t="s">
        <v>0</v>
      </c>
      <c r="JJ51" s="97">
        <v>1</v>
      </c>
      <c r="JK51" s="373" t="s">
        <v>125</v>
      </c>
      <c r="JL51" s="372" t="s">
        <v>344</v>
      </c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344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354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344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344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344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7" t="s">
        <v>115</v>
      </c>
      <c r="FN52" s="354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338" t="s">
        <v>115</v>
      </c>
      <c r="HP52" s="335" t="s">
        <v>115</v>
      </c>
      <c r="HQ52" s="56"/>
      <c r="HR52" s="92"/>
      <c r="HS52" s="85" t="s">
        <v>0</v>
      </c>
      <c r="HT52" s="92"/>
      <c r="HU52" s="345" t="s">
        <v>115</v>
      </c>
      <c r="HV52" s="344" t="s">
        <v>115</v>
      </c>
      <c r="HW52" s="56"/>
      <c r="HX52" s="92"/>
      <c r="HY52" s="85" t="s">
        <v>0</v>
      </c>
      <c r="HZ52" s="92"/>
      <c r="IA52" s="349" t="s">
        <v>115</v>
      </c>
      <c r="IB52" s="346" t="s">
        <v>115</v>
      </c>
      <c r="IC52" s="56"/>
      <c r="ID52" s="92"/>
      <c r="IE52" s="85" t="s">
        <v>0</v>
      </c>
      <c r="IF52" s="92"/>
      <c r="IG52" s="353" t="s">
        <v>115</v>
      </c>
      <c r="IH52" s="350" t="s">
        <v>115</v>
      </c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361" t="s">
        <v>115</v>
      </c>
      <c r="IT52" s="358" t="s">
        <v>115</v>
      </c>
      <c r="IU52" s="56"/>
      <c r="IV52" s="92"/>
      <c r="IW52" s="85" t="s">
        <v>0</v>
      </c>
      <c r="IX52" s="92"/>
      <c r="IY52" s="365" t="s">
        <v>115</v>
      </c>
      <c r="IZ52" s="364" t="s">
        <v>115</v>
      </c>
      <c r="JA52" s="56"/>
      <c r="JB52" s="92"/>
      <c r="JC52" s="85" t="s">
        <v>0</v>
      </c>
      <c r="JD52" s="92"/>
      <c r="JE52" s="369" t="s">
        <v>115</v>
      </c>
      <c r="JF52" s="366" t="s">
        <v>115</v>
      </c>
      <c r="JG52" s="56"/>
      <c r="JH52" s="92"/>
      <c r="JI52" s="85" t="s">
        <v>0</v>
      </c>
      <c r="JJ52" s="92"/>
      <c r="JK52" s="373" t="s">
        <v>115</v>
      </c>
      <c r="JL52" s="372" t="s">
        <v>115</v>
      </c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7" t="s">
        <v>115</v>
      </c>
      <c r="FN53" s="354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338" t="s">
        <v>115</v>
      </c>
      <c r="HP53" s="335" t="s">
        <v>115</v>
      </c>
      <c r="HQ53" s="56"/>
      <c r="HR53" s="92"/>
      <c r="HS53" s="85" t="s">
        <v>0</v>
      </c>
      <c r="HT53" s="92"/>
      <c r="HU53" s="345" t="s">
        <v>115</v>
      </c>
      <c r="HV53" s="344" t="s">
        <v>115</v>
      </c>
      <c r="HW53" s="56"/>
      <c r="HX53" s="92"/>
      <c r="HY53" s="85" t="s">
        <v>0</v>
      </c>
      <c r="HZ53" s="92"/>
      <c r="IA53" s="349" t="s">
        <v>115</v>
      </c>
      <c r="IB53" s="346" t="s">
        <v>115</v>
      </c>
      <c r="IC53" s="56"/>
      <c r="ID53" s="92"/>
      <c r="IE53" s="85" t="s">
        <v>0</v>
      </c>
      <c r="IF53" s="92"/>
      <c r="IG53" s="353" t="s">
        <v>115</v>
      </c>
      <c r="IH53" s="350" t="s">
        <v>115</v>
      </c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361" t="s">
        <v>115</v>
      </c>
      <c r="IT53" s="358" t="s">
        <v>115</v>
      </c>
      <c r="IU53" s="56"/>
      <c r="IV53" s="92"/>
      <c r="IW53" s="85" t="s">
        <v>0</v>
      </c>
      <c r="IX53" s="92"/>
      <c r="IY53" s="365" t="s">
        <v>115</v>
      </c>
      <c r="IZ53" s="364" t="s">
        <v>115</v>
      </c>
      <c r="JA53" s="56"/>
      <c r="JB53" s="92"/>
      <c r="JC53" s="85" t="s">
        <v>0</v>
      </c>
      <c r="JD53" s="92"/>
      <c r="JE53" s="369" t="s">
        <v>115</v>
      </c>
      <c r="JF53" s="366" t="s">
        <v>115</v>
      </c>
      <c r="JG53" s="56"/>
      <c r="JH53" s="92"/>
      <c r="JI53" s="85" t="s">
        <v>0</v>
      </c>
      <c r="JJ53" s="92"/>
      <c r="JK53" s="373" t="s">
        <v>115</v>
      </c>
      <c r="JL53" s="372" t="s">
        <v>115</v>
      </c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345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345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344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354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5" t="s">
        <v>3</v>
      </c>
      <c r="HV54" s="344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378</v>
      </c>
      <c r="IH54" s="84" t="s">
        <v>2</v>
      </c>
      <c r="II54" s="56"/>
      <c r="IJ54" s="92"/>
      <c r="IK54" s="85"/>
      <c r="IL54" s="92"/>
      <c r="IM54" s="85"/>
      <c r="IN54" s="84"/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345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344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385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7" t="s">
        <v>2</v>
      </c>
      <c r="FN55" s="354" t="s">
        <v>344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354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344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5" t="s">
        <v>2</v>
      </c>
      <c r="HV55" s="344" t="s">
        <v>344</v>
      </c>
      <c r="HW55" s="56"/>
      <c r="HX55" s="92"/>
      <c r="HY55" s="85" t="s">
        <v>0</v>
      </c>
      <c r="HZ55" s="92"/>
      <c r="IA55" s="349" t="s">
        <v>115</v>
      </c>
      <c r="IB55" s="346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378</v>
      </c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361" t="s">
        <v>115</v>
      </c>
      <c r="IT55" s="358" t="s">
        <v>115</v>
      </c>
      <c r="IU55" s="56"/>
      <c r="IV55" s="92"/>
      <c r="IW55" s="85" t="s">
        <v>0</v>
      </c>
      <c r="IX55" s="92"/>
      <c r="IY55" s="365" t="s">
        <v>115</v>
      </c>
      <c r="IZ55" s="364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3" t="s">
        <v>378</v>
      </c>
      <c r="JL55" s="372" t="s">
        <v>116</v>
      </c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344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344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344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7" t="s">
        <v>115</v>
      </c>
      <c r="FN56" s="354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338" t="s">
        <v>115</v>
      </c>
      <c r="HP56" s="335" t="s">
        <v>115</v>
      </c>
      <c r="HQ56" s="56"/>
      <c r="HR56" s="92"/>
      <c r="HS56" s="85" t="s">
        <v>0</v>
      </c>
      <c r="HT56" s="92"/>
      <c r="HU56" s="345" t="s">
        <v>115</v>
      </c>
      <c r="HV56" s="344" t="s">
        <v>115</v>
      </c>
      <c r="HW56" s="56"/>
      <c r="HX56" s="92"/>
      <c r="HY56" s="85" t="s">
        <v>0</v>
      </c>
      <c r="HZ56" s="92"/>
      <c r="IA56" s="349" t="s">
        <v>115</v>
      </c>
      <c r="IB56" s="346" t="s">
        <v>115</v>
      </c>
      <c r="IC56" s="56"/>
      <c r="ID56" s="92"/>
      <c r="IE56" s="85" t="s">
        <v>0</v>
      </c>
      <c r="IF56" s="92"/>
      <c r="IG56" s="353" t="s">
        <v>115</v>
      </c>
      <c r="IH56" s="350" t="s">
        <v>115</v>
      </c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361" t="s">
        <v>115</v>
      </c>
      <c r="IT56" s="358" t="s">
        <v>115</v>
      </c>
      <c r="IU56" s="56"/>
      <c r="IV56" s="92"/>
      <c r="IW56" s="85" t="s">
        <v>0</v>
      </c>
      <c r="IX56" s="92"/>
      <c r="IY56" s="365" t="s">
        <v>115</v>
      </c>
      <c r="IZ56" s="364" t="s">
        <v>115</v>
      </c>
      <c r="JA56" s="56"/>
      <c r="JB56" s="92"/>
      <c r="JC56" s="85" t="s">
        <v>0</v>
      </c>
      <c r="JD56" s="92"/>
      <c r="JE56" s="369" t="s">
        <v>115</v>
      </c>
      <c r="JF56" s="366" t="s">
        <v>115</v>
      </c>
      <c r="JG56" s="56"/>
      <c r="JH56" s="92"/>
      <c r="JI56" s="85" t="s">
        <v>0</v>
      </c>
      <c r="JJ56" s="92"/>
      <c r="JK56" s="373" t="s">
        <v>115</v>
      </c>
      <c r="JL56" s="372" t="s">
        <v>115</v>
      </c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344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344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7" t="s">
        <v>115</v>
      </c>
      <c r="FN57" s="354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338" t="s">
        <v>115</v>
      </c>
      <c r="HP57" s="335" t="s">
        <v>115</v>
      </c>
      <c r="HQ57" s="56"/>
      <c r="HR57" s="92"/>
      <c r="HS57" s="85" t="s">
        <v>0</v>
      </c>
      <c r="HT57" s="92"/>
      <c r="HU57" s="345" t="s">
        <v>115</v>
      </c>
      <c r="HV57" s="344" t="s">
        <v>115</v>
      </c>
      <c r="HW57" s="56"/>
      <c r="HX57" s="92"/>
      <c r="HY57" s="85" t="s">
        <v>0</v>
      </c>
      <c r="HZ57" s="92"/>
      <c r="IA57" s="349" t="s">
        <v>115</v>
      </c>
      <c r="IB57" s="346" t="s">
        <v>115</v>
      </c>
      <c r="IC57" s="56"/>
      <c r="ID57" s="92"/>
      <c r="IE57" s="85" t="s">
        <v>0</v>
      </c>
      <c r="IF57" s="92"/>
      <c r="IG57" s="353" t="s">
        <v>115</v>
      </c>
      <c r="IH57" s="350" t="s">
        <v>115</v>
      </c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361" t="s">
        <v>115</v>
      </c>
      <c r="IT57" s="358" t="s">
        <v>115</v>
      </c>
      <c r="IU57" s="56"/>
      <c r="IV57" s="92"/>
      <c r="IW57" s="85" t="s">
        <v>0</v>
      </c>
      <c r="IX57" s="92"/>
      <c r="IY57" s="365" t="s">
        <v>115</v>
      </c>
      <c r="IZ57" s="364" t="s">
        <v>115</v>
      </c>
      <c r="JA57" s="56"/>
      <c r="JB57" s="92"/>
      <c r="JC57" s="85" t="s">
        <v>0</v>
      </c>
      <c r="JD57" s="92"/>
      <c r="JE57" s="369" t="s">
        <v>115</v>
      </c>
      <c r="JF57" s="366" t="s">
        <v>115</v>
      </c>
      <c r="JG57" s="56"/>
      <c r="JH57" s="92"/>
      <c r="JI57" s="85" t="s">
        <v>0</v>
      </c>
      <c r="JJ57" s="92"/>
      <c r="JK57" s="373" t="s">
        <v>115</v>
      </c>
      <c r="JL57" s="372" t="s">
        <v>115</v>
      </c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345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7" t="s">
        <v>115</v>
      </c>
      <c r="FN58" s="354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338" t="s">
        <v>115</v>
      </c>
      <c r="HP58" s="335" t="s">
        <v>115</v>
      </c>
      <c r="HQ58" s="56"/>
      <c r="HR58" s="92"/>
      <c r="HS58" s="85" t="s">
        <v>0</v>
      </c>
      <c r="HT58" s="92"/>
      <c r="HU58" s="345" t="s">
        <v>115</v>
      </c>
      <c r="HV58" s="344" t="s">
        <v>115</v>
      </c>
      <c r="HW58" s="56"/>
      <c r="HX58" s="92"/>
      <c r="HY58" s="85" t="s">
        <v>0</v>
      </c>
      <c r="HZ58" s="92"/>
      <c r="IA58" s="349" t="s">
        <v>115</v>
      </c>
      <c r="IB58" s="346" t="s">
        <v>115</v>
      </c>
      <c r="IC58" s="56"/>
      <c r="ID58" s="92"/>
      <c r="IE58" s="85" t="s">
        <v>0</v>
      </c>
      <c r="IF58" s="92"/>
      <c r="IG58" s="353" t="s">
        <v>115</v>
      </c>
      <c r="IH58" s="350" t="s">
        <v>115</v>
      </c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361" t="s">
        <v>115</v>
      </c>
      <c r="IT58" s="358" t="s">
        <v>115</v>
      </c>
      <c r="IU58" s="56"/>
      <c r="IV58" s="92"/>
      <c r="IW58" s="85" t="s">
        <v>0</v>
      </c>
      <c r="IX58" s="92"/>
      <c r="IY58" s="365" t="s">
        <v>115</v>
      </c>
      <c r="IZ58" s="364" t="s">
        <v>115</v>
      </c>
      <c r="JA58" s="56"/>
      <c r="JB58" s="92"/>
      <c r="JC58" s="85" t="s">
        <v>0</v>
      </c>
      <c r="JD58" s="92"/>
      <c r="JE58" s="369" t="s">
        <v>115</v>
      </c>
      <c r="JF58" s="366" t="s">
        <v>115</v>
      </c>
      <c r="JG58" s="56"/>
      <c r="JH58" s="92"/>
      <c r="JI58" s="85" t="s">
        <v>0</v>
      </c>
      <c r="JJ58" s="92"/>
      <c r="JK58" s="373" t="s">
        <v>115</v>
      </c>
      <c r="JL58" s="372" t="s">
        <v>115</v>
      </c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354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345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345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344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7" t="s">
        <v>115</v>
      </c>
      <c r="FN59" s="354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338" t="s">
        <v>115</v>
      </c>
      <c r="HP59" s="335" t="s">
        <v>115</v>
      </c>
      <c r="HQ59" s="56"/>
      <c r="HR59" s="92"/>
      <c r="HS59" s="85" t="s">
        <v>0</v>
      </c>
      <c r="HT59" s="92"/>
      <c r="HU59" s="345" t="s">
        <v>115</v>
      </c>
      <c r="HV59" s="344" t="s">
        <v>115</v>
      </c>
      <c r="HW59" s="56"/>
      <c r="HX59" s="92"/>
      <c r="HY59" s="85" t="s">
        <v>0</v>
      </c>
      <c r="HZ59" s="92"/>
      <c r="IA59" s="349" t="s">
        <v>115</v>
      </c>
      <c r="IB59" s="346" t="s">
        <v>115</v>
      </c>
      <c r="IC59" s="56"/>
      <c r="ID59" s="92"/>
      <c r="IE59" s="85" t="s">
        <v>0</v>
      </c>
      <c r="IF59" s="92"/>
      <c r="IG59" s="353" t="s">
        <v>115</v>
      </c>
      <c r="IH59" s="350" t="s">
        <v>115</v>
      </c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361" t="s">
        <v>115</v>
      </c>
      <c r="IT59" s="358" t="s">
        <v>115</v>
      </c>
      <c r="IU59" s="56"/>
      <c r="IV59" s="92"/>
      <c r="IW59" s="85" t="s">
        <v>0</v>
      </c>
      <c r="IX59" s="92"/>
      <c r="IY59" s="365" t="s">
        <v>115</v>
      </c>
      <c r="IZ59" s="364" t="s">
        <v>115</v>
      </c>
      <c r="JA59" s="56"/>
      <c r="JB59" s="92"/>
      <c r="JC59" s="85" t="s">
        <v>0</v>
      </c>
      <c r="JD59" s="92"/>
      <c r="JE59" s="369" t="s">
        <v>115</v>
      </c>
      <c r="JF59" s="366" t="s">
        <v>115</v>
      </c>
      <c r="JG59" s="56"/>
      <c r="JH59" s="92"/>
      <c r="JI59" s="85" t="s">
        <v>0</v>
      </c>
      <c r="JJ59" s="92"/>
      <c r="JK59" s="373" t="s">
        <v>115</v>
      </c>
      <c r="JL59" s="372" t="s">
        <v>115</v>
      </c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7" t="s">
        <v>115</v>
      </c>
      <c r="FN60" s="354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338" t="s">
        <v>115</v>
      </c>
      <c r="HP60" s="335" t="s">
        <v>115</v>
      </c>
      <c r="HQ60" s="56"/>
      <c r="HR60" s="92"/>
      <c r="HS60" s="85" t="s">
        <v>0</v>
      </c>
      <c r="HT60" s="92"/>
      <c r="HU60" s="345" t="s">
        <v>115</v>
      </c>
      <c r="HV60" s="344" t="s">
        <v>115</v>
      </c>
      <c r="HW60" s="56"/>
      <c r="HX60" s="92"/>
      <c r="HY60" s="85" t="s">
        <v>0</v>
      </c>
      <c r="HZ60" s="92"/>
      <c r="IA60" s="349" t="s">
        <v>115</v>
      </c>
      <c r="IB60" s="346" t="s">
        <v>115</v>
      </c>
      <c r="IC60" s="56"/>
      <c r="ID60" s="92"/>
      <c r="IE60" s="85" t="s">
        <v>0</v>
      </c>
      <c r="IF60" s="92"/>
      <c r="IG60" s="353" t="s">
        <v>115</v>
      </c>
      <c r="IH60" s="350" t="s">
        <v>115</v>
      </c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361" t="s">
        <v>115</v>
      </c>
      <c r="IT60" s="358" t="s">
        <v>115</v>
      </c>
      <c r="IU60" s="56"/>
      <c r="IV60" s="92"/>
      <c r="IW60" s="85" t="s">
        <v>0</v>
      </c>
      <c r="IX60" s="92"/>
      <c r="IY60" s="365" t="s">
        <v>115</v>
      </c>
      <c r="IZ60" s="364" t="s">
        <v>115</v>
      </c>
      <c r="JA60" s="56"/>
      <c r="JB60" s="92"/>
      <c r="JC60" s="85" t="s">
        <v>0</v>
      </c>
      <c r="JD60" s="92"/>
      <c r="JE60" s="369" t="s">
        <v>115</v>
      </c>
      <c r="JF60" s="366" t="s">
        <v>115</v>
      </c>
      <c r="JG60" s="56"/>
      <c r="JH60" s="92"/>
      <c r="JI60" s="85" t="s">
        <v>0</v>
      </c>
      <c r="JJ60" s="92"/>
      <c r="JK60" s="373" t="s">
        <v>115</v>
      </c>
      <c r="JL60" s="372" t="s">
        <v>115</v>
      </c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7" t="s">
        <v>115</v>
      </c>
      <c r="FN61" s="354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338" t="s">
        <v>115</v>
      </c>
      <c r="HP61" s="335" t="s">
        <v>115</v>
      </c>
      <c r="HQ61" s="56"/>
      <c r="HR61" s="92"/>
      <c r="HS61" s="85" t="s">
        <v>0</v>
      </c>
      <c r="HT61" s="92"/>
      <c r="HU61" s="345" t="s">
        <v>115</v>
      </c>
      <c r="HV61" s="344" t="s">
        <v>115</v>
      </c>
      <c r="HW61" s="56"/>
      <c r="HX61" s="92"/>
      <c r="HY61" s="85" t="s">
        <v>0</v>
      </c>
      <c r="HZ61" s="92"/>
      <c r="IA61" s="349" t="s">
        <v>115</v>
      </c>
      <c r="IB61" s="346" t="s">
        <v>115</v>
      </c>
      <c r="IC61" s="56"/>
      <c r="ID61" s="92"/>
      <c r="IE61" s="85" t="s">
        <v>0</v>
      </c>
      <c r="IF61" s="92"/>
      <c r="IG61" s="353" t="s">
        <v>115</v>
      </c>
      <c r="IH61" s="350" t="s">
        <v>115</v>
      </c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361" t="s">
        <v>115</v>
      </c>
      <c r="IT61" s="358" t="s">
        <v>115</v>
      </c>
      <c r="IU61" s="56"/>
      <c r="IV61" s="92"/>
      <c r="IW61" s="85" t="s">
        <v>0</v>
      </c>
      <c r="IX61" s="92"/>
      <c r="IY61" s="365" t="s">
        <v>115</v>
      </c>
      <c r="IZ61" s="364" t="s">
        <v>115</v>
      </c>
      <c r="JA61" s="56"/>
      <c r="JB61" s="92"/>
      <c r="JC61" s="85" t="s">
        <v>0</v>
      </c>
      <c r="JD61" s="92"/>
      <c r="JE61" s="369" t="s">
        <v>115</v>
      </c>
      <c r="JF61" s="366" t="s">
        <v>115</v>
      </c>
      <c r="JG61" s="56"/>
      <c r="JH61" s="92"/>
      <c r="JI61" s="85" t="s">
        <v>0</v>
      </c>
      <c r="JJ61" s="92"/>
      <c r="JK61" s="373" t="s">
        <v>115</v>
      </c>
      <c r="JL61" s="372" t="s">
        <v>115</v>
      </c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7" t="s">
        <v>115</v>
      </c>
      <c r="FN62" s="354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338" t="s">
        <v>115</v>
      </c>
      <c r="HP62" s="335" t="s">
        <v>115</v>
      </c>
      <c r="HQ62" s="56"/>
      <c r="HR62" s="92"/>
      <c r="HS62" s="85" t="s">
        <v>0</v>
      </c>
      <c r="HT62" s="92"/>
      <c r="HU62" s="345" t="s">
        <v>115</v>
      </c>
      <c r="HV62" s="344" t="s">
        <v>115</v>
      </c>
      <c r="HW62" s="56"/>
      <c r="HX62" s="92"/>
      <c r="HY62" s="85" t="s">
        <v>0</v>
      </c>
      <c r="HZ62" s="92"/>
      <c r="IA62" s="349" t="s">
        <v>115</v>
      </c>
      <c r="IB62" s="346" t="s">
        <v>115</v>
      </c>
      <c r="IC62" s="56"/>
      <c r="ID62" s="92"/>
      <c r="IE62" s="85" t="s">
        <v>0</v>
      </c>
      <c r="IF62" s="92"/>
      <c r="IG62" s="353" t="s">
        <v>115</v>
      </c>
      <c r="IH62" s="350" t="s">
        <v>115</v>
      </c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361" t="s">
        <v>115</v>
      </c>
      <c r="IT62" s="358" t="s">
        <v>115</v>
      </c>
      <c r="IU62" s="56"/>
      <c r="IV62" s="92"/>
      <c r="IW62" s="85" t="s">
        <v>0</v>
      </c>
      <c r="IX62" s="92"/>
      <c r="IY62" s="365" t="s">
        <v>115</v>
      </c>
      <c r="IZ62" s="364" t="s">
        <v>115</v>
      </c>
      <c r="JA62" s="56"/>
      <c r="JB62" s="92"/>
      <c r="JC62" s="85" t="s">
        <v>0</v>
      </c>
      <c r="JD62" s="92"/>
      <c r="JE62" s="369" t="s">
        <v>115</v>
      </c>
      <c r="JF62" s="366" t="s">
        <v>115</v>
      </c>
      <c r="JG62" s="56"/>
      <c r="JH62" s="92"/>
      <c r="JI62" s="85" t="s">
        <v>0</v>
      </c>
      <c r="JJ62" s="92"/>
      <c r="JK62" s="373" t="s">
        <v>115</v>
      </c>
      <c r="JL62" s="372" t="s">
        <v>115</v>
      </c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345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354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345</v>
      </c>
      <c r="CH63" s="84" t="s">
        <v>361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7" t="s">
        <v>115</v>
      </c>
      <c r="FN63" s="354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338" t="s">
        <v>115</v>
      </c>
      <c r="HP63" s="335" t="s">
        <v>115</v>
      </c>
      <c r="HQ63" s="56"/>
      <c r="HR63" s="92"/>
      <c r="HS63" s="85" t="s">
        <v>0</v>
      </c>
      <c r="HT63" s="92"/>
      <c r="HU63" s="345" t="s">
        <v>115</v>
      </c>
      <c r="HV63" s="344" t="s">
        <v>115</v>
      </c>
      <c r="HW63" s="56"/>
      <c r="HX63" s="92"/>
      <c r="HY63" s="85" t="s">
        <v>0</v>
      </c>
      <c r="HZ63" s="92"/>
      <c r="IA63" s="349" t="s">
        <v>115</v>
      </c>
      <c r="IB63" s="346" t="s">
        <v>115</v>
      </c>
      <c r="IC63" s="56"/>
      <c r="ID63" s="92"/>
      <c r="IE63" s="85" t="s">
        <v>0</v>
      </c>
      <c r="IF63" s="92"/>
      <c r="IG63" s="353" t="s">
        <v>115</v>
      </c>
      <c r="IH63" s="350" t="s">
        <v>115</v>
      </c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361" t="s">
        <v>115</v>
      </c>
      <c r="IT63" s="358" t="s">
        <v>115</v>
      </c>
      <c r="IU63" s="56"/>
      <c r="IV63" s="92"/>
      <c r="IW63" s="85" t="s">
        <v>0</v>
      </c>
      <c r="IX63" s="92"/>
      <c r="IY63" s="365" t="s">
        <v>115</v>
      </c>
      <c r="IZ63" s="364" t="s">
        <v>115</v>
      </c>
      <c r="JA63" s="56"/>
      <c r="JB63" s="92"/>
      <c r="JC63" s="85" t="s">
        <v>0</v>
      </c>
      <c r="JD63" s="92"/>
      <c r="JE63" s="369" t="s">
        <v>115</v>
      </c>
      <c r="JF63" s="366" t="s">
        <v>115</v>
      </c>
      <c r="JG63" s="56"/>
      <c r="JH63" s="92"/>
      <c r="JI63" s="85" t="s">
        <v>0</v>
      </c>
      <c r="JJ63" s="92"/>
      <c r="JK63" s="373" t="s">
        <v>115</v>
      </c>
      <c r="JL63" s="372" t="s">
        <v>115</v>
      </c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7" t="s">
        <v>115</v>
      </c>
      <c r="FN64" s="354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338" t="s">
        <v>115</v>
      </c>
      <c r="HP64" s="335" t="s">
        <v>115</v>
      </c>
      <c r="HQ64" s="56"/>
      <c r="HR64" s="92"/>
      <c r="HS64" s="85" t="s">
        <v>0</v>
      </c>
      <c r="HT64" s="92"/>
      <c r="HU64" s="345" t="s">
        <v>115</v>
      </c>
      <c r="HV64" s="344" t="s">
        <v>115</v>
      </c>
      <c r="HW64" s="56"/>
      <c r="HX64" s="92"/>
      <c r="HY64" s="85" t="s">
        <v>0</v>
      </c>
      <c r="HZ64" s="92"/>
      <c r="IA64" s="349" t="s">
        <v>115</v>
      </c>
      <c r="IB64" s="346" t="s">
        <v>115</v>
      </c>
      <c r="IC64" s="56"/>
      <c r="ID64" s="92"/>
      <c r="IE64" s="85" t="s">
        <v>0</v>
      </c>
      <c r="IF64" s="92"/>
      <c r="IG64" s="353" t="s">
        <v>115</v>
      </c>
      <c r="IH64" s="350" t="s">
        <v>115</v>
      </c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361" t="s">
        <v>115</v>
      </c>
      <c r="IT64" s="358" t="s">
        <v>115</v>
      </c>
      <c r="IU64" s="56"/>
      <c r="IV64" s="92"/>
      <c r="IW64" s="85" t="s">
        <v>0</v>
      </c>
      <c r="IX64" s="92"/>
      <c r="IY64" s="365" t="s">
        <v>115</v>
      </c>
      <c r="IZ64" s="364" t="s">
        <v>115</v>
      </c>
      <c r="JA64" s="56"/>
      <c r="JB64" s="92"/>
      <c r="JC64" s="85" t="s">
        <v>0</v>
      </c>
      <c r="JD64" s="92"/>
      <c r="JE64" s="369" t="s">
        <v>115</v>
      </c>
      <c r="JF64" s="366" t="s">
        <v>115</v>
      </c>
      <c r="JG64" s="56"/>
      <c r="JH64" s="92"/>
      <c r="JI64" s="85" t="s">
        <v>0</v>
      </c>
      <c r="JJ64" s="92"/>
      <c r="JK64" s="373" t="s">
        <v>115</v>
      </c>
      <c r="JL64" s="372" t="s">
        <v>115</v>
      </c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7" t="s">
        <v>115</v>
      </c>
      <c r="FN65" s="354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338" t="s">
        <v>115</v>
      </c>
      <c r="HP65" s="335" t="s">
        <v>115</v>
      </c>
      <c r="HQ65" s="56"/>
      <c r="HR65" s="92"/>
      <c r="HS65" s="85" t="s">
        <v>0</v>
      </c>
      <c r="HT65" s="92"/>
      <c r="HU65" s="345" t="s">
        <v>115</v>
      </c>
      <c r="HV65" s="344" t="s">
        <v>115</v>
      </c>
      <c r="HW65" s="56"/>
      <c r="HX65" s="92"/>
      <c r="HY65" s="85" t="s">
        <v>0</v>
      </c>
      <c r="HZ65" s="92"/>
      <c r="IA65" s="349" t="s">
        <v>115</v>
      </c>
      <c r="IB65" s="346" t="s">
        <v>115</v>
      </c>
      <c r="IC65" s="56"/>
      <c r="ID65" s="92"/>
      <c r="IE65" s="85" t="s">
        <v>0</v>
      </c>
      <c r="IF65" s="92"/>
      <c r="IG65" s="353" t="s">
        <v>115</v>
      </c>
      <c r="IH65" s="350" t="s">
        <v>115</v>
      </c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361" t="s">
        <v>115</v>
      </c>
      <c r="IT65" s="358" t="s">
        <v>115</v>
      </c>
      <c r="IU65" s="56"/>
      <c r="IV65" s="92"/>
      <c r="IW65" s="85" t="s">
        <v>0</v>
      </c>
      <c r="IX65" s="92"/>
      <c r="IY65" s="365" t="s">
        <v>115</v>
      </c>
      <c r="IZ65" s="364" t="s">
        <v>115</v>
      </c>
      <c r="JA65" s="56"/>
      <c r="JB65" s="92"/>
      <c r="JC65" s="85" t="s">
        <v>0</v>
      </c>
      <c r="JD65" s="92"/>
      <c r="JE65" s="369" t="s">
        <v>115</v>
      </c>
      <c r="JF65" s="366" t="s">
        <v>115</v>
      </c>
      <c r="JG65" s="56"/>
      <c r="JH65" s="92"/>
      <c r="JI65" s="85" t="s">
        <v>0</v>
      </c>
      <c r="JJ65" s="92"/>
      <c r="JK65" s="373" t="s">
        <v>115</v>
      </c>
      <c r="JL65" s="372" t="s">
        <v>115</v>
      </c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354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345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345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379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354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344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5" t="s">
        <v>2</v>
      </c>
      <c r="HV66" s="344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378</v>
      </c>
      <c r="IH66" s="84" t="s">
        <v>2</v>
      </c>
      <c r="II66" s="56"/>
      <c r="IJ66" s="92"/>
      <c r="IK66" s="85"/>
      <c r="IL66" s="92"/>
      <c r="IM66" s="323"/>
      <c r="IN66" s="320"/>
      <c r="IO66" s="56"/>
      <c r="IP66" s="92">
        <v>1</v>
      </c>
      <c r="IQ66" s="85" t="s">
        <v>0</v>
      </c>
      <c r="IR66" s="92">
        <v>4</v>
      </c>
      <c r="IS66" s="85" t="s">
        <v>378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345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7" t="s">
        <v>115</v>
      </c>
      <c r="FN67" s="354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338" t="s">
        <v>115</v>
      </c>
      <c r="HP67" s="335" t="s">
        <v>115</v>
      </c>
      <c r="HQ67" s="56"/>
      <c r="HR67" s="92"/>
      <c r="HS67" s="85" t="s">
        <v>0</v>
      </c>
      <c r="HT67" s="92"/>
      <c r="HU67" s="345" t="s">
        <v>115</v>
      </c>
      <c r="HV67" s="344" t="s">
        <v>115</v>
      </c>
      <c r="HW67" s="56"/>
      <c r="HX67" s="92"/>
      <c r="HY67" s="85" t="s">
        <v>0</v>
      </c>
      <c r="HZ67" s="92"/>
      <c r="IA67" s="349" t="s">
        <v>115</v>
      </c>
      <c r="IB67" s="346" t="s">
        <v>115</v>
      </c>
      <c r="IC67" s="56"/>
      <c r="ID67" s="92"/>
      <c r="IE67" s="85" t="s">
        <v>0</v>
      </c>
      <c r="IF67" s="92"/>
      <c r="IG67" s="353" t="s">
        <v>115</v>
      </c>
      <c r="IH67" s="350" t="s">
        <v>115</v>
      </c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361" t="s">
        <v>115</v>
      </c>
      <c r="IT67" s="358" t="s">
        <v>115</v>
      </c>
      <c r="IU67" s="56"/>
      <c r="IV67" s="92"/>
      <c r="IW67" s="85" t="s">
        <v>0</v>
      </c>
      <c r="IX67" s="92"/>
      <c r="IY67" s="365" t="s">
        <v>115</v>
      </c>
      <c r="IZ67" s="364" t="s">
        <v>115</v>
      </c>
      <c r="JA67" s="56"/>
      <c r="JB67" s="92"/>
      <c r="JC67" s="85" t="s">
        <v>0</v>
      </c>
      <c r="JD67" s="92"/>
      <c r="JE67" s="369" t="s">
        <v>115</v>
      </c>
      <c r="JF67" s="366" t="s">
        <v>115</v>
      </c>
      <c r="JG67" s="56"/>
      <c r="JH67" s="92"/>
      <c r="JI67" s="85" t="s">
        <v>0</v>
      </c>
      <c r="JJ67" s="92"/>
      <c r="JK67" s="373" t="s">
        <v>115</v>
      </c>
      <c r="JL67" s="372" t="s">
        <v>115</v>
      </c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354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358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366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373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344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389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377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354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344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5" t="s">
        <v>2</v>
      </c>
      <c r="HV68" s="344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378</v>
      </c>
      <c r="IH68" s="84" t="s">
        <v>2</v>
      </c>
      <c r="II68" s="56"/>
      <c r="IJ68" s="92"/>
      <c r="IK68" s="85"/>
      <c r="IL68" s="92"/>
      <c r="IM68" s="323"/>
      <c r="IN68" s="320"/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5" t="s">
        <v>115</v>
      </c>
      <c r="IZ68" s="364" t="s">
        <v>115</v>
      </c>
      <c r="JA68" s="56"/>
      <c r="JB68" s="92"/>
      <c r="JC68" s="85" t="s">
        <v>0</v>
      </c>
      <c r="JD68" s="92"/>
      <c r="JE68" s="369" t="s">
        <v>115</v>
      </c>
      <c r="JF68" s="366" t="s">
        <v>115</v>
      </c>
      <c r="JG68" s="56"/>
      <c r="JH68" s="92">
        <v>4</v>
      </c>
      <c r="JI68" s="85" t="s">
        <v>0</v>
      </c>
      <c r="JJ68" s="92">
        <v>0</v>
      </c>
      <c r="JK68" s="85" t="s">
        <v>378</v>
      </c>
      <c r="JL68" s="84" t="s">
        <v>125</v>
      </c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7" t="s">
        <v>115</v>
      </c>
      <c r="FN69" s="354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338" t="s">
        <v>115</v>
      </c>
      <c r="HP69" s="335" t="s">
        <v>115</v>
      </c>
      <c r="HQ69" s="56"/>
      <c r="HR69" s="92"/>
      <c r="HS69" s="85" t="s">
        <v>0</v>
      </c>
      <c r="HT69" s="92"/>
      <c r="HU69" s="345" t="s">
        <v>115</v>
      </c>
      <c r="HV69" s="344" t="s">
        <v>115</v>
      </c>
      <c r="HW69" s="56"/>
      <c r="HX69" s="92"/>
      <c r="HY69" s="85" t="s">
        <v>0</v>
      </c>
      <c r="HZ69" s="92"/>
      <c r="IA69" s="349" t="s">
        <v>115</v>
      </c>
      <c r="IB69" s="346" t="s">
        <v>115</v>
      </c>
      <c r="IC69" s="56"/>
      <c r="ID69" s="92"/>
      <c r="IE69" s="85" t="s">
        <v>0</v>
      </c>
      <c r="IF69" s="92"/>
      <c r="IG69" s="353" t="s">
        <v>115</v>
      </c>
      <c r="IH69" s="350" t="s">
        <v>115</v>
      </c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361" t="s">
        <v>115</v>
      </c>
      <c r="IT69" s="358" t="s">
        <v>115</v>
      </c>
      <c r="IU69" s="56"/>
      <c r="IV69" s="92"/>
      <c r="IW69" s="85" t="s">
        <v>0</v>
      </c>
      <c r="IX69" s="92"/>
      <c r="IY69" s="365" t="s">
        <v>115</v>
      </c>
      <c r="IZ69" s="364" t="s">
        <v>115</v>
      </c>
      <c r="JA69" s="56"/>
      <c r="JB69" s="92"/>
      <c r="JC69" s="85" t="s">
        <v>0</v>
      </c>
      <c r="JD69" s="92"/>
      <c r="JE69" s="369" t="s">
        <v>115</v>
      </c>
      <c r="JF69" s="366" t="s">
        <v>115</v>
      </c>
      <c r="JG69" s="56"/>
      <c r="JH69" s="92"/>
      <c r="JI69" s="85" t="s">
        <v>0</v>
      </c>
      <c r="JJ69" s="92"/>
      <c r="JK69" s="373" t="s">
        <v>115</v>
      </c>
      <c r="JL69" s="372" t="s">
        <v>115</v>
      </c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345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344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354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354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354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354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354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354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5" t="s">
        <v>2</v>
      </c>
      <c r="HV70" s="344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/>
      <c r="IK70" s="85"/>
      <c r="IL70" s="92"/>
      <c r="IM70" s="323"/>
      <c r="IN70" s="320"/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345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344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344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379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345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379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354</v>
      </c>
      <c r="GF71" s="84" t="s">
        <v>344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5" t="s">
        <v>2</v>
      </c>
      <c r="HV71" s="344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378</v>
      </c>
      <c r="IH71" s="84" t="s">
        <v>378</v>
      </c>
      <c r="II71" s="56"/>
      <c r="IJ71" s="92"/>
      <c r="IK71" s="85"/>
      <c r="IL71" s="92"/>
      <c r="IM71" s="323"/>
      <c r="IN71" s="320"/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344</v>
      </c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344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345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344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354</v>
      </c>
      <c r="GF72" s="84" t="s">
        <v>344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354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344</v>
      </c>
      <c r="HQ72" s="56"/>
      <c r="HR72" s="92">
        <v>1</v>
      </c>
      <c r="HS72" s="85" t="s">
        <v>0</v>
      </c>
      <c r="HT72" s="92">
        <v>2</v>
      </c>
      <c r="HU72" s="345" t="s">
        <v>2</v>
      </c>
      <c r="HV72" s="344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/>
      <c r="IK72" s="85"/>
      <c r="IL72" s="92"/>
      <c r="IM72" s="323"/>
      <c r="IN72" s="320"/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345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7" t="s">
        <v>115</v>
      </c>
      <c r="FN73" s="354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338" t="s">
        <v>115</v>
      </c>
      <c r="HP73" s="335" t="s">
        <v>115</v>
      </c>
      <c r="HQ73" s="56"/>
      <c r="HR73" s="92"/>
      <c r="HS73" s="85" t="s">
        <v>0</v>
      </c>
      <c r="HT73" s="92"/>
      <c r="HU73" s="345" t="s">
        <v>115</v>
      </c>
      <c r="HV73" s="344" t="s">
        <v>115</v>
      </c>
      <c r="HW73" s="56"/>
      <c r="HX73" s="92"/>
      <c r="HY73" s="85" t="s">
        <v>0</v>
      </c>
      <c r="HZ73" s="92"/>
      <c r="IA73" s="349" t="s">
        <v>115</v>
      </c>
      <c r="IB73" s="346" t="s">
        <v>115</v>
      </c>
      <c r="IC73" s="56"/>
      <c r="ID73" s="92"/>
      <c r="IE73" s="85" t="s">
        <v>0</v>
      </c>
      <c r="IF73" s="92"/>
      <c r="IG73" s="353" t="s">
        <v>115</v>
      </c>
      <c r="IH73" s="350" t="s">
        <v>115</v>
      </c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361" t="s">
        <v>115</v>
      </c>
      <c r="IT73" s="358" t="s">
        <v>115</v>
      </c>
      <c r="IU73" s="56"/>
      <c r="IV73" s="92"/>
      <c r="IW73" s="85" t="s">
        <v>0</v>
      </c>
      <c r="IX73" s="92"/>
      <c r="IY73" s="365" t="s">
        <v>115</v>
      </c>
      <c r="IZ73" s="364" t="s">
        <v>115</v>
      </c>
      <c r="JA73" s="56"/>
      <c r="JB73" s="92"/>
      <c r="JC73" s="85" t="s">
        <v>0</v>
      </c>
      <c r="JD73" s="92"/>
      <c r="JE73" s="369" t="s">
        <v>115</v>
      </c>
      <c r="JF73" s="366" t="s">
        <v>115</v>
      </c>
      <c r="JG73" s="56"/>
      <c r="JH73" s="92"/>
      <c r="JI73" s="85" t="s">
        <v>0</v>
      </c>
      <c r="JJ73" s="92"/>
      <c r="JK73" s="373" t="s">
        <v>115</v>
      </c>
      <c r="JL73" s="372" t="s">
        <v>115</v>
      </c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345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359</v>
      </c>
      <c r="BK74" s="56"/>
      <c r="BL74" s="92">
        <v>2</v>
      </c>
      <c r="BM74" s="85" t="s">
        <v>0</v>
      </c>
      <c r="BN74" s="92">
        <v>3</v>
      </c>
      <c r="BO74" s="210" t="s">
        <v>364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345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344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344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400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338" t="s">
        <v>115</v>
      </c>
      <c r="HP74" s="335" t="s">
        <v>115</v>
      </c>
      <c r="HQ74" s="56"/>
      <c r="HR74" s="92"/>
      <c r="HS74" s="85" t="s">
        <v>0</v>
      </c>
      <c r="HT74" s="92"/>
      <c r="HU74" s="345" t="s">
        <v>115</v>
      </c>
      <c r="HV74" s="344" t="s">
        <v>115</v>
      </c>
      <c r="HW74" s="56"/>
      <c r="HX74" s="92"/>
      <c r="HY74" s="85" t="s">
        <v>0</v>
      </c>
      <c r="HZ74" s="92"/>
      <c r="IA74" s="349" t="s">
        <v>115</v>
      </c>
      <c r="IB74" s="346" t="s">
        <v>115</v>
      </c>
      <c r="IC74" s="56"/>
      <c r="ID74" s="92"/>
      <c r="IE74" s="85" t="s">
        <v>0</v>
      </c>
      <c r="IF74" s="92"/>
      <c r="IG74" s="353" t="s">
        <v>115</v>
      </c>
      <c r="IH74" s="350" t="s">
        <v>115</v>
      </c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361" t="s">
        <v>115</v>
      </c>
      <c r="IT74" s="358" t="s">
        <v>115</v>
      </c>
      <c r="IU74" s="56"/>
      <c r="IV74" s="92"/>
      <c r="IW74" s="85" t="s">
        <v>0</v>
      </c>
      <c r="IX74" s="92"/>
      <c r="IY74" s="365" t="s">
        <v>115</v>
      </c>
      <c r="IZ74" s="364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3" t="s">
        <v>115</v>
      </c>
      <c r="JL74" s="372" t="s">
        <v>115</v>
      </c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5" t="s">
        <v>3</v>
      </c>
      <c r="HV75" s="344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/>
      <c r="IK75" s="85"/>
      <c r="IL75" s="92"/>
      <c r="IM75" s="323"/>
      <c r="IN75" s="320"/>
      <c r="IO75" s="56"/>
      <c r="IP75" s="92">
        <v>2</v>
      </c>
      <c r="IQ75" s="85" t="s">
        <v>0</v>
      </c>
      <c r="IR75" s="92">
        <v>3</v>
      </c>
      <c r="IS75" s="85" t="s">
        <v>345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345</v>
      </c>
      <c r="IZ75" s="84" t="s">
        <v>354</v>
      </c>
      <c r="JA75" s="56"/>
      <c r="JB75" s="92">
        <v>4</v>
      </c>
      <c r="JC75" s="85" t="s">
        <v>0</v>
      </c>
      <c r="JD75" s="92">
        <v>1</v>
      </c>
      <c r="JE75" s="85" t="s">
        <v>378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345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7" t="s">
        <v>115</v>
      </c>
      <c r="FN76" s="354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338" t="s">
        <v>115</v>
      </c>
      <c r="HP76" s="335" t="s">
        <v>115</v>
      </c>
      <c r="HQ76" s="56"/>
      <c r="HR76" s="92"/>
      <c r="HS76" s="85" t="s">
        <v>0</v>
      </c>
      <c r="HT76" s="92"/>
      <c r="HU76" s="345" t="s">
        <v>115</v>
      </c>
      <c r="HV76" s="344" t="s">
        <v>115</v>
      </c>
      <c r="HW76" s="56"/>
      <c r="HX76" s="92"/>
      <c r="HY76" s="85" t="s">
        <v>0</v>
      </c>
      <c r="HZ76" s="92"/>
      <c r="IA76" s="349" t="s">
        <v>115</v>
      </c>
      <c r="IB76" s="346" t="s">
        <v>115</v>
      </c>
      <c r="IC76" s="56"/>
      <c r="ID76" s="92"/>
      <c r="IE76" s="85" t="s">
        <v>0</v>
      </c>
      <c r="IF76" s="92"/>
      <c r="IG76" s="353" t="s">
        <v>115</v>
      </c>
      <c r="IH76" s="350" t="s">
        <v>115</v>
      </c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361" t="s">
        <v>115</v>
      </c>
      <c r="IT76" s="358" t="s">
        <v>115</v>
      </c>
      <c r="IU76" s="56"/>
      <c r="IV76" s="92"/>
      <c r="IW76" s="85" t="s">
        <v>0</v>
      </c>
      <c r="IX76" s="92"/>
      <c r="IY76" s="365" t="s">
        <v>115</v>
      </c>
      <c r="IZ76" s="364" t="s">
        <v>115</v>
      </c>
      <c r="JA76" s="56"/>
      <c r="JB76" s="92"/>
      <c r="JC76" s="85" t="s">
        <v>0</v>
      </c>
      <c r="JD76" s="92"/>
      <c r="JE76" s="369" t="s">
        <v>115</v>
      </c>
      <c r="JF76" s="366" t="s">
        <v>115</v>
      </c>
      <c r="JG76" s="56"/>
      <c r="JH76" s="92"/>
      <c r="JI76" s="85" t="s">
        <v>0</v>
      </c>
      <c r="JJ76" s="92"/>
      <c r="JK76" s="373" t="s">
        <v>115</v>
      </c>
      <c r="JL76" s="372" t="s">
        <v>115</v>
      </c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354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354</v>
      </c>
      <c r="CC77" s="56"/>
      <c r="CD77" s="92">
        <v>0</v>
      </c>
      <c r="CE77" s="85" t="s">
        <v>0</v>
      </c>
      <c r="CF77" s="92">
        <v>3</v>
      </c>
      <c r="CG77" s="85" t="s">
        <v>345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344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378</v>
      </c>
      <c r="FN77" s="84" t="s">
        <v>344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344</v>
      </c>
      <c r="HE77" s="56"/>
      <c r="HF77" s="92">
        <v>3</v>
      </c>
      <c r="HG77" s="85" t="s">
        <v>0</v>
      </c>
      <c r="HH77" s="92">
        <v>1</v>
      </c>
      <c r="HI77" s="85" t="s">
        <v>354</v>
      </c>
      <c r="HJ77" s="84" t="s">
        <v>344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5" t="s">
        <v>378</v>
      </c>
      <c r="HV77" s="344" t="s">
        <v>3</v>
      </c>
      <c r="HW77" s="56"/>
      <c r="HX77" s="92">
        <v>1</v>
      </c>
      <c r="HY77" s="85" t="s">
        <v>0</v>
      </c>
      <c r="HZ77" s="92">
        <v>1</v>
      </c>
      <c r="IA77" s="85" t="s">
        <v>378</v>
      </c>
      <c r="IB77" s="84" t="s">
        <v>344</v>
      </c>
      <c r="IC77" s="56"/>
      <c r="ID77" s="92">
        <v>3</v>
      </c>
      <c r="IE77" s="85" t="s">
        <v>0</v>
      </c>
      <c r="IF77" s="92">
        <v>0</v>
      </c>
      <c r="IG77" s="85" t="s">
        <v>378</v>
      </c>
      <c r="IH77" s="84" t="s">
        <v>281</v>
      </c>
      <c r="II77" s="56"/>
      <c r="IJ77" s="92"/>
      <c r="IK77" s="85"/>
      <c r="IL77" s="92"/>
      <c r="IM77" s="85"/>
      <c r="IN77" s="84"/>
      <c r="IO77" s="56"/>
      <c r="IP77" s="92">
        <v>1</v>
      </c>
      <c r="IQ77" s="85" t="s">
        <v>0</v>
      </c>
      <c r="IR77" s="92">
        <v>1</v>
      </c>
      <c r="IS77" s="85" t="s">
        <v>378</v>
      </c>
      <c r="IT77" s="84" t="s">
        <v>344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344</v>
      </c>
      <c r="JG77" s="56"/>
      <c r="JH77" s="92">
        <v>2</v>
      </c>
      <c r="JI77" s="85" t="s">
        <v>0</v>
      </c>
      <c r="JJ77" s="92">
        <v>1</v>
      </c>
      <c r="JK77" s="85" t="s">
        <v>378</v>
      </c>
      <c r="JL77" s="84" t="s">
        <v>117</v>
      </c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344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344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344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389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338" t="s">
        <v>115</v>
      </c>
      <c r="HP78" s="335" t="s">
        <v>115</v>
      </c>
      <c r="HQ78" s="56"/>
      <c r="HR78" s="92">
        <v>0</v>
      </c>
      <c r="HS78" s="85" t="s">
        <v>0</v>
      </c>
      <c r="HT78" s="92">
        <v>4</v>
      </c>
      <c r="HU78" s="345" t="s">
        <v>2</v>
      </c>
      <c r="HV78" s="344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85"/>
      <c r="IL78" s="92"/>
      <c r="IM78" s="323"/>
      <c r="IN78" s="320"/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5" t="s">
        <v>115</v>
      </c>
      <c r="IZ78" s="84" t="s">
        <v>4</v>
      </c>
      <c r="JA78" s="56"/>
      <c r="JB78" s="92"/>
      <c r="JC78" s="85" t="s">
        <v>0</v>
      </c>
      <c r="JD78" s="92"/>
      <c r="JE78" s="369" t="s">
        <v>115</v>
      </c>
      <c r="JF78" s="366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354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344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345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7" t="s">
        <v>115</v>
      </c>
      <c r="FN79" s="354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344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5" t="s">
        <v>115</v>
      </c>
      <c r="HV79" s="344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3" t="s">
        <v>115</v>
      </c>
      <c r="IH79" s="350" t="s">
        <v>115</v>
      </c>
      <c r="II79" s="56"/>
      <c r="IJ79" s="92"/>
      <c r="IK79" s="85"/>
      <c r="IL79" s="92"/>
      <c r="IM79" s="323"/>
      <c r="IN79" s="320"/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5" t="s">
        <v>115</v>
      </c>
      <c r="IZ79" s="364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3" t="s">
        <v>115</v>
      </c>
      <c r="JL79" s="372" t="s">
        <v>115</v>
      </c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7" t="s">
        <v>115</v>
      </c>
      <c r="FN80" s="354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338" t="s">
        <v>115</v>
      </c>
      <c r="HP80" s="335" t="s">
        <v>115</v>
      </c>
      <c r="HQ80" s="56"/>
      <c r="HR80" s="92"/>
      <c r="HS80" s="85" t="s">
        <v>0</v>
      </c>
      <c r="HT80" s="92"/>
      <c r="HU80" s="345" t="s">
        <v>115</v>
      </c>
      <c r="HV80" s="344" t="s">
        <v>115</v>
      </c>
      <c r="HW80" s="56"/>
      <c r="HX80" s="92"/>
      <c r="HY80" s="85" t="s">
        <v>0</v>
      </c>
      <c r="HZ80" s="92"/>
      <c r="IA80" s="349" t="s">
        <v>115</v>
      </c>
      <c r="IB80" s="346" t="s">
        <v>115</v>
      </c>
      <c r="IC80" s="56"/>
      <c r="ID80" s="92"/>
      <c r="IE80" s="85" t="s">
        <v>0</v>
      </c>
      <c r="IF80" s="92"/>
      <c r="IG80" s="353" t="s">
        <v>115</v>
      </c>
      <c r="IH80" s="350" t="s">
        <v>115</v>
      </c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361" t="s">
        <v>115</v>
      </c>
      <c r="IT80" s="358" t="s">
        <v>115</v>
      </c>
      <c r="IU80" s="56"/>
      <c r="IV80" s="92"/>
      <c r="IW80" s="85" t="s">
        <v>0</v>
      </c>
      <c r="IX80" s="92"/>
      <c r="IY80" s="365" t="s">
        <v>115</v>
      </c>
      <c r="IZ80" s="364" t="s">
        <v>115</v>
      </c>
      <c r="JA80" s="56"/>
      <c r="JB80" s="92"/>
      <c r="JC80" s="85" t="s">
        <v>0</v>
      </c>
      <c r="JD80" s="92"/>
      <c r="JE80" s="369" t="s">
        <v>115</v>
      </c>
      <c r="JF80" s="366" t="s">
        <v>115</v>
      </c>
      <c r="JG80" s="56"/>
      <c r="JH80" s="92"/>
      <c r="JI80" s="85" t="s">
        <v>0</v>
      </c>
      <c r="JJ80" s="92"/>
      <c r="JK80" s="373" t="s">
        <v>115</v>
      </c>
      <c r="JL80" s="372" t="s">
        <v>115</v>
      </c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344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345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7" t="s">
        <v>2</v>
      </c>
      <c r="FN81" s="354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344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354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344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344</v>
      </c>
      <c r="HQ81" s="56"/>
      <c r="HR81" s="92">
        <v>0</v>
      </c>
      <c r="HS81" s="85" t="s">
        <v>0</v>
      </c>
      <c r="HT81" s="92">
        <v>3</v>
      </c>
      <c r="HU81" s="345" t="s">
        <v>2</v>
      </c>
      <c r="HV81" s="344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344</v>
      </c>
      <c r="II81" s="56"/>
      <c r="IJ81" s="92"/>
      <c r="IK81" s="85"/>
      <c r="IL81" s="92"/>
      <c r="IM81" s="323"/>
      <c r="IN81" s="320"/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354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3" t="s">
        <v>2</v>
      </c>
      <c r="JL81" s="372" t="s">
        <v>117</v>
      </c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345</v>
      </c>
      <c r="AR82" s="141" t="s">
        <v>354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344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345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344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378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344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344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5" t="s">
        <v>3</v>
      </c>
      <c r="HV82" s="344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/>
      <c r="IK82" s="85"/>
      <c r="IL82" s="92"/>
      <c r="IM82" s="323"/>
      <c r="IN82" s="320"/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378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7" t="s">
        <v>115</v>
      </c>
      <c r="FN83" s="354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338" t="s">
        <v>115</v>
      </c>
      <c r="HP83" s="335" t="s">
        <v>115</v>
      </c>
      <c r="HQ83" s="56"/>
      <c r="HR83" s="92"/>
      <c r="HS83" s="85" t="s">
        <v>0</v>
      </c>
      <c r="HT83" s="92"/>
      <c r="HU83" s="345" t="s">
        <v>115</v>
      </c>
      <c r="HV83" s="344" t="s">
        <v>115</v>
      </c>
      <c r="HW83" s="56"/>
      <c r="HX83" s="92"/>
      <c r="HY83" s="85" t="s">
        <v>0</v>
      </c>
      <c r="HZ83" s="92"/>
      <c r="IA83" s="349" t="s">
        <v>115</v>
      </c>
      <c r="IB83" s="346" t="s">
        <v>115</v>
      </c>
      <c r="IC83" s="56"/>
      <c r="ID83" s="92"/>
      <c r="IE83" s="85" t="s">
        <v>0</v>
      </c>
      <c r="IF83" s="92"/>
      <c r="IG83" s="353" t="s">
        <v>115</v>
      </c>
      <c r="IH83" s="350" t="s">
        <v>115</v>
      </c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361" t="s">
        <v>115</v>
      </c>
      <c r="IT83" s="358" t="s">
        <v>115</v>
      </c>
      <c r="IU83" s="56"/>
      <c r="IV83" s="92"/>
      <c r="IW83" s="85" t="s">
        <v>0</v>
      </c>
      <c r="IX83" s="92"/>
      <c r="IY83" s="365" t="s">
        <v>115</v>
      </c>
      <c r="IZ83" s="364" t="s">
        <v>115</v>
      </c>
      <c r="JA83" s="56"/>
      <c r="JB83" s="92"/>
      <c r="JC83" s="85" t="s">
        <v>0</v>
      </c>
      <c r="JD83" s="92"/>
      <c r="JE83" s="369" t="s">
        <v>115</v>
      </c>
      <c r="JF83" s="366" t="s">
        <v>115</v>
      </c>
      <c r="JG83" s="56"/>
      <c r="JH83" s="92"/>
      <c r="JI83" s="85" t="s">
        <v>0</v>
      </c>
      <c r="JJ83" s="92"/>
      <c r="JK83" s="373" t="s">
        <v>115</v>
      </c>
      <c r="JL83" s="372" t="s">
        <v>115</v>
      </c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345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344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344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345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344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344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379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393</v>
      </c>
      <c r="FZ84" s="84" t="s">
        <v>394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354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5" t="s">
        <v>2</v>
      </c>
      <c r="HV84" s="344" t="s">
        <v>344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344</v>
      </c>
      <c r="II84" s="56"/>
      <c r="IJ84" s="92"/>
      <c r="IK84" s="85"/>
      <c r="IL84" s="92"/>
      <c r="IM84" s="323"/>
      <c r="IN84" s="320"/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378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9" t="s">
        <v>115</v>
      </c>
      <c r="JF84" s="366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344</v>
      </c>
      <c r="AM85" s="56"/>
      <c r="AN85" s="92">
        <v>1</v>
      </c>
      <c r="AO85" s="85" t="s">
        <v>0</v>
      </c>
      <c r="AP85" s="92">
        <v>3</v>
      </c>
      <c r="AQ85" s="142" t="s">
        <v>354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354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344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345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394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354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354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344</v>
      </c>
      <c r="HQ85" s="56"/>
      <c r="HR85" s="92">
        <v>1</v>
      </c>
      <c r="HS85" s="85" t="s">
        <v>0</v>
      </c>
      <c r="HT85" s="92">
        <v>3</v>
      </c>
      <c r="HU85" s="345" t="s">
        <v>3</v>
      </c>
      <c r="HV85" s="344" t="s">
        <v>117</v>
      </c>
      <c r="HW85" s="56"/>
      <c r="HX85" s="92"/>
      <c r="HY85" s="85" t="s">
        <v>0</v>
      </c>
      <c r="HZ85" s="92"/>
      <c r="IA85" s="349" t="s">
        <v>115</v>
      </c>
      <c r="IB85" s="346" t="s">
        <v>115</v>
      </c>
      <c r="IC85" s="56"/>
      <c r="ID85" s="92">
        <v>3</v>
      </c>
      <c r="IE85" s="85" t="s">
        <v>0</v>
      </c>
      <c r="IF85" s="92">
        <v>0</v>
      </c>
      <c r="IG85" s="85" t="s">
        <v>378</v>
      </c>
      <c r="IH85" s="84" t="s">
        <v>117</v>
      </c>
      <c r="II85" s="56"/>
      <c r="IJ85" s="92"/>
      <c r="IK85" s="85"/>
      <c r="IL85" s="92"/>
      <c r="IM85" s="323"/>
      <c r="IN85" s="320"/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344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344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344</v>
      </c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357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370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375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344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40" t="s">
        <v>2</v>
      </c>
      <c r="HP86" s="339" t="s">
        <v>117</v>
      </c>
      <c r="HQ86" s="56"/>
      <c r="HR86" s="92">
        <v>1</v>
      </c>
      <c r="HS86" s="85" t="s">
        <v>0</v>
      </c>
      <c r="HT86" s="92">
        <v>3</v>
      </c>
      <c r="HU86" s="345" t="s">
        <v>2</v>
      </c>
      <c r="HV86" s="344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378</v>
      </c>
      <c r="IH86" s="84" t="s">
        <v>116</v>
      </c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361" t="s">
        <v>115</v>
      </c>
      <c r="IT86" s="358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354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7" t="s">
        <v>115</v>
      </c>
      <c r="FN87" s="354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338" t="s">
        <v>115</v>
      </c>
      <c r="HP87" s="335" t="s">
        <v>115</v>
      </c>
      <c r="HQ87" s="56"/>
      <c r="HR87" s="92"/>
      <c r="HS87" s="85" t="s">
        <v>0</v>
      </c>
      <c r="HT87" s="92"/>
      <c r="HU87" s="345" t="s">
        <v>115</v>
      </c>
      <c r="HV87" s="344" t="s">
        <v>115</v>
      </c>
      <c r="HW87" s="56"/>
      <c r="HX87" s="92"/>
      <c r="HY87" s="85" t="s">
        <v>0</v>
      </c>
      <c r="HZ87" s="92"/>
      <c r="IA87" s="349" t="s">
        <v>115</v>
      </c>
      <c r="IB87" s="346" t="s">
        <v>115</v>
      </c>
      <c r="IC87" s="56"/>
      <c r="ID87" s="92"/>
      <c r="IE87" s="85" t="s">
        <v>0</v>
      </c>
      <c r="IF87" s="92"/>
      <c r="IG87" s="353" t="s">
        <v>115</v>
      </c>
      <c r="IH87" s="350" t="s">
        <v>115</v>
      </c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361" t="s">
        <v>115</v>
      </c>
      <c r="IT87" s="358" t="s">
        <v>115</v>
      </c>
      <c r="IU87" s="56"/>
      <c r="IV87" s="92"/>
      <c r="IW87" s="85" t="s">
        <v>0</v>
      </c>
      <c r="IX87" s="92"/>
      <c r="IY87" s="365" t="s">
        <v>115</v>
      </c>
      <c r="IZ87" s="364" t="s">
        <v>115</v>
      </c>
      <c r="JA87" s="56"/>
      <c r="JB87" s="92"/>
      <c r="JC87" s="85" t="s">
        <v>0</v>
      </c>
      <c r="JD87" s="92"/>
      <c r="JE87" s="369" t="s">
        <v>115</v>
      </c>
      <c r="JF87" s="366" t="s">
        <v>115</v>
      </c>
      <c r="JG87" s="56"/>
      <c r="JH87" s="92"/>
      <c r="JI87" s="85" t="s">
        <v>0</v>
      </c>
      <c r="JJ87" s="92"/>
      <c r="JK87" s="373" t="s">
        <v>115</v>
      </c>
      <c r="JL87" s="372" t="s">
        <v>115</v>
      </c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7" t="s">
        <v>115</v>
      </c>
      <c r="FN88" s="354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338" t="s">
        <v>115</v>
      </c>
      <c r="HP88" s="335" t="s">
        <v>115</v>
      </c>
      <c r="HQ88" s="56"/>
      <c r="HR88" s="92"/>
      <c r="HS88" s="85" t="s">
        <v>0</v>
      </c>
      <c r="HT88" s="92"/>
      <c r="HU88" s="345" t="s">
        <v>115</v>
      </c>
      <c r="HV88" s="344" t="s">
        <v>115</v>
      </c>
      <c r="HW88" s="56"/>
      <c r="HX88" s="92"/>
      <c r="HY88" s="85" t="s">
        <v>0</v>
      </c>
      <c r="HZ88" s="92"/>
      <c r="IA88" s="349" t="s">
        <v>115</v>
      </c>
      <c r="IB88" s="346" t="s">
        <v>115</v>
      </c>
      <c r="IC88" s="56"/>
      <c r="ID88" s="92"/>
      <c r="IE88" s="85" t="s">
        <v>0</v>
      </c>
      <c r="IF88" s="92"/>
      <c r="IG88" s="353" t="s">
        <v>115</v>
      </c>
      <c r="IH88" s="350" t="s">
        <v>115</v>
      </c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361" t="s">
        <v>115</v>
      </c>
      <c r="IT88" s="358" t="s">
        <v>115</v>
      </c>
      <c r="IU88" s="56"/>
      <c r="IV88" s="92"/>
      <c r="IW88" s="85" t="s">
        <v>0</v>
      </c>
      <c r="IX88" s="92"/>
      <c r="IY88" s="365" t="s">
        <v>115</v>
      </c>
      <c r="IZ88" s="364" t="s">
        <v>115</v>
      </c>
      <c r="JA88" s="56"/>
      <c r="JB88" s="92"/>
      <c r="JC88" s="85" t="s">
        <v>0</v>
      </c>
      <c r="JD88" s="92"/>
      <c r="JE88" s="369" t="s">
        <v>115</v>
      </c>
      <c r="JF88" s="366" t="s">
        <v>115</v>
      </c>
      <c r="JG88" s="56"/>
      <c r="JH88" s="92"/>
      <c r="JI88" s="85" t="s">
        <v>0</v>
      </c>
      <c r="JJ88" s="92"/>
      <c r="JK88" s="373" t="s">
        <v>115</v>
      </c>
      <c r="JL88" s="372" t="s">
        <v>115</v>
      </c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354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7" t="s">
        <v>115</v>
      </c>
      <c r="FN89" s="354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338" t="s">
        <v>115</v>
      </c>
      <c r="HP89" s="335" t="s">
        <v>115</v>
      </c>
      <c r="HQ89" s="56"/>
      <c r="HR89" s="92"/>
      <c r="HS89" s="85" t="s">
        <v>0</v>
      </c>
      <c r="HT89" s="92"/>
      <c r="HU89" s="345" t="s">
        <v>115</v>
      </c>
      <c r="HV89" s="344" t="s">
        <v>115</v>
      </c>
      <c r="HW89" s="56"/>
      <c r="HX89" s="92"/>
      <c r="HY89" s="85" t="s">
        <v>0</v>
      </c>
      <c r="HZ89" s="92"/>
      <c r="IA89" s="349" t="s">
        <v>115</v>
      </c>
      <c r="IB89" s="346" t="s">
        <v>115</v>
      </c>
      <c r="IC89" s="56"/>
      <c r="ID89" s="92"/>
      <c r="IE89" s="85" t="s">
        <v>0</v>
      </c>
      <c r="IF89" s="92"/>
      <c r="IG89" s="353" t="s">
        <v>115</v>
      </c>
      <c r="IH89" s="350" t="s">
        <v>115</v>
      </c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361" t="s">
        <v>115</v>
      </c>
      <c r="IT89" s="358" t="s">
        <v>115</v>
      </c>
      <c r="IU89" s="56"/>
      <c r="IV89" s="92"/>
      <c r="IW89" s="85" t="s">
        <v>0</v>
      </c>
      <c r="IX89" s="92"/>
      <c r="IY89" s="365" t="s">
        <v>115</v>
      </c>
      <c r="IZ89" s="364" t="s">
        <v>115</v>
      </c>
      <c r="JA89" s="56"/>
      <c r="JB89" s="92"/>
      <c r="JC89" s="85" t="s">
        <v>0</v>
      </c>
      <c r="JD89" s="92"/>
      <c r="JE89" s="369" t="s">
        <v>115</v>
      </c>
      <c r="JF89" s="366" t="s">
        <v>115</v>
      </c>
      <c r="JG89" s="56"/>
      <c r="JH89" s="92"/>
      <c r="JI89" s="85" t="s">
        <v>0</v>
      </c>
      <c r="JJ89" s="92"/>
      <c r="JK89" s="373" t="s">
        <v>115</v>
      </c>
      <c r="JL89" s="372" t="s">
        <v>115</v>
      </c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345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354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344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344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344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354</v>
      </c>
      <c r="GF90" s="84" t="s">
        <v>344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344</v>
      </c>
      <c r="HQ90" s="56"/>
      <c r="HR90" s="92">
        <v>0</v>
      </c>
      <c r="HS90" s="85" t="s">
        <v>0</v>
      </c>
      <c r="HT90" s="92">
        <v>3</v>
      </c>
      <c r="HU90" s="345" t="s">
        <v>2</v>
      </c>
      <c r="HV90" s="344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/>
      <c r="IK90" s="85"/>
      <c r="IL90" s="92"/>
      <c r="IM90" s="323"/>
      <c r="IN90" s="320"/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344</v>
      </c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7" t="s">
        <v>115</v>
      </c>
      <c r="FN91" s="354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338" t="s">
        <v>115</v>
      </c>
      <c r="HP91" s="335" t="s">
        <v>115</v>
      </c>
      <c r="HQ91" s="56"/>
      <c r="HR91" s="92"/>
      <c r="HS91" s="85" t="s">
        <v>0</v>
      </c>
      <c r="HT91" s="92"/>
      <c r="HU91" s="345" t="s">
        <v>115</v>
      </c>
      <c r="HV91" s="344" t="s">
        <v>115</v>
      </c>
      <c r="HW91" s="56"/>
      <c r="HX91" s="92"/>
      <c r="HY91" s="85" t="s">
        <v>0</v>
      </c>
      <c r="HZ91" s="92"/>
      <c r="IA91" s="349" t="s">
        <v>115</v>
      </c>
      <c r="IB91" s="346" t="s">
        <v>115</v>
      </c>
      <c r="IC91" s="56"/>
      <c r="ID91" s="92"/>
      <c r="IE91" s="85" t="s">
        <v>0</v>
      </c>
      <c r="IF91" s="92"/>
      <c r="IG91" s="353" t="s">
        <v>115</v>
      </c>
      <c r="IH91" s="350" t="s">
        <v>115</v>
      </c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361" t="s">
        <v>115</v>
      </c>
      <c r="IT91" s="358" t="s">
        <v>115</v>
      </c>
      <c r="IU91" s="56"/>
      <c r="IV91" s="92"/>
      <c r="IW91" s="85" t="s">
        <v>0</v>
      </c>
      <c r="IX91" s="92"/>
      <c r="IY91" s="365" t="s">
        <v>115</v>
      </c>
      <c r="IZ91" s="364" t="s">
        <v>115</v>
      </c>
      <c r="JA91" s="56"/>
      <c r="JB91" s="92"/>
      <c r="JC91" s="85" t="s">
        <v>0</v>
      </c>
      <c r="JD91" s="92"/>
      <c r="JE91" s="369" t="s">
        <v>115</v>
      </c>
      <c r="JF91" s="366" t="s">
        <v>115</v>
      </c>
      <c r="JG91" s="56"/>
      <c r="JH91" s="92"/>
      <c r="JI91" s="85" t="s">
        <v>0</v>
      </c>
      <c r="JJ91" s="92"/>
      <c r="JK91" s="373" t="s">
        <v>115</v>
      </c>
      <c r="JL91" s="372" t="s">
        <v>115</v>
      </c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353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345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5" t="s">
        <v>3</v>
      </c>
      <c r="HV92" s="344" t="s">
        <v>344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/>
      <c r="IK92" s="85"/>
      <c r="IL92" s="92"/>
      <c r="IM92" s="323"/>
      <c r="IN92" s="320"/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378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344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354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344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344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345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345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379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354</v>
      </c>
      <c r="GF93" s="84" t="s">
        <v>344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354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344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344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40" t="s">
        <v>3</v>
      </c>
      <c r="HP93" s="339" t="s">
        <v>117</v>
      </c>
      <c r="HQ93" s="56"/>
      <c r="HR93" s="92">
        <v>0</v>
      </c>
      <c r="HS93" s="85" t="s">
        <v>0</v>
      </c>
      <c r="HT93" s="92">
        <v>3</v>
      </c>
      <c r="HU93" s="345" t="s">
        <v>2</v>
      </c>
      <c r="HV93" s="344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/>
      <c r="IK93" s="85"/>
      <c r="IL93" s="92"/>
      <c r="IM93" s="323"/>
      <c r="IN93" s="320"/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344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7" t="s">
        <v>115</v>
      </c>
      <c r="FN94" s="354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338" t="s">
        <v>115</v>
      </c>
      <c r="HP94" s="335" t="s">
        <v>115</v>
      </c>
      <c r="HQ94" s="56"/>
      <c r="HR94" s="92"/>
      <c r="HS94" s="85" t="s">
        <v>0</v>
      </c>
      <c r="HT94" s="92"/>
      <c r="HU94" s="345" t="s">
        <v>115</v>
      </c>
      <c r="HV94" s="344" t="s">
        <v>115</v>
      </c>
      <c r="HW94" s="56"/>
      <c r="HX94" s="92"/>
      <c r="HY94" s="85" t="s">
        <v>0</v>
      </c>
      <c r="HZ94" s="92"/>
      <c r="IA94" s="349" t="s">
        <v>115</v>
      </c>
      <c r="IB94" s="346" t="s">
        <v>115</v>
      </c>
      <c r="IC94" s="56"/>
      <c r="ID94" s="92"/>
      <c r="IE94" s="85" t="s">
        <v>0</v>
      </c>
      <c r="IF94" s="92"/>
      <c r="IG94" s="353" t="s">
        <v>115</v>
      </c>
      <c r="IH94" s="350" t="s">
        <v>115</v>
      </c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361" t="s">
        <v>115</v>
      </c>
      <c r="IT94" s="358" t="s">
        <v>115</v>
      </c>
      <c r="IU94" s="56"/>
      <c r="IV94" s="92"/>
      <c r="IW94" s="85" t="s">
        <v>0</v>
      </c>
      <c r="IX94" s="92"/>
      <c r="IY94" s="365" t="s">
        <v>115</v>
      </c>
      <c r="IZ94" s="364" t="s">
        <v>115</v>
      </c>
      <c r="JA94" s="56"/>
      <c r="JB94" s="92"/>
      <c r="JC94" s="85" t="s">
        <v>0</v>
      </c>
      <c r="JD94" s="92"/>
      <c r="JE94" s="369" t="s">
        <v>115</v>
      </c>
      <c r="JF94" s="366" t="s">
        <v>115</v>
      </c>
      <c r="JG94" s="56"/>
      <c r="JH94" s="92"/>
      <c r="JI94" s="85" t="s">
        <v>0</v>
      </c>
      <c r="JJ94" s="92"/>
      <c r="JK94" s="373" t="s">
        <v>115</v>
      </c>
      <c r="JL94" s="372" t="s">
        <v>115</v>
      </c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354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369</v>
      </c>
      <c r="CC95" s="56"/>
      <c r="CD95" s="92">
        <v>0</v>
      </c>
      <c r="CE95" s="85" t="s">
        <v>0</v>
      </c>
      <c r="CF95" s="92">
        <v>4</v>
      </c>
      <c r="CG95" s="85" t="s">
        <v>345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376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344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345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378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354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344</v>
      </c>
      <c r="HQ95" s="56"/>
      <c r="HR95" s="92">
        <v>1</v>
      </c>
      <c r="HS95" s="85" t="s">
        <v>0</v>
      </c>
      <c r="HT95" s="92">
        <v>5</v>
      </c>
      <c r="HU95" s="345" t="s">
        <v>2</v>
      </c>
      <c r="HV95" s="344" t="s">
        <v>344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344</v>
      </c>
      <c r="II95" s="56"/>
      <c r="IJ95" s="92"/>
      <c r="IK95" s="85"/>
      <c r="IL95" s="92"/>
      <c r="IM95" s="323"/>
      <c r="IN95" s="320"/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345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345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354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369</v>
      </c>
      <c r="CC96" s="56"/>
      <c r="CD96" s="92">
        <v>0</v>
      </c>
      <c r="CE96" s="85" t="s">
        <v>0</v>
      </c>
      <c r="CF96" s="92">
        <v>4</v>
      </c>
      <c r="CG96" s="85" t="s">
        <v>345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345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379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354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344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344</v>
      </c>
      <c r="HQ96" s="56"/>
      <c r="HR96" s="92">
        <v>0</v>
      </c>
      <c r="HS96" s="85" t="s">
        <v>0</v>
      </c>
      <c r="HT96" s="92">
        <v>3</v>
      </c>
      <c r="HU96" s="345" t="s">
        <v>2</v>
      </c>
      <c r="HV96" s="344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378</v>
      </c>
      <c r="II96" s="56"/>
      <c r="IJ96" s="92"/>
      <c r="IK96" s="85"/>
      <c r="IL96" s="92"/>
      <c r="IM96" s="323"/>
      <c r="IN96" s="320"/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9" t="s">
        <v>115</v>
      </c>
      <c r="JF96" s="366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344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355</v>
      </c>
      <c r="AR97" s="141" t="s">
        <v>353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354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362</v>
      </c>
      <c r="BP97" s="207" t="s">
        <v>363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354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371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345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386</v>
      </c>
      <c r="EP97" s="270" t="s">
        <v>344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390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7" t="s">
        <v>378</v>
      </c>
      <c r="FN97" s="354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354</v>
      </c>
      <c r="GF97" s="84" t="s">
        <v>397</v>
      </c>
      <c r="GG97" s="56"/>
      <c r="GH97" s="92">
        <v>1</v>
      </c>
      <c r="GI97" s="85" t="s">
        <v>0</v>
      </c>
      <c r="GJ97" s="92">
        <v>0</v>
      </c>
      <c r="GK97" s="85" t="s">
        <v>354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354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354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354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5" t="s">
        <v>2</v>
      </c>
      <c r="HV97" s="344" t="s">
        <v>3</v>
      </c>
      <c r="HW97" s="56"/>
      <c r="HX97" s="92">
        <v>1</v>
      </c>
      <c r="HY97" s="85" t="s">
        <v>0</v>
      </c>
      <c r="HZ97" s="92">
        <v>4</v>
      </c>
      <c r="IA97" s="85" t="s">
        <v>378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378</v>
      </c>
      <c r="IH97" s="350" t="s">
        <v>115</v>
      </c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361" t="s">
        <v>115</v>
      </c>
      <c r="IT97" s="358" t="s">
        <v>115</v>
      </c>
      <c r="IU97" s="56"/>
      <c r="IV97" s="92"/>
      <c r="IW97" s="85" t="s">
        <v>0</v>
      </c>
      <c r="IX97" s="92"/>
      <c r="IY97" s="365" t="s">
        <v>115</v>
      </c>
      <c r="IZ97" s="364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378</v>
      </c>
      <c r="JG97" s="56"/>
      <c r="JH97" s="92">
        <v>2</v>
      </c>
      <c r="JI97" s="85" t="s">
        <v>0</v>
      </c>
      <c r="JJ97" s="92">
        <v>1</v>
      </c>
      <c r="JK97" s="373" t="s">
        <v>401</v>
      </c>
      <c r="JL97" s="372" t="s">
        <v>125</v>
      </c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354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354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344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381</v>
      </c>
      <c r="DX98" s="84" t="s">
        <v>380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345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354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354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344</v>
      </c>
      <c r="HK98" s="56"/>
      <c r="HL98" s="92"/>
      <c r="HM98" s="85" t="s">
        <v>0</v>
      </c>
      <c r="HN98" s="92"/>
      <c r="HO98" s="338" t="s">
        <v>115</v>
      </c>
      <c r="HP98" s="335" t="s">
        <v>115</v>
      </c>
      <c r="HQ98" s="56"/>
      <c r="HR98" s="92">
        <v>0</v>
      </c>
      <c r="HS98" s="85" t="s">
        <v>0</v>
      </c>
      <c r="HT98" s="92">
        <v>2</v>
      </c>
      <c r="HU98" s="345" t="s">
        <v>3</v>
      </c>
      <c r="HV98" s="344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378</v>
      </c>
      <c r="IH98" s="84" t="s">
        <v>119</v>
      </c>
      <c r="II98" s="56"/>
      <c r="IJ98" s="92"/>
      <c r="IK98" s="85"/>
      <c r="IL98" s="92"/>
      <c r="IM98" s="323"/>
      <c r="IN98" s="320"/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345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359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344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354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5" t="s">
        <v>2</v>
      </c>
      <c r="HV99" s="344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/>
      <c r="IK99" s="85"/>
      <c r="IL99" s="92"/>
      <c r="IM99" s="323"/>
      <c r="IN99" s="320"/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345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7" t="s">
        <v>115</v>
      </c>
      <c r="FN100" s="354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338" t="s">
        <v>115</v>
      </c>
      <c r="HP100" s="335" t="s">
        <v>115</v>
      </c>
      <c r="HQ100" s="56"/>
      <c r="HR100" s="92"/>
      <c r="HS100" s="85" t="s">
        <v>0</v>
      </c>
      <c r="HT100" s="92"/>
      <c r="HU100" s="345" t="s">
        <v>115</v>
      </c>
      <c r="HV100" s="344" t="s">
        <v>115</v>
      </c>
      <c r="HW100" s="56"/>
      <c r="HX100" s="92"/>
      <c r="HY100" s="85" t="s">
        <v>0</v>
      </c>
      <c r="HZ100" s="92"/>
      <c r="IA100" s="349" t="s">
        <v>115</v>
      </c>
      <c r="IB100" s="346" t="s">
        <v>115</v>
      </c>
      <c r="IC100" s="56"/>
      <c r="ID100" s="92"/>
      <c r="IE100" s="85" t="s">
        <v>0</v>
      </c>
      <c r="IF100" s="92"/>
      <c r="IG100" s="353" t="s">
        <v>115</v>
      </c>
      <c r="IH100" s="350" t="s">
        <v>115</v>
      </c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361" t="s">
        <v>115</v>
      </c>
      <c r="IT100" s="358" t="s">
        <v>115</v>
      </c>
      <c r="IU100" s="56"/>
      <c r="IV100" s="92"/>
      <c r="IW100" s="85" t="s">
        <v>0</v>
      </c>
      <c r="IX100" s="92"/>
      <c r="IY100" s="365" t="s">
        <v>115</v>
      </c>
      <c r="IZ100" s="364" t="s">
        <v>115</v>
      </c>
      <c r="JA100" s="56"/>
      <c r="JB100" s="92"/>
      <c r="JC100" s="85" t="s">
        <v>0</v>
      </c>
      <c r="JD100" s="92"/>
      <c r="JE100" s="369" t="s">
        <v>115</v>
      </c>
      <c r="JF100" s="366" t="s">
        <v>115</v>
      </c>
      <c r="JG100" s="56"/>
      <c r="JH100" s="92"/>
      <c r="JI100" s="85" t="s">
        <v>0</v>
      </c>
      <c r="JJ100" s="92"/>
      <c r="JK100" s="373" t="s">
        <v>115</v>
      </c>
      <c r="JL100" s="372" t="s">
        <v>115</v>
      </c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345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344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354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345</v>
      </c>
      <c r="CH101" s="84" t="s">
        <v>361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354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385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379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354</v>
      </c>
      <c r="GF101" s="84" t="s">
        <v>344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354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344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344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40" t="s">
        <v>3</v>
      </c>
      <c r="HP101" s="339" t="s">
        <v>119</v>
      </c>
      <c r="HQ101" s="56"/>
      <c r="HR101" s="92">
        <v>1</v>
      </c>
      <c r="HS101" s="85" t="s">
        <v>0</v>
      </c>
      <c r="HT101" s="92">
        <v>4</v>
      </c>
      <c r="HU101" s="345" t="s">
        <v>2</v>
      </c>
      <c r="HV101" s="344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344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/>
      <c r="IK101" s="85"/>
      <c r="IL101" s="92"/>
      <c r="IM101" s="323"/>
      <c r="IN101" s="320"/>
      <c r="IO101" s="56"/>
      <c r="IP101" s="92">
        <v>2</v>
      </c>
      <c r="IQ101" s="85" t="s">
        <v>0</v>
      </c>
      <c r="IR101" s="92">
        <v>2</v>
      </c>
      <c r="IS101" s="85" t="s">
        <v>378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378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344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344</v>
      </c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344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344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344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7" t="s">
        <v>115</v>
      </c>
      <c r="FN102" s="354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338" t="s">
        <v>115</v>
      </c>
      <c r="HP102" s="335" t="s">
        <v>115</v>
      </c>
      <c r="HQ102" s="56"/>
      <c r="HR102" s="119"/>
      <c r="HS102" s="83" t="s">
        <v>0</v>
      </c>
      <c r="HT102" s="97"/>
      <c r="HU102" s="345" t="s">
        <v>115</v>
      </c>
      <c r="HV102" s="344" t="s">
        <v>115</v>
      </c>
      <c r="HW102" s="56"/>
      <c r="HX102" s="119"/>
      <c r="HY102" s="83" t="s">
        <v>0</v>
      </c>
      <c r="HZ102" s="97"/>
      <c r="IA102" s="349" t="s">
        <v>115</v>
      </c>
      <c r="IB102" s="346" t="s">
        <v>115</v>
      </c>
      <c r="IC102" s="56"/>
      <c r="ID102" s="119"/>
      <c r="IE102" s="83" t="s">
        <v>0</v>
      </c>
      <c r="IF102" s="97"/>
      <c r="IG102" s="353" t="s">
        <v>115</v>
      </c>
      <c r="IH102" s="350" t="s">
        <v>115</v>
      </c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361" t="s">
        <v>115</v>
      </c>
      <c r="IT102" s="358" t="s">
        <v>115</v>
      </c>
      <c r="IU102" s="56"/>
      <c r="IV102" s="119"/>
      <c r="IW102" s="83" t="s">
        <v>0</v>
      </c>
      <c r="IX102" s="97"/>
      <c r="IY102" s="365" t="s">
        <v>115</v>
      </c>
      <c r="IZ102" s="364" t="s">
        <v>115</v>
      </c>
      <c r="JA102" s="56"/>
      <c r="JB102" s="119"/>
      <c r="JC102" s="83" t="s">
        <v>0</v>
      </c>
      <c r="JD102" s="97"/>
      <c r="JE102" s="369" t="s">
        <v>115</v>
      </c>
      <c r="JF102" s="366" t="s">
        <v>115</v>
      </c>
      <c r="JG102" s="56"/>
      <c r="JH102" s="119"/>
      <c r="JI102" s="83" t="s">
        <v>0</v>
      </c>
      <c r="JJ102" s="97"/>
      <c r="JK102" s="373" t="s">
        <v>115</v>
      </c>
      <c r="JL102" s="372" t="s">
        <v>115</v>
      </c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345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7" t="s">
        <v>2</v>
      </c>
      <c r="FN103" s="354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354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354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354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354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3" t="s">
        <v>3</v>
      </c>
      <c r="HV103" s="344" t="s">
        <v>378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3" t="s">
        <v>115</v>
      </c>
      <c r="IH103" s="350" t="s">
        <v>115</v>
      </c>
      <c r="II103" s="56"/>
      <c r="IJ103" s="97"/>
      <c r="IK103" s="83"/>
      <c r="IL103" s="97"/>
      <c r="IM103" s="319"/>
      <c r="IN103" s="320"/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5" t="s">
        <v>115</v>
      </c>
      <c r="IZ103" s="364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3" t="s">
        <v>2</v>
      </c>
      <c r="JL103" s="372" t="s">
        <v>117</v>
      </c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345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345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344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344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338" t="s">
        <v>115</v>
      </c>
      <c r="HP104" s="335" t="s">
        <v>115</v>
      </c>
      <c r="HQ104" s="56"/>
      <c r="HR104" s="97">
        <v>0</v>
      </c>
      <c r="HS104" s="83" t="s">
        <v>0</v>
      </c>
      <c r="HT104" s="92">
        <v>2</v>
      </c>
      <c r="HU104" s="345" t="s">
        <v>2</v>
      </c>
      <c r="HV104" s="344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/>
      <c r="IK104" s="83"/>
      <c r="IL104" s="92"/>
      <c r="IM104" s="323"/>
      <c r="IN104" s="320"/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345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344</v>
      </c>
      <c r="JG104" s="56"/>
      <c r="JH104" s="97">
        <v>3</v>
      </c>
      <c r="JI104" s="85" t="s">
        <v>0</v>
      </c>
      <c r="JJ104" s="92">
        <v>0</v>
      </c>
      <c r="JK104" s="85" t="s">
        <v>378</v>
      </c>
      <c r="JL104" s="84" t="s">
        <v>2</v>
      </c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345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345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345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345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8" t="s">
        <v>115</v>
      </c>
      <c r="HP105" s="335" t="s">
        <v>115</v>
      </c>
      <c r="HQ105" s="56"/>
      <c r="HR105" s="92">
        <v>0</v>
      </c>
      <c r="HS105" s="83" t="s">
        <v>0</v>
      </c>
      <c r="HT105" s="92">
        <v>2</v>
      </c>
      <c r="HU105" s="345" t="s">
        <v>2</v>
      </c>
      <c r="HV105" s="344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378</v>
      </c>
      <c r="IH105" s="84" t="s">
        <v>2</v>
      </c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361" t="s">
        <v>115</v>
      </c>
      <c r="IT105" s="358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5" t="s">
        <v>115</v>
      </c>
      <c r="FN106" s="356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336" t="s">
        <v>115</v>
      </c>
      <c r="HP106" s="337" t="s">
        <v>115</v>
      </c>
      <c r="HQ106" s="33"/>
      <c r="HR106" s="99"/>
      <c r="HS106" s="81" t="s">
        <v>0</v>
      </c>
      <c r="HT106" s="100"/>
      <c r="HU106" s="341" t="s">
        <v>115</v>
      </c>
      <c r="HV106" s="342" t="s">
        <v>115</v>
      </c>
      <c r="HW106" s="33"/>
      <c r="HX106" s="99"/>
      <c r="HY106" s="81" t="s">
        <v>0</v>
      </c>
      <c r="HZ106" s="100"/>
      <c r="IA106" s="347" t="s">
        <v>115</v>
      </c>
      <c r="IB106" s="348" t="s">
        <v>115</v>
      </c>
      <c r="IC106" s="33"/>
      <c r="ID106" s="99"/>
      <c r="IE106" s="81" t="s">
        <v>0</v>
      </c>
      <c r="IF106" s="100"/>
      <c r="IG106" s="351" t="s">
        <v>115</v>
      </c>
      <c r="IH106" s="352" t="s">
        <v>115</v>
      </c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359" t="s">
        <v>115</v>
      </c>
      <c r="IT106" s="360" t="s">
        <v>115</v>
      </c>
      <c r="IU106" s="33"/>
      <c r="IV106" s="99"/>
      <c r="IW106" s="81" t="s">
        <v>0</v>
      </c>
      <c r="IX106" s="100"/>
      <c r="IY106" s="362" t="s">
        <v>115</v>
      </c>
      <c r="IZ106" s="363" t="s">
        <v>115</v>
      </c>
      <c r="JA106" s="33"/>
      <c r="JB106" s="99"/>
      <c r="JC106" s="81" t="s">
        <v>0</v>
      </c>
      <c r="JD106" s="100"/>
      <c r="JE106" s="367" t="s">
        <v>115</v>
      </c>
      <c r="JF106" s="368" t="s">
        <v>115</v>
      </c>
      <c r="JG106" s="33"/>
      <c r="JH106" s="99"/>
      <c r="JI106" s="81" t="s">
        <v>0</v>
      </c>
      <c r="JJ106" s="100"/>
      <c r="JK106" s="370" t="s">
        <v>115</v>
      </c>
      <c r="JL106" s="371" t="s">
        <v>115</v>
      </c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tabSelected="1" zoomScale="90" zoomScaleNormal="90" workbookViewId="0">
      <pane xSplit="3" ySplit="11" topLeftCell="JQ104" activePane="bottomRight" state="frozen"/>
      <selection pane="topRight" activeCell="D1" sqref="D1"/>
      <selection pane="bottomLeft" activeCell="A12" sqref="A12"/>
      <selection pane="bottomRight" activeCell="A61" sqref="A61:XFD61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81"/>
      <c r="B1" s="481"/>
      <c r="C1" s="19"/>
      <c r="D1" s="468" t="str">
        <f>Tipy!D1</f>
        <v>1. kolo</v>
      </c>
      <c r="E1" s="469"/>
      <c r="F1" s="469"/>
      <c r="G1" s="469"/>
      <c r="H1" s="469"/>
      <c r="I1" s="480"/>
      <c r="J1" s="20"/>
      <c r="K1" s="468" t="str">
        <f>Tipy!J1</f>
        <v>2. kolo</v>
      </c>
      <c r="L1" s="469"/>
      <c r="M1" s="469"/>
      <c r="N1" s="469"/>
      <c r="O1" s="469"/>
      <c r="P1" s="480"/>
      <c r="Q1" s="20"/>
      <c r="R1" s="468" t="str">
        <f>Tipy!P1</f>
        <v>3. kolo</v>
      </c>
      <c r="S1" s="469"/>
      <c r="T1" s="469"/>
      <c r="U1" s="469"/>
      <c r="V1" s="469"/>
      <c r="W1" s="480"/>
      <c r="X1" s="20"/>
      <c r="Y1" s="468" t="str">
        <f>Tipy!V1</f>
        <v>4. kolo</v>
      </c>
      <c r="Z1" s="469"/>
      <c r="AA1" s="469"/>
      <c r="AB1" s="469"/>
      <c r="AC1" s="469"/>
      <c r="AD1" s="480"/>
      <c r="AE1" s="20"/>
      <c r="AF1" s="482" t="str">
        <f>Tipy!AB1</f>
        <v>Skupina</v>
      </c>
      <c r="AG1" s="483"/>
      <c r="AH1" s="483"/>
      <c r="AI1" s="483"/>
      <c r="AJ1" s="483"/>
      <c r="AK1" s="484"/>
      <c r="AL1" s="20"/>
      <c r="AM1" s="468" t="str">
        <f>Tipy!AH1</f>
        <v>5. kolo</v>
      </c>
      <c r="AN1" s="469"/>
      <c r="AO1" s="469"/>
      <c r="AP1" s="469"/>
      <c r="AQ1" s="469"/>
      <c r="AR1" s="480"/>
      <c r="AS1" s="20"/>
      <c r="AT1" s="488" t="str">
        <f>Tipy!AN1</f>
        <v>3. kolo</v>
      </c>
      <c r="AU1" s="489"/>
      <c r="AV1" s="489"/>
      <c r="AW1" s="489"/>
      <c r="AX1" s="489"/>
      <c r="AY1" s="490"/>
      <c r="AZ1" s="20"/>
      <c r="BA1" s="468" t="str">
        <f>Tipy!AT1</f>
        <v>6. kolo</v>
      </c>
      <c r="BB1" s="469"/>
      <c r="BC1" s="469"/>
      <c r="BD1" s="469"/>
      <c r="BE1" s="469"/>
      <c r="BF1" s="480"/>
      <c r="BG1" s="20"/>
      <c r="BH1" s="482" t="str">
        <f>Tipy!AZ1</f>
        <v>Skupina</v>
      </c>
      <c r="BI1" s="483"/>
      <c r="BJ1" s="483"/>
      <c r="BK1" s="483"/>
      <c r="BL1" s="483"/>
      <c r="BM1" s="484"/>
      <c r="BN1" s="20"/>
      <c r="BO1" s="468" t="str">
        <f>Tipy!BF1</f>
        <v>7. kolo</v>
      </c>
      <c r="BP1" s="469"/>
      <c r="BQ1" s="469"/>
      <c r="BR1" s="469"/>
      <c r="BS1" s="469"/>
      <c r="BT1" s="480"/>
      <c r="BU1" s="20"/>
      <c r="BV1" s="468" t="str">
        <f>Tipy!BL1</f>
        <v>8. kolo</v>
      </c>
      <c r="BW1" s="469"/>
      <c r="BX1" s="469"/>
      <c r="BY1" s="469"/>
      <c r="BZ1" s="469"/>
      <c r="CA1" s="480"/>
      <c r="CB1" s="20"/>
      <c r="CC1" s="482" t="str">
        <f>Tipy!BR1</f>
        <v>Skupina</v>
      </c>
      <c r="CD1" s="483"/>
      <c r="CE1" s="483"/>
      <c r="CF1" s="483"/>
      <c r="CG1" s="483"/>
      <c r="CH1" s="484"/>
      <c r="CI1" s="20"/>
      <c r="CJ1" s="468" t="str">
        <f>Tipy!BX1</f>
        <v>9. kolo</v>
      </c>
      <c r="CK1" s="469"/>
      <c r="CL1" s="469"/>
      <c r="CM1" s="469"/>
      <c r="CN1" s="469"/>
      <c r="CO1" s="480"/>
      <c r="CP1" s="20"/>
      <c r="CQ1" s="488" t="str">
        <f>Tipy!CD1</f>
        <v>4. kolo</v>
      </c>
      <c r="CR1" s="489"/>
      <c r="CS1" s="489"/>
      <c r="CT1" s="489"/>
      <c r="CU1" s="489"/>
      <c r="CV1" s="490"/>
      <c r="CW1" s="20"/>
      <c r="CX1" s="468" t="str">
        <f>Tipy!CJ1</f>
        <v>10. kolo</v>
      </c>
      <c r="CY1" s="469"/>
      <c r="CZ1" s="469"/>
      <c r="DA1" s="469"/>
      <c r="DB1" s="469"/>
      <c r="DC1" s="480"/>
      <c r="DD1" s="20"/>
      <c r="DE1" s="482" t="str">
        <f>Tipy!CP1</f>
        <v>Skupina</v>
      </c>
      <c r="DF1" s="483"/>
      <c r="DG1" s="483"/>
      <c r="DH1" s="483"/>
      <c r="DI1" s="483"/>
      <c r="DJ1" s="484"/>
      <c r="DK1" s="20"/>
      <c r="DL1" s="468" t="str">
        <f>Tipy!CV1</f>
        <v>11. kolo</v>
      </c>
      <c r="DM1" s="469"/>
      <c r="DN1" s="469"/>
      <c r="DO1" s="469"/>
      <c r="DP1" s="469"/>
      <c r="DQ1" s="480"/>
      <c r="DR1" s="20"/>
      <c r="DS1" s="468" t="str">
        <f>Tipy!DB1</f>
        <v>12. kolo</v>
      </c>
      <c r="DT1" s="469"/>
      <c r="DU1" s="469"/>
      <c r="DV1" s="469"/>
      <c r="DW1" s="469"/>
      <c r="DX1" s="480"/>
      <c r="DY1" s="20"/>
      <c r="DZ1" s="482" t="str">
        <f>Tipy!DH1</f>
        <v>Skupina</v>
      </c>
      <c r="EA1" s="483"/>
      <c r="EB1" s="483"/>
      <c r="EC1" s="483"/>
      <c r="ED1" s="483"/>
      <c r="EE1" s="484"/>
      <c r="EF1" s="20"/>
      <c r="EG1" s="468" t="str">
        <f>Tipy!DN1</f>
        <v>13. kolo</v>
      </c>
      <c r="EH1" s="469"/>
      <c r="EI1" s="469"/>
      <c r="EJ1" s="469"/>
      <c r="EK1" s="469"/>
      <c r="EL1" s="480"/>
      <c r="EM1" s="20"/>
      <c r="EN1" s="468" t="str">
        <f>Tipy!DT1</f>
        <v>14. kolo</v>
      </c>
      <c r="EO1" s="469"/>
      <c r="EP1" s="469"/>
      <c r="EQ1" s="469"/>
      <c r="ER1" s="469"/>
      <c r="ES1" s="480"/>
      <c r="ET1" s="20"/>
      <c r="EU1" s="468" t="str">
        <f>Tipy!DZ1</f>
        <v>15. kolo</v>
      </c>
      <c r="EV1" s="469"/>
      <c r="EW1" s="469"/>
      <c r="EX1" s="469"/>
      <c r="EY1" s="469"/>
      <c r="EZ1" s="480"/>
      <c r="FA1" s="20"/>
      <c r="FB1" s="482" t="str">
        <f>Tipy!EF1</f>
        <v>Skupina</v>
      </c>
      <c r="FC1" s="483"/>
      <c r="FD1" s="483"/>
      <c r="FE1" s="483"/>
      <c r="FF1" s="483"/>
      <c r="FG1" s="484"/>
      <c r="FH1" s="20"/>
      <c r="FI1" s="468" t="str">
        <f>Tipy!EL1</f>
        <v>16. kolo</v>
      </c>
      <c r="FJ1" s="469"/>
      <c r="FK1" s="469"/>
      <c r="FL1" s="469"/>
      <c r="FM1" s="469"/>
      <c r="FN1" s="480"/>
      <c r="FO1" s="20"/>
      <c r="FP1" s="468" t="str">
        <f>Tipy!ER1</f>
        <v>17. kolo</v>
      </c>
      <c r="FQ1" s="469"/>
      <c r="FR1" s="469"/>
      <c r="FS1" s="469"/>
      <c r="FT1" s="469"/>
      <c r="FU1" s="480"/>
      <c r="FV1" s="20"/>
      <c r="FW1" s="468" t="str">
        <f>Tipy!EX1</f>
        <v>18. kolo</v>
      </c>
      <c r="FX1" s="469"/>
      <c r="FY1" s="469"/>
      <c r="FZ1" s="469"/>
      <c r="GA1" s="469"/>
      <c r="GB1" s="480"/>
      <c r="GC1" s="20"/>
      <c r="GD1" s="488" t="str">
        <f>Tipy!FD1</f>
        <v>Štvrťfinále</v>
      </c>
      <c r="GE1" s="489"/>
      <c r="GF1" s="489"/>
      <c r="GG1" s="489"/>
      <c r="GH1" s="489"/>
      <c r="GI1" s="490"/>
      <c r="GJ1" s="20"/>
      <c r="GK1" s="468" t="str">
        <f>Tipy!FJ1</f>
        <v>19. kolo</v>
      </c>
      <c r="GL1" s="469"/>
      <c r="GM1" s="469"/>
      <c r="GN1" s="469"/>
      <c r="GO1" s="469"/>
      <c r="GP1" s="480"/>
      <c r="GQ1" s="20"/>
      <c r="GR1" s="468" t="str">
        <f>Tipy!FP1</f>
        <v>20. kolo</v>
      </c>
      <c r="GS1" s="469"/>
      <c r="GT1" s="469"/>
      <c r="GU1" s="469"/>
      <c r="GV1" s="469"/>
      <c r="GW1" s="480"/>
      <c r="GX1" s="20"/>
      <c r="GY1" s="468" t="str">
        <f>Tipy!FV1</f>
        <v>21. kolo</v>
      </c>
      <c r="GZ1" s="469"/>
      <c r="HA1" s="469"/>
      <c r="HB1" s="469"/>
      <c r="HC1" s="469"/>
      <c r="HD1" s="480"/>
      <c r="HE1" s="20"/>
      <c r="HF1" s="485" t="str">
        <f>Tipy!GB1</f>
        <v>3. kolo</v>
      </c>
      <c r="HG1" s="486"/>
      <c r="HH1" s="486"/>
      <c r="HI1" s="486"/>
      <c r="HJ1" s="486"/>
      <c r="HK1" s="487"/>
      <c r="HL1" s="20"/>
      <c r="HM1" s="488" t="str">
        <f>Tipy!GH1</f>
        <v>Semifinále - 1.z</v>
      </c>
      <c r="HN1" s="489"/>
      <c r="HO1" s="489"/>
      <c r="HP1" s="489"/>
      <c r="HQ1" s="489"/>
      <c r="HR1" s="490"/>
      <c r="HS1" s="20"/>
      <c r="HT1" s="468" t="str">
        <f>Tipy!GN1</f>
        <v>22. kolo</v>
      </c>
      <c r="HU1" s="469"/>
      <c r="HV1" s="469"/>
      <c r="HW1" s="469"/>
      <c r="HX1" s="469"/>
      <c r="HY1" s="480"/>
      <c r="HZ1" s="20"/>
      <c r="IA1" s="488" t="str">
        <f>Tipy!GT1</f>
        <v>Semifinále - 2.z</v>
      </c>
      <c r="IB1" s="489"/>
      <c r="IC1" s="489"/>
      <c r="ID1" s="489"/>
      <c r="IE1" s="489"/>
      <c r="IF1" s="490"/>
      <c r="IG1" s="20"/>
      <c r="IH1" s="468" t="str">
        <f>Tipy!GZ1</f>
        <v>23. kolo</v>
      </c>
      <c r="II1" s="469"/>
      <c r="IJ1" s="469"/>
      <c r="IK1" s="469"/>
      <c r="IL1" s="469"/>
      <c r="IM1" s="480"/>
      <c r="IN1" s="20"/>
      <c r="IO1" s="485" t="str">
        <f>Tipy!HF1</f>
        <v>4. kolo</v>
      </c>
      <c r="IP1" s="486"/>
      <c r="IQ1" s="486"/>
      <c r="IR1" s="486"/>
      <c r="IS1" s="486"/>
      <c r="IT1" s="487"/>
      <c r="IU1" s="20"/>
      <c r="IV1" s="468" t="str">
        <f>Tipy!HL1</f>
        <v>24. kolo</v>
      </c>
      <c r="IW1" s="469"/>
      <c r="IX1" s="469"/>
      <c r="IY1" s="469"/>
      <c r="IZ1" s="469"/>
      <c r="JA1" s="480"/>
      <c r="JB1" s="20"/>
      <c r="JC1" s="468" t="str">
        <f>Tipy!HR1</f>
        <v>25. kolo</v>
      </c>
      <c r="JD1" s="469"/>
      <c r="JE1" s="469"/>
      <c r="JF1" s="469"/>
      <c r="JG1" s="469"/>
      <c r="JH1" s="480"/>
      <c r="JI1" s="20"/>
      <c r="JJ1" s="482" t="str">
        <f>Tipy!HX1</f>
        <v>Osemfinále - 1.z</v>
      </c>
      <c r="JK1" s="483"/>
      <c r="JL1" s="483"/>
      <c r="JM1" s="483"/>
      <c r="JN1" s="483"/>
      <c r="JO1" s="484"/>
      <c r="JP1" s="20"/>
      <c r="JQ1" s="468" t="str">
        <f>Tipy!ID1</f>
        <v>26. kolo</v>
      </c>
      <c r="JR1" s="469"/>
      <c r="JS1" s="469"/>
      <c r="JT1" s="469"/>
      <c r="JU1" s="469"/>
      <c r="JV1" s="480"/>
      <c r="JW1" s="20"/>
      <c r="JX1" s="468" t="str">
        <f>Tipy!IJ1</f>
        <v>27. kolo</v>
      </c>
      <c r="JY1" s="469"/>
      <c r="JZ1" s="469"/>
      <c r="KA1" s="469"/>
      <c r="KB1" s="469"/>
      <c r="KC1" s="480"/>
      <c r="KD1" s="20"/>
      <c r="KE1" s="488" t="str">
        <f>Tipy!IP1</f>
        <v>Finále</v>
      </c>
      <c r="KF1" s="489"/>
      <c r="KG1" s="489"/>
      <c r="KH1" s="489"/>
      <c r="KI1" s="489"/>
      <c r="KJ1" s="490"/>
      <c r="KK1" s="20"/>
      <c r="KL1" s="485" t="str">
        <f>Tipy!IV1</f>
        <v>5. kolo</v>
      </c>
      <c r="KM1" s="486"/>
      <c r="KN1" s="486"/>
      <c r="KO1" s="486"/>
      <c r="KP1" s="486"/>
      <c r="KQ1" s="487"/>
      <c r="KR1" s="20"/>
      <c r="KS1" s="468" t="str">
        <f>Tipy!JB1</f>
        <v>28. kolo</v>
      </c>
      <c r="KT1" s="469"/>
      <c r="KU1" s="469"/>
      <c r="KV1" s="469"/>
      <c r="KW1" s="469"/>
      <c r="KX1" s="480"/>
      <c r="KY1" s="20"/>
      <c r="KZ1" s="482" t="str">
        <f>Tipy!JH1</f>
        <v>Osemfinále - 2.z</v>
      </c>
      <c r="LA1" s="483"/>
      <c r="LB1" s="483"/>
      <c r="LC1" s="483"/>
      <c r="LD1" s="483"/>
      <c r="LE1" s="484"/>
      <c r="LF1" s="20"/>
      <c r="LG1" s="468" t="str">
        <f>Tipy!JN1</f>
        <v>29. kolo</v>
      </c>
      <c r="LH1" s="469"/>
      <c r="LI1" s="469"/>
      <c r="LJ1" s="469"/>
      <c r="LK1" s="469"/>
      <c r="LL1" s="480"/>
      <c r="LM1" s="20"/>
      <c r="LN1" s="468" t="str">
        <f>Tipy!JT1</f>
        <v>30. kolo</v>
      </c>
      <c r="LO1" s="469"/>
      <c r="LP1" s="469"/>
      <c r="LQ1" s="469"/>
      <c r="LR1" s="469"/>
      <c r="LS1" s="480"/>
      <c r="LT1" s="20"/>
      <c r="LU1" s="485" t="str">
        <f>Tipy!JZ1</f>
        <v>Štvrťfinále</v>
      </c>
      <c r="LV1" s="486"/>
      <c r="LW1" s="486"/>
      <c r="LX1" s="486"/>
      <c r="LY1" s="486"/>
      <c r="LZ1" s="487"/>
      <c r="MA1" s="20"/>
      <c r="MB1" s="468" t="str">
        <f>Tipy!KF1</f>
        <v>31. kolo</v>
      </c>
      <c r="MC1" s="469"/>
      <c r="MD1" s="469"/>
      <c r="ME1" s="469"/>
      <c r="MF1" s="469"/>
      <c r="MG1" s="480"/>
      <c r="MH1" s="20"/>
      <c r="MI1" s="482" t="str">
        <f>Tipy!KL1</f>
        <v>Štvrťfinále - 1.z</v>
      </c>
      <c r="MJ1" s="483"/>
      <c r="MK1" s="483"/>
      <c r="ML1" s="483"/>
      <c r="MM1" s="483"/>
      <c r="MN1" s="484"/>
      <c r="MO1" s="20"/>
      <c r="MP1" s="468" t="str">
        <f>Tipy!KR1</f>
        <v>32. kolo</v>
      </c>
      <c r="MQ1" s="469"/>
      <c r="MR1" s="469"/>
      <c r="MS1" s="469"/>
      <c r="MT1" s="469"/>
      <c r="MU1" s="480"/>
      <c r="MV1" s="20"/>
      <c r="MW1" s="482" t="str">
        <f>Tipy!KX1</f>
        <v>Štvrťfinále - 2.z</v>
      </c>
      <c r="MX1" s="483"/>
      <c r="MY1" s="483"/>
      <c r="MZ1" s="483"/>
      <c r="NA1" s="483"/>
      <c r="NB1" s="484"/>
      <c r="NC1" s="20"/>
      <c r="ND1" s="468" t="str">
        <f>Tipy!LD1</f>
        <v>33. kolo</v>
      </c>
      <c r="NE1" s="469"/>
      <c r="NF1" s="469"/>
      <c r="NG1" s="469"/>
      <c r="NH1" s="469"/>
      <c r="NI1" s="480"/>
      <c r="NJ1" s="20"/>
      <c r="NK1" s="485" t="str">
        <f>Tipy!LJ1</f>
        <v>Semifinále</v>
      </c>
      <c r="NL1" s="486"/>
      <c r="NM1" s="486"/>
      <c r="NN1" s="486"/>
      <c r="NO1" s="486"/>
      <c r="NP1" s="487"/>
      <c r="NQ1" s="20"/>
      <c r="NR1" s="468" t="str">
        <f>Tipy!LP1</f>
        <v>34. kolo</v>
      </c>
      <c r="NS1" s="469"/>
      <c r="NT1" s="469"/>
      <c r="NU1" s="469"/>
      <c r="NV1" s="469"/>
      <c r="NW1" s="480"/>
      <c r="NX1" s="20"/>
      <c r="NY1" s="482" t="str">
        <f>Tipy!LV1</f>
        <v>Semifinále - 1.z</v>
      </c>
      <c r="NZ1" s="483"/>
      <c r="OA1" s="483"/>
      <c r="OB1" s="483"/>
      <c r="OC1" s="483"/>
      <c r="OD1" s="484"/>
      <c r="OE1" s="20"/>
      <c r="OF1" s="468" t="str">
        <f>Tipy!MB1</f>
        <v>35. kolo</v>
      </c>
      <c r="OG1" s="469"/>
      <c r="OH1" s="469"/>
      <c r="OI1" s="469"/>
      <c r="OJ1" s="469"/>
      <c r="OK1" s="480"/>
      <c r="OL1" s="20"/>
      <c r="OM1" s="482" t="str">
        <f>Tipy!MH1</f>
        <v>Semifinále - 2.z</v>
      </c>
      <c r="ON1" s="483"/>
      <c r="OO1" s="483"/>
      <c r="OP1" s="483"/>
      <c r="OQ1" s="483"/>
      <c r="OR1" s="484"/>
      <c r="OS1" s="20"/>
      <c r="OT1" s="468" t="str">
        <f>Tipy!MN1</f>
        <v>36. kolo</v>
      </c>
      <c r="OU1" s="469"/>
      <c r="OV1" s="469"/>
      <c r="OW1" s="469"/>
      <c r="OX1" s="469"/>
      <c r="OY1" s="480"/>
      <c r="OZ1" s="20"/>
      <c r="PA1" s="485" t="str">
        <f>Tipy!MT1</f>
        <v>Finále</v>
      </c>
      <c r="PB1" s="486"/>
      <c r="PC1" s="486"/>
      <c r="PD1" s="486"/>
      <c r="PE1" s="486"/>
      <c r="PF1" s="487"/>
      <c r="PG1" s="20"/>
      <c r="PH1" s="468" t="str">
        <f>Tipy!MZ1</f>
        <v>37. kolo</v>
      </c>
      <c r="PI1" s="469"/>
      <c r="PJ1" s="469"/>
      <c r="PK1" s="469"/>
      <c r="PL1" s="469"/>
      <c r="PM1" s="480"/>
      <c r="PN1" s="20"/>
      <c r="PO1" s="468" t="str">
        <f>Tipy!NF1</f>
        <v>38. kolo</v>
      </c>
      <c r="PP1" s="469"/>
      <c r="PQ1" s="469"/>
      <c r="PR1" s="469"/>
      <c r="PS1" s="469"/>
      <c r="PT1" s="480"/>
      <c r="PU1" s="20"/>
      <c r="PV1" s="482" t="str">
        <f>Tipy!NL1</f>
        <v>Finále</v>
      </c>
      <c r="PW1" s="483"/>
      <c r="PX1" s="483"/>
      <c r="PY1" s="483"/>
      <c r="PZ1" s="483"/>
      <c r="QA1" s="484"/>
    </row>
    <row r="2" spans="1:443" ht="18" customHeight="1" x14ac:dyDescent="0.2">
      <c r="A2" s="481"/>
      <c r="B2" s="481"/>
      <c r="C2" s="19"/>
      <c r="D2" s="414">
        <f>Tipy!D2</f>
        <v>44422.770833333336</v>
      </c>
      <c r="E2" s="415"/>
      <c r="F2" s="415"/>
      <c r="G2" s="415"/>
      <c r="H2" s="469"/>
      <c r="I2" s="480"/>
      <c r="J2" s="22"/>
      <c r="K2" s="414">
        <f>Tipy!J2</f>
        <v>44429.5625</v>
      </c>
      <c r="L2" s="415"/>
      <c r="M2" s="415"/>
      <c r="N2" s="415"/>
      <c r="O2" s="469"/>
      <c r="P2" s="480"/>
      <c r="Q2" s="22"/>
      <c r="R2" s="414">
        <f>Tipy!P2</f>
        <v>44436.770833333336</v>
      </c>
      <c r="S2" s="415"/>
      <c r="T2" s="415"/>
      <c r="U2" s="415"/>
      <c r="V2" s="469"/>
      <c r="W2" s="480"/>
      <c r="X2" s="22"/>
      <c r="Y2" s="414">
        <f>Tipy!V2</f>
        <v>44451.729166666664</v>
      </c>
      <c r="Z2" s="415"/>
      <c r="AA2" s="415"/>
      <c r="AB2" s="415"/>
      <c r="AC2" s="469"/>
      <c r="AD2" s="480"/>
      <c r="AE2" s="22"/>
      <c r="AF2" s="390">
        <f>Tipy!AB2</f>
        <v>44454.875</v>
      </c>
      <c r="AG2" s="391"/>
      <c r="AH2" s="391"/>
      <c r="AI2" s="391"/>
      <c r="AJ2" s="483"/>
      <c r="AK2" s="484"/>
      <c r="AL2" s="22"/>
      <c r="AM2" s="414">
        <f>Tipy!AH2</f>
        <v>44457.666666666664</v>
      </c>
      <c r="AN2" s="415"/>
      <c r="AO2" s="415"/>
      <c r="AP2" s="415"/>
      <c r="AQ2" s="469"/>
      <c r="AR2" s="480"/>
      <c r="AS2" s="22"/>
      <c r="AT2" s="408">
        <f>Tipy!AN2</f>
        <v>44460.864583333336</v>
      </c>
      <c r="AU2" s="409"/>
      <c r="AV2" s="409"/>
      <c r="AW2" s="409"/>
      <c r="AX2" s="489"/>
      <c r="AY2" s="490"/>
      <c r="AZ2" s="22"/>
      <c r="BA2" s="414">
        <f>Tipy!AT2</f>
        <v>44464.770833333336</v>
      </c>
      <c r="BB2" s="415"/>
      <c r="BC2" s="415"/>
      <c r="BD2" s="415"/>
      <c r="BE2" s="469"/>
      <c r="BF2" s="480"/>
      <c r="BG2" s="22"/>
      <c r="BH2" s="390">
        <f>Tipy!AZ2</f>
        <v>44467.875</v>
      </c>
      <c r="BI2" s="391"/>
      <c r="BJ2" s="391"/>
      <c r="BK2" s="391"/>
      <c r="BL2" s="483"/>
      <c r="BM2" s="484"/>
      <c r="BN2" s="22"/>
      <c r="BO2" s="414">
        <f>Tipy!BF2</f>
        <v>44472.729166666664</v>
      </c>
      <c r="BP2" s="415"/>
      <c r="BQ2" s="415"/>
      <c r="BR2" s="415"/>
      <c r="BS2" s="469"/>
      <c r="BT2" s="480"/>
      <c r="BU2" s="22"/>
      <c r="BV2" s="414">
        <f>Tipy!BL2</f>
        <v>44485.5625</v>
      </c>
      <c r="BW2" s="415"/>
      <c r="BX2" s="415"/>
      <c r="BY2" s="415"/>
      <c r="BZ2" s="469"/>
      <c r="CA2" s="480"/>
      <c r="CB2" s="22"/>
      <c r="CC2" s="390">
        <f>Tipy!BR2</f>
        <v>44488.875</v>
      </c>
      <c r="CD2" s="391"/>
      <c r="CE2" s="391"/>
      <c r="CF2" s="391"/>
      <c r="CG2" s="483"/>
      <c r="CH2" s="484"/>
      <c r="CI2" s="22"/>
      <c r="CJ2" s="414">
        <f>Tipy!BX2</f>
        <v>44493.729166666664</v>
      </c>
      <c r="CK2" s="415"/>
      <c r="CL2" s="415"/>
      <c r="CM2" s="415"/>
      <c r="CN2" s="469"/>
      <c r="CO2" s="480"/>
      <c r="CP2" s="22"/>
      <c r="CQ2" s="408">
        <f>Tipy!CD2</f>
        <v>44496.864583333336</v>
      </c>
      <c r="CR2" s="409"/>
      <c r="CS2" s="409"/>
      <c r="CT2" s="409"/>
      <c r="CU2" s="489"/>
      <c r="CV2" s="490"/>
      <c r="CW2" s="22"/>
      <c r="CX2" s="414">
        <f>Tipy!CJ2</f>
        <v>44499.666666666664</v>
      </c>
      <c r="CY2" s="415"/>
      <c r="CZ2" s="415"/>
      <c r="DA2" s="415"/>
      <c r="DB2" s="469"/>
      <c r="DC2" s="480"/>
      <c r="DD2" s="22"/>
      <c r="DE2" s="390">
        <f>Tipy!CP2</f>
        <v>44503.875</v>
      </c>
      <c r="DF2" s="391"/>
      <c r="DG2" s="391"/>
      <c r="DH2" s="391"/>
      <c r="DI2" s="483"/>
      <c r="DJ2" s="484"/>
      <c r="DK2" s="22"/>
      <c r="DL2" s="414">
        <f>Tipy!CV2</f>
        <v>44507.729166666664</v>
      </c>
      <c r="DM2" s="415"/>
      <c r="DN2" s="415"/>
      <c r="DO2" s="415"/>
      <c r="DP2" s="469"/>
      <c r="DQ2" s="480"/>
      <c r="DR2" s="22"/>
      <c r="DS2" s="414">
        <f>Tipy!DB2</f>
        <v>44520.770833333336</v>
      </c>
      <c r="DT2" s="415"/>
      <c r="DU2" s="415"/>
      <c r="DV2" s="415"/>
      <c r="DW2" s="469"/>
      <c r="DX2" s="480"/>
      <c r="DY2" s="22"/>
      <c r="DZ2" s="390">
        <f>Tipy!DH2</f>
        <v>44524.875</v>
      </c>
      <c r="EA2" s="391"/>
      <c r="EB2" s="391"/>
      <c r="EC2" s="391"/>
      <c r="ED2" s="483"/>
      <c r="EE2" s="484"/>
      <c r="EF2" s="22"/>
      <c r="EG2" s="414">
        <f>Tipy!DN2</f>
        <v>44527.666666666664</v>
      </c>
      <c r="EH2" s="415"/>
      <c r="EI2" s="415"/>
      <c r="EJ2" s="415"/>
      <c r="EK2" s="469"/>
      <c r="EL2" s="480"/>
      <c r="EM2" s="22"/>
      <c r="EN2" s="414">
        <f>Tipy!DT2</f>
        <v>44531.885416666664</v>
      </c>
      <c r="EO2" s="415"/>
      <c r="EP2" s="415"/>
      <c r="EQ2" s="415"/>
      <c r="ER2" s="469"/>
      <c r="ES2" s="480"/>
      <c r="ET2" s="22"/>
      <c r="EU2" s="414">
        <f>Tipy!DZ2</f>
        <v>44534.666666666664</v>
      </c>
      <c r="EV2" s="415"/>
      <c r="EW2" s="415"/>
      <c r="EX2" s="415"/>
      <c r="EY2" s="469"/>
      <c r="EZ2" s="480"/>
      <c r="FA2" s="22"/>
      <c r="FB2" s="390">
        <f>Tipy!EF2</f>
        <v>44537.875</v>
      </c>
      <c r="FC2" s="391"/>
      <c r="FD2" s="391"/>
      <c r="FE2" s="391"/>
      <c r="FF2" s="483"/>
      <c r="FG2" s="484"/>
      <c r="FH2" s="22"/>
      <c r="FI2" s="414">
        <f>Tipy!EL2</f>
        <v>44541.666666666664</v>
      </c>
      <c r="FJ2" s="415"/>
      <c r="FK2" s="415"/>
      <c r="FL2" s="415"/>
      <c r="FM2" s="469"/>
      <c r="FN2" s="480"/>
      <c r="FO2" s="22"/>
      <c r="FP2" s="414">
        <f>Tipy!ER2</f>
        <v>44546.875</v>
      </c>
      <c r="FQ2" s="415"/>
      <c r="FR2" s="415"/>
      <c r="FS2" s="415"/>
      <c r="FT2" s="469"/>
      <c r="FU2" s="480"/>
      <c r="FV2" s="22"/>
      <c r="FW2" s="414">
        <f>Tipy!EX2</f>
        <v>44549.729166666664</v>
      </c>
      <c r="FX2" s="415"/>
      <c r="FY2" s="415"/>
      <c r="FZ2" s="415"/>
      <c r="GA2" s="469"/>
      <c r="GB2" s="480"/>
      <c r="GC2" s="22"/>
      <c r="GD2" s="408">
        <f>Tipy!FD2</f>
        <v>44552.864583333336</v>
      </c>
      <c r="GE2" s="409"/>
      <c r="GF2" s="409"/>
      <c r="GG2" s="409"/>
      <c r="GH2" s="489"/>
      <c r="GI2" s="490"/>
      <c r="GJ2" s="22"/>
      <c r="GK2" s="414">
        <f>Tipy!FJ2</f>
        <v>44615.864583333336</v>
      </c>
      <c r="GL2" s="415"/>
      <c r="GM2" s="415"/>
      <c r="GN2" s="415"/>
      <c r="GO2" s="469"/>
      <c r="GP2" s="480"/>
      <c r="GQ2" s="22"/>
      <c r="GR2" s="414">
        <f>Tipy!FP2</f>
        <v>44558.875</v>
      </c>
      <c r="GS2" s="415"/>
      <c r="GT2" s="415"/>
      <c r="GU2" s="415"/>
      <c r="GV2" s="469"/>
      <c r="GW2" s="480"/>
      <c r="GX2" s="22"/>
      <c r="GY2" s="414">
        <f>Tipy!FV2</f>
        <v>44563.729166666664</v>
      </c>
      <c r="GZ2" s="415"/>
      <c r="HA2" s="415"/>
      <c r="HB2" s="415"/>
      <c r="HC2" s="469"/>
      <c r="HD2" s="480"/>
      <c r="HE2" s="22"/>
      <c r="HF2" s="400">
        <f>Tipy!GB2</f>
        <v>44570.625</v>
      </c>
      <c r="HG2" s="401"/>
      <c r="HH2" s="401"/>
      <c r="HI2" s="401"/>
      <c r="HJ2" s="486"/>
      <c r="HK2" s="487"/>
      <c r="HL2" s="22"/>
      <c r="HM2" s="408">
        <f>Tipy!GH2</f>
        <v>44574.864583333336</v>
      </c>
      <c r="HN2" s="409"/>
      <c r="HO2" s="409"/>
      <c r="HP2" s="409"/>
      <c r="HQ2" s="489"/>
      <c r="HR2" s="490"/>
      <c r="HS2" s="22"/>
      <c r="HT2" s="414">
        <f>Tipy!GN2</f>
        <v>44577.625</v>
      </c>
      <c r="HU2" s="415"/>
      <c r="HV2" s="415"/>
      <c r="HW2" s="415"/>
      <c r="HX2" s="469"/>
      <c r="HY2" s="480"/>
      <c r="HZ2" s="22"/>
      <c r="IA2" s="408">
        <f>Tipy!GT2</f>
        <v>44581.864583333336</v>
      </c>
      <c r="IB2" s="409"/>
      <c r="IC2" s="409"/>
      <c r="ID2" s="409"/>
      <c r="IE2" s="489"/>
      <c r="IF2" s="490"/>
      <c r="IG2" s="22"/>
      <c r="IH2" s="414">
        <f>Tipy!GZ2</f>
        <v>44584.625</v>
      </c>
      <c r="II2" s="415"/>
      <c r="IJ2" s="415"/>
      <c r="IK2" s="415"/>
      <c r="IL2" s="469"/>
      <c r="IM2" s="480"/>
      <c r="IN2" s="22"/>
      <c r="IO2" s="400">
        <f>Tipy!HF2</f>
        <v>44598.541666666664</v>
      </c>
      <c r="IP2" s="401"/>
      <c r="IQ2" s="401"/>
      <c r="IR2" s="401"/>
      <c r="IS2" s="486"/>
      <c r="IT2" s="487"/>
      <c r="IU2" s="22"/>
      <c r="IV2" s="414">
        <f>Tipy!HL2</f>
        <v>44602.864583333336</v>
      </c>
      <c r="IW2" s="415"/>
      <c r="IX2" s="415"/>
      <c r="IY2" s="415"/>
      <c r="IZ2" s="469"/>
      <c r="JA2" s="480"/>
      <c r="JB2" s="22"/>
      <c r="JC2" s="414">
        <f>Tipy!HR2</f>
        <v>44605.625</v>
      </c>
      <c r="JD2" s="415"/>
      <c r="JE2" s="415"/>
      <c r="JF2" s="415"/>
      <c r="JG2" s="469"/>
      <c r="JH2" s="480"/>
      <c r="JI2" s="22"/>
      <c r="JJ2" s="390">
        <f>Tipy!HX2</f>
        <v>44608.875</v>
      </c>
      <c r="JK2" s="391"/>
      <c r="JL2" s="391"/>
      <c r="JM2" s="391"/>
      <c r="JN2" s="483"/>
      <c r="JO2" s="484"/>
      <c r="JP2" s="22"/>
      <c r="JQ2" s="414">
        <f>Tipy!ID2</f>
        <v>44611.666666666664</v>
      </c>
      <c r="JR2" s="415"/>
      <c r="JS2" s="415"/>
      <c r="JT2" s="415"/>
      <c r="JU2" s="469"/>
      <c r="JV2" s="480"/>
      <c r="JW2" s="22"/>
      <c r="JX2" s="414">
        <f>Tipy!IJ2</f>
        <v>44618.666666666664</v>
      </c>
      <c r="JY2" s="415"/>
      <c r="JZ2" s="415"/>
      <c r="KA2" s="415"/>
      <c r="KB2" s="469"/>
      <c r="KC2" s="480"/>
      <c r="KD2" s="22"/>
      <c r="KE2" s="408">
        <f>Tipy!IP2</f>
        <v>44619.729166666664</v>
      </c>
      <c r="KF2" s="409"/>
      <c r="KG2" s="409"/>
      <c r="KH2" s="409"/>
      <c r="KI2" s="489"/>
      <c r="KJ2" s="490"/>
      <c r="KK2" s="22"/>
      <c r="KL2" s="400">
        <f>Tipy!IV2</f>
        <v>44622.885416666664</v>
      </c>
      <c r="KM2" s="401"/>
      <c r="KN2" s="401"/>
      <c r="KO2" s="401"/>
      <c r="KP2" s="486"/>
      <c r="KQ2" s="487"/>
      <c r="KR2" s="22"/>
      <c r="KS2" s="414">
        <f>Tipy!JB2</f>
        <v>44625.770833333336</v>
      </c>
      <c r="KT2" s="415"/>
      <c r="KU2" s="415"/>
      <c r="KV2" s="415"/>
      <c r="KW2" s="469"/>
      <c r="KX2" s="480"/>
      <c r="KY2" s="22"/>
      <c r="KZ2" s="390">
        <f>Tipy!JH2</f>
        <v>44628.875</v>
      </c>
      <c r="LA2" s="391"/>
      <c r="LB2" s="391"/>
      <c r="LC2" s="391"/>
      <c r="LD2" s="483"/>
      <c r="LE2" s="484"/>
      <c r="LF2" s="22"/>
      <c r="LG2" s="414">
        <f>Tipy!JN2</f>
        <v>44632.5625</v>
      </c>
      <c r="LH2" s="415"/>
      <c r="LI2" s="415"/>
      <c r="LJ2" s="415"/>
      <c r="LK2" s="469"/>
      <c r="LL2" s="480"/>
      <c r="LM2" s="22"/>
      <c r="LN2" s="414">
        <f>Tipy!JT2</f>
        <v>44640.729166666664</v>
      </c>
      <c r="LO2" s="415"/>
      <c r="LP2" s="415"/>
      <c r="LQ2" s="415"/>
      <c r="LR2" s="469"/>
      <c r="LS2" s="480"/>
      <c r="LT2" s="22"/>
      <c r="LU2" s="400" t="str">
        <f>Tipy!JZ2</f>
        <v>1x.3.2022  xx:xx</v>
      </c>
      <c r="LV2" s="401"/>
      <c r="LW2" s="401"/>
      <c r="LX2" s="401"/>
      <c r="LY2" s="486"/>
      <c r="LZ2" s="487"/>
      <c r="MA2" s="22"/>
      <c r="MB2" s="414">
        <f>Tipy!KF2</f>
        <v>44653.666666666664</v>
      </c>
      <c r="MC2" s="415"/>
      <c r="MD2" s="415"/>
      <c r="ME2" s="415"/>
      <c r="MF2" s="469"/>
      <c r="MG2" s="480"/>
      <c r="MH2" s="22"/>
      <c r="MI2" s="390" t="str">
        <f>Tipy!KL2</f>
        <v>x.4.2022  xx:xx</v>
      </c>
      <c r="MJ2" s="391"/>
      <c r="MK2" s="391"/>
      <c r="ML2" s="391"/>
      <c r="MM2" s="483"/>
      <c r="MN2" s="484"/>
      <c r="MO2" s="22"/>
      <c r="MP2" s="414">
        <f>Tipy!KR2</f>
        <v>44660.666666666664</v>
      </c>
      <c r="MQ2" s="415"/>
      <c r="MR2" s="415"/>
      <c r="MS2" s="415"/>
      <c r="MT2" s="469"/>
      <c r="MU2" s="480"/>
      <c r="MV2" s="22"/>
      <c r="MW2" s="390" t="str">
        <f>Tipy!KX2</f>
        <v>1x.4.2022  xx:xx</v>
      </c>
      <c r="MX2" s="391"/>
      <c r="MY2" s="391"/>
      <c r="MZ2" s="391"/>
      <c r="NA2" s="483"/>
      <c r="NB2" s="484"/>
      <c r="NC2" s="22"/>
      <c r="ND2" s="414">
        <f>Tipy!LD2</f>
        <v>44667.666666666664</v>
      </c>
      <c r="NE2" s="415"/>
      <c r="NF2" s="415"/>
      <c r="NG2" s="415"/>
      <c r="NH2" s="469"/>
      <c r="NI2" s="480"/>
      <c r="NJ2" s="22"/>
      <c r="NK2" s="400" t="str">
        <f>Tipy!LJ2</f>
        <v>1x.4.2022  xx:xx</v>
      </c>
      <c r="NL2" s="401"/>
      <c r="NM2" s="401"/>
      <c r="NN2" s="401"/>
      <c r="NO2" s="486"/>
      <c r="NP2" s="487"/>
      <c r="NQ2" s="22"/>
      <c r="NR2" s="414">
        <f>Tipy!LP2</f>
        <v>44674.666666666664</v>
      </c>
      <c r="NS2" s="415"/>
      <c r="NT2" s="415"/>
      <c r="NU2" s="415"/>
      <c r="NV2" s="469"/>
      <c r="NW2" s="480"/>
      <c r="NX2" s="22"/>
      <c r="NY2" s="390" t="str">
        <f>Tipy!LV2</f>
        <v>2x.4.2022  xx:xx</v>
      </c>
      <c r="NZ2" s="391"/>
      <c r="OA2" s="391"/>
      <c r="OB2" s="391"/>
      <c r="OC2" s="483"/>
      <c r="OD2" s="484"/>
      <c r="OE2" s="22"/>
      <c r="OF2" s="414">
        <f>Tipy!MB2</f>
        <v>44681.666666666664</v>
      </c>
      <c r="OG2" s="415"/>
      <c r="OH2" s="415"/>
      <c r="OI2" s="415"/>
      <c r="OJ2" s="469"/>
      <c r="OK2" s="480"/>
      <c r="OL2" s="22"/>
      <c r="OM2" s="390" t="str">
        <f>Tipy!MH2</f>
        <v>x.5.2022  xx:xx</v>
      </c>
      <c r="ON2" s="391"/>
      <c r="OO2" s="391"/>
      <c r="OP2" s="391"/>
      <c r="OQ2" s="483"/>
      <c r="OR2" s="484"/>
      <c r="OS2" s="22"/>
      <c r="OT2" s="414">
        <f>Tipy!MN2</f>
        <v>44688.666666666664</v>
      </c>
      <c r="OU2" s="415"/>
      <c r="OV2" s="415"/>
      <c r="OW2" s="415"/>
      <c r="OX2" s="469"/>
      <c r="OY2" s="480"/>
      <c r="OZ2" s="22"/>
      <c r="PA2" s="400" t="str">
        <f>Tipy!MT2</f>
        <v>14.5.2021  xx:xx</v>
      </c>
      <c r="PB2" s="401"/>
      <c r="PC2" s="401"/>
      <c r="PD2" s="401"/>
      <c r="PE2" s="486"/>
      <c r="PF2" s="487"/>
      <c r="PG2" s="22"/>
      <c r="PH2" s="414">
        <f>Tipy!MZ2</f>
        <v>44696.666666666664</v>
      </c>
      <c r="PI2" s="415"/>
      <c r="PJ2" s="415"/>
      <c r="PK2" s="415"/>
      <c r="PL2" s="469"/>
      <c r="PM2" s="480"/>
      <c r="PN2" s="22"/>
      <c r="PO2" s="414">
        <f>Tipy!NF2</f>
        <v>44703.708333333336</v>
      </c>
      <c r="PP2" s="415"/>
      <c r="PQ2" s="415"/>
      <c r="PR2" s="415"/>
      <c r="PS2" s="469"/>
      <c r="PT2" s="480"/>
      <c r="PU2" s="22"/>
      <c r="PV2" s="390" t="str">
        <f>Tipy!NL2</f>
        <v>28.5.2021  xx:xx</v>
      </c>
      <c r="PW2" s="391"/>
      <c r="PX2" s="391"/>
      <c r="PY2" s="391"/>
      <c r="PZ2" s="483"/>
      <c r="QA2" s="484"/>
    </row>
    <row r="3" spans="1:443" ht="18" customHeight="1" thickBot="1" x14ac:dyDescent="0.25">
      <c r="A3" s="481"/>
      <c r="B3" s="481"/>
      <c r="C3" s="19"/>
      <c r="D3" s="416" t="str">
        <f>Tipy!D3</f>
        <v>Norwich (V)</v>
      </c>
      <c r="E3" s="417"/>
      <c r="F3" s="417"/>
      <c r="G3" s="27">
        <v>0</v>
      </c>
      <c r="H3" s="28" t="s">
        <v>0</v>
      </c>
      <c r="I3" s="29">
        <v>3</v>
      </c>
      <c r="J3" s="26"/>
      <c r="K3" s="416" t="str">
        <f>Tipy!J3</f>
        <v>Burnley (D)</v>
      </c>
      <c r="L3" s="417"/>
      <c r="M3" s="417"/>
      <c r="N3" s="27">
        <v>2</v>
      </c>
      <c r="O3" s="28" t="s">
        <v>0</v>
      </c>
      <c r="P3" s="29">
        <v>0</v>
      </c>
      <c r="Q3" s="26"/>
      <c r="R3" s="416" t="str">
        <f>Tipy!P3</f>
        <v>Chelsea (D)</v>
      </c>
      <c r="S3" s="417"/>
      <c r="T3" s="417"/>
      <c r="U3" s="27">
        <v>1</v>
      </c>
      <c r="V3" s="28" t="s">
        <v>0</v>
      </c>
      <c r="W3" s="29">
        <v>1</v>
      </c>
      <c r="X3" s="26"/>
      <c r="Y3" s="416" t="str">
        <f>Tipy!V3</f>
        <v>Leeds (V)</v>
      </c>
      <c r="Z3" s="417"/>
      <c r="AA3" s="417"/>
      <c r="AB3" s="27">
        <v>0</v>
      </c>
      <c r="AC3" s="28" t="s">
        <v>0</v>
      </c>
      <c r="AD3" s="29">
        <v>3</v>
      </c>
      <c r="AE3" s="26"/>
      <c r="AF3" s="392" t="str">
        <f>Tipy!AB3</f>
        <v>AC Milan (D)</v>
      </c>
      <c r="AG3" s="393"/>
      <c r="AH3" s="393"/>
      <c r="AI3" s="23">
        <v>3</v>
      </c>
      <c r="AJ3" s="24" t="s">
        <v>0</v>
      </c>
      <c r="AK3" s="25">
        <v>2</v>
      </c>
      <c r="AL3" s="26"/>
      <c r="AM3" s="416" t="str">
        <f>Tipy!AH3</f>
        <v>CrPalace (D)</v>
      </c>
      <c r="AN3" s="417"/>
      <c r="AO3" s="417"/>
      <c r="AP3" s="27">
        <v>3</v>
      </c>
      <c r="AQ3" s="28" t="s">
        <v>0</v>
      </c>
      <c r="AR3" s="29">
        <v>0</v>
      </c>
      <c r="AS3" s="26"/>
      <c r="AT3" s="470" t="str">
        <f>Tipy!AN3</f>
        <v>Norwich (V)</v>
      </c>
      <c r="AU3" s="471"/>
      <c r="AV3" s="471"/>
      <c r="AW3" s="86">
        <v>0</v>
      </c>
      <c r="AX3" s="87" t="s">
        <v>0</v>
      </c>
      <c r="AY3" s="88">
        <v>3</v>
      </c>
      <c r="AZ3" s="26"/>
      <c r="BA3" s="416" t="str">
        <f>Tipy!AT3</f>
        <v>Brentford (V)</v>
      </c>
      <c r="BB3" s="417"/>
      <c r="BC3" s="417"/>
      <c r="BD3" s="27">
        <v>3</v>
      </c>
      <c r="BE3" s="28" t="s">
        <v>0</v>
      </c>
      <c r="BF3" s="29">
        <v>3</v>
      </c>
      <c r="BG3" s="26"/>
      <c r="BH3" s="392" t="str">
        <f>Tipy!AZ3</f>
        <v>Porto (V)</v>
      </c>
      <c r="BI3" s="393"/>
      <c r="BJ3" s="393"/>
      <c r="BK3" s="23">
        <v>1</v>
      </c>
      <c r="BL3" s="24" t="s">
        <v>0</v>
      </c>
      <c r="BM3" s="25">
        <v>5</v>
      </c>
      <c r="BN3" s="26"/>
      <c r="BO3" s="416" t="str">
        <f>Tipy!BF3</f>
        <v>ManCity (D)</v>
      </c>
      <c r="BP3" s="417"/>
      <c r="BQ3" s="417"/>
      <c r="BR3" s="27">
        <v>2</v>
      </c>
      <c r="BS3" s="28" t="s">
        <v>0</v>
      </c>
      <c r="BT3" s="29">
        <v>2</v>
      </c>
      <c r="BU3" s="26"/>
      <c r="BV3" s="416" t="str">
        <f>Tipy!BL3</f>
        <v>Watford (V)</v>
      </c>
      <c r="BW3" s="417"/>
      <c r="BX3" s="417"/>
      <c r="BY3" s="27">
        <v>0</v>
      </c>
      <c r="BZ3" s="28" t="s">
        <v>0</v>
      </c>
      <c r="CA3" s="29">
        <v>5</v>
      </c>
      <c r="CB3" s="26"/>
      <c r="CC3" s="392" t="str">
        <f>Tipy!BR3</f>
        <v>Atlético (V)</v>
      </c>
      <c r="CD3" s="393"/>
      <c r="CE3" s="393"/>
      <c r="CF3" s="23">
        <v>2</v>
      </c>
      <c r="CG3" s="24" t="s">
        <v>0</v>
      </c>
      <c r="CH3" s="25">
        <v>3</v>
      </c>
      <c r="CI3" s="26"/>
      <c r="CJ3" s="416" t="str">
        <f>Tipy!BX3</f>
        <v>ManUtd (V)</v>
      </c>
      <c r="CK3" s="417"/>
      <c r="CL3" s="417"/>
      <c r="CM3" s="27">
        <v>0</v>
      </c>
      <c r="CN3" s="28" t="s">
        <v>0</v>
      </c>
      <c r="CO3" s="29">
        <v>5</v>
      </c>
      <c r="CP3" s="26"/>
      <c r="CQ3" s="394" t="str">
        <f>Tipy!CD3</f>
        <v>Preston (V)</v>
      </c>
      <c r="CR3" s="395"/>
      <c r="CS3" s="395"/>
      <c r="CT3" s="86">
        <v>0</v>
      </c>
      <c r="CU3" s="87" t="s">
        <v>0</v>
      </c>
      <c r="CV3" s="88">
        <v>2</v>
      </c>
      <c r="CW3" s="26"/>
      <c r="CX3" s="416" t="str">
        <f>Tipy!CJ3</f>
        <v>Brighton (D)</v>
      </c>
      <c r="CY3" s="417"/>
      <c r="CZ3" s="417"/>
      <c r="DA3" s="27">
        <v>2</v>
      </c>
      <c r="DB3" s="28" t="s">
        <v>0</v>
      </c>
      <c r="DC3" s="29">
        <v>2</v>
      </c>
      <c r="DD3" s="26"/>
      <c r="DE3" s="392" t="str">
        <f>Tipy!CP3</f>
        <v>Atlético (D)</v>
      </c>
      <c r="DF3" s="393"/>
      <c r="DG3" s="393"/>
      <c r="DH3" s="23">
        <v>2</v>
      </c>
      <c r="DI3" s="24" t="s">
        <v>0</v>
      </c>
      <c r="DJ3" s="25">
        <v>0</v>
      </c>
      <c r="DK3" s="26"/>
      <c r="DL3" s="416" t="str">
        <f>Tipy!CV3</f>
        <v>West Ham (V)</v>
      </c>
      <c r="DM3" s="417"/>
      <c r="DN3" s="417"/>
      <c r="DO3" s="27">
        <v>3</v>
      </c>
      <c r="DP3" s="28" t="s">
        <v>0</v>
      </c>
      <c r="DQ3" s="29">
        <v>2</v>
      </c>
      <c r="DR3" s="26"/>
      <c r="DS3" s="416" t="str">
        <f>Tipy!DB3</f>
        <v>Arsenal (D)</v>
      </c>
      <c r="DT3" s="417"/>
      <c r="DU3" s="417"/>
      <c r="DV3" s="27">
        <v>4</v>
      </c>
      <c r="DW3" s="28" t="s">
        <v>0</v>
      </c>
      <c r="DX3" s="29">
        <v>0</v>
      </c>
      <c r="DY3" s="26"/>
      <c r="DZ3" s="392" t="str">
        <f>Tipy!DH3</f>
        <v>Porto (D)</v>
      </c>
      <c r="EA3" s="393"/>
      <c r="EB3" s="393"/>
      <c r="EC3" s="23">
        <v>2</v>
      </c>
      <c r="ED3" s="24" t="s">
        <v>0</v>
      </c>
      <c r="EE3" s="25">
        <v>0</v>
      </c>
      <c r="EF3" s="26"/>
      <c r="EG3" s="416" t="str">
        <f>Tipy!DN3</f>
        <v>Saints (D)</v>
      </c>
      <c r="EH3" s="417"/>
      <c r="EI3" s="417"/>
      <c r="EJ3" s="27">
        <v>4</v>
      </c>
      <c r="EK3" s="28" t="s">
        <v>0</v>
      </c>
      <c r="EL3" s="29">
        <v>0</v>
      </c>
      <c r="EM3" s="26"/>
      <c r="EN3" s="416" t="str">
        <f>Tipy!DT3</f>
        <v>Everton (V)</v>
      </c>
      <c r="EO3" s="417"/>
      <c r="EP3" s="417"/>
      <c r="EQ3" s="27">
        <v>1</v>
      </c>
      <c r="ER3" s="28" t="s">
        <v>0</v>
      </c>
      <c r="ES3" s="29">
        <v>4</v>
      </c>
      <c r="ET3" s="26"/>
      <c r="EU3" s="416" t="str">
        <f>Tipy!DZ3</f>
        <v>Wolves (V)</v>
      </c>
      <c r="EV3" s="417"/>
      <c r="EW3" s="417"/>
      <c r="EX3" s="27">
        <v>0</v>
      </c>
      <c r="EY3" s="28" t="s">
        <v>0</v>
      </c>
      <c r="EZ3" s="29">
        <v>1</v>
      </c>
      <c r="FA3" s="26"/>
      <c r="FB3" s="392" t="str">
        <f>Tipy!EF3</f>
        <v>AC Milan (V)</v>
      </c>
      <c r="FC3" s="393"/>
      <c r="FD3" s="393"/>
      <c r="FE3" s="23">
        <v>1</v>
      </c>
      <c r="FF3" s="24" t="s">
        <v>0</v>
      </c>
      <c r="FG3" s="25">
        <v>2</v>
      </c>
      <c r="FH3" s="26"/>
      <c r="FI3" s="416" t="str">
        <f>Tipy!EL3</f>
        <v>AVilla (D)</v>
      </c>
      <c r="FJ3" s="417"/>
      <c r="FK3" s="417"/>
      <c r="FL3" s="27">
        <v>1</v>
      </c>
      <c r="FM3" s="28" t="s">
        <v>0</v>
      </c>
      <c r="FN3" s="29">
        <v>0</v>
      </c>
      <c r="FO3" s="26"/>
      <c r="FP3" s="416" t="str">
        <f>Tipy!ER3</f>
        <v>Newcastle (D)</v>
      </c>
      <c r="FQ3" s="417"/>
      <c r="FR3" s="417"/>
      <c r="FS3" s="27">
        <v>3</v>
      </c>
      <c r="FT3" s="28" t="s">
        <v>0</v>
      </c>
      <c r="FU3" s="29">
        <v>1</v>
      </c>
      <c r="FV3" s="26"/>
      <c r="FW3" s="416" t="str">
        <f>Tipy!EX3</f>
        <v>Spurs (V)</v>
      </c>
      <c r="FX3" s="417"/>
      <c r="FY3" s="417"/>
      <c r="FZ3" s="27">
        <v>2</v>
      </c>
      <c r="GA3" s="28" t="s">
        <v>0</v>
      </c>
      <c r="GB3" s="29">
        <v>2</v>
      </c>
      <c r="GC3" s="26"/>
      <c r="GD3" s="394" t="str">
        <f>Tipy!FD3</f>
        <v>Leicester (D)</v>
      </c>
      <c r="GE3" s="395"/>
      <c r="GF3" s="395"/>
      <c r="GG3" s="86">
        <v>3</v>
      </c>
      <c r="GH3" s="87" t="s">
        <v>0</v>
      </c>
      <c r="GI3" s="88">
        <v>3</v>
      </c>
      <c r="GJ3" s="26"/>
      <c r="GK3" s="416" t="str">
        <f>Tipy!FJ3</f>
        <v>Leeds (D)</v>
      </c>
      <c r="GL3" s="417"/>
      <c r="GM3" s="417"/>
      <c r="GN3" s="27">
        <v>6</v>
      </c>
      <c r="GO3" s="28" t="s">
        <v>0</v>
      </c>
      <c r="GP3" s="29">
        <v>0</v>
      </c>
      <c r="GQ3" s="26"/>
      <c r="GR3" s="416" t="str">
        <f>Tipy!FP3</f>
        <v>Leicester (V)</v>
      </c>
      <c r="GS3" s="417"/>
      <c r="GT3" s="417"/>
      <c r="GU3" s="27">
        <v>1</v>
      </c>
      <c r="GV3" s="28" t="s">
        <v>0</v>
      </c>
      <c r="GW3" s="29">
        <v>0</v>
      </c>
      <c r="GX3" s="26"/>
      <c r="GY3" s="416" t="str">
        <f>Tipy!FV3</f>
        <v>Chelsea (V)</v>
      </c>
      <c r="GZ3" s="417"/>
      <c r="HA3" s="417"/>
      <c r="HB3" s="27">
        <v>2</v>
      </c>
      <c r="HC3" s="28" t="s">
        <v>0</v>
      </c>
      <c r="HD3" s="29">
        <v>2</v>
      </c>
      <c r="HE3" s="26"/>
      <c r="HF3" s="402" t="s">
        <v>387</v>
      </c>
      <c r="HG3" s="403"/>
      <c r="HH3" s="403"/>
      <c r="HI3" s="89">
        <v>4</v>
      </c>
      <c r="HJ3" s="90" t="s">
        <v>0</v>
      </c>
      <c r="HK3" s="91">
        <v>1</v>
      </c>
      <c r="HL3" s="26"/>
      <c r="HM3" s="394" t="s">
        <v>290</v>
      </c>
      <c r="HN3" s="395"/>
      <c r="HO3" s="395"/>
      <c r="HP3" s="86">
        <v>0</v>
      </c>
      <c r="HQ3" s="87" t="s">
        <v>0</v>
      </c>
      <c r="HR3" s="88">
        <v>0</v>
      </c>
      <c r="HS3" s="26"/>
      <c r="HT3" s="416" t="s">
        <v>298</v>
      </c>
      <c r="HU3" s="417"/>
      <c r="HV3" s="417"/>
      <c r="HW3" s="27">
        <v>3</v>
      </c>
      <c r="HX3" s="28" t="s">
        <v>0</v>
      </c>
      <c r="HY3" s="29">
        <v>0</v>
      </c>
      <c r="HZ3" s="26"/>
      <c r="IA3" s="394" t="s">
        <v>303</v>
      </c>
      <c r="IB3" s="395"/>
      <c r="IC3" s="395"/>
      <c r="ID3" s="86">
        <v>0</v>
      </c>
      <c r="IE3" s="87" t="s">
        <v>0</v>
      </c>
      <c r="IF3" s="88">
        <v>2</v>
      </c>
      <c r="IG3" s="26"/>
      <c r="IH3" s="455" t="str">
        <f>Tipy!GZ3</f>
        <v>CrPalace (V)</v>
      </c>
      <c r="II3" s="456"/>
      <c r="IJ3" s="456"/>
      <c r="IK3" s="27">
        <v>1</v>
      </c>
      <c r="IL3" s="28" t="s">
        <v>0</v>
      </c>
      <c r="IM3" s="29">
        <v>3</v>
      </c>
      <c r="IN3" s="26"/>
      <c r="IO3" s="402" t="str">
        <f>Tipy!HF3</f>
        <v>Cardiff (D)</v>
      </c>
      <c r="IP3" s="403"/>
      <c r="IQ3" s="403"/>
      <c r="IR3" s="89">
        <v>3</v>
      </c>
      <c r="IS3" s="90" t="s">
        <v>0</v>
      </c>
      <c r="IT3" s="91">
        <v>1</v>
      </c>
      <c r="IU3" s="26"/>
      <c r="IV3" s="416" t="str">
        <f>Tipy!HL3</f>
        <v>Leicester (D)</v>
      </c>
      <c r="IW3" s="417"/>
      <c r="IX3" s="417"/>
      <c r="IY3" s="27">
        <v>2</v>
      </c>
      <c r="IZ3" s="28" t="s">
        <v>0</v>
      </c>
      <c r="JA3" s="29">
        <v>0</v>
      </c>
      <c r="JB3" s="26"/>
      <c r="JC3" s="416" t="str">
        <f>Tipy!HR3</f>
        <v>Burnley (V)</v>
      </c>
      <c r="JD3" s="417"/>
      <c r="JE3" s="417"/>
      <c r="JF3" s="27">
        <v>0</v>
      </c>
      <c r="JG3" s="28" t="s">
        <v>0</v>
      </c>
      <c r="JH3" s="29">
        <v>1</v>
      </c>
      <c r="JI3" s="26"/>
      <c r="JJ3" s="392" t="str">
        <f>Tipy!HX3</f>
        <v>Inter Milan (V)</v>
      </c>
      <c r="JK3" s="393"/>
      <c r="JL3" s="393"/>
      <c r="JM3" s="23">
        <v>0</v>
      </c>
      <c r="JN3" s="24" t="s">
        <v>0</v>
      </c>
      <c r="JO3" s="25">
        <v>2</v>
      </c>
      <c r="JP3" s="26"/>
      <c r="JQ3" s="416" t="str">
        <f>Tipy!ID3</f>
        <v>Norwich (D)</v>
      </c>
      <c r="JR3" s="417"/>
      <c r="JS3" s="417"/>
      <c r="JT3" s="27">
        <v>3</v>
      </c>
      <c r="JU3" s="28" t="s">
        <v>0</v>
      </c>
      <c r="JV3" s="29">
        <v>1</v>
      </c>
      <c r="JW3" s="26"/>
      <c r="JX3" s="416" t="str">
        <f>Tipy!IJ3</f>
        <v>Arsenal (V)</v>
      </c>
      <c r="JY3" s="417"/>
      <c r="JZ3" s="417"/>
      <c r="KA3" s="27"/>
      <c r="KB3" s="28" t="s">
        <v>0</v>
      </c>
      <c r="KC3" s="29"/>
      <c r="KD3" s="26"/>
      <c r="KE3" s="394" t="str">
        <f>Tipy!IP3</f>
        <v>Chelsea (N)</v>
      </c>
      <c r="KF3" s="395"/>
      <c r="KG3" s="395"/>
      <c r="KH3" s="86">
        <v>0</v>
      </c>
      <c r="KI3" s="87" t="s">
        <v>0</v>
      </c>
      <c r="KJ3" s="88">
        <v>0</v>
      </c>
      <c r="KK3" s="26"/>
      <c r="KL3" s="402" t="str">
        <f>Tipy!IV3</f>
        <v>Norwich (D)</v>
      </c>
      <c r="KM3" s="403"/>
      <c r="KN3" s="403"/>
      <c r="KO3" s="89">
        <v>2</v>
      </c>
      <c r="KP3" s="90" t="s">
        <v>0</v>
      </c>
      <c r="KQ3" s="91">
        <v>1</v>
      </c>
      <c r="KR3" s="26"/>
      <c r="KS3" s="416" t="str">
        <f>Tipy!JB3</f>
        <v>West Ham (D)</v>
      </c>
      <c r="KT3" s="417"/>
      <c r="KU3" s="417"/>
      <c r="KV3" s="27">
        <v>1</v>
      </c>
      <c r="KW3" s="28" t="s">
        <v>0</v>
      </c>
      <c r="KX3" s="29">
        <v>0</v>
      </c>
      <c r="KY3" s="26"/>
      <c r="KZ3" s="392" t="str">
        <f>Tipy!JH3</f>
        <v>Inter (D)</v>
      </c>
      <c r="LA3" s="393"/>
      <c r="LB3" s="393"/>
      <c r="LC3" s="23">
        <v>0</v>
      </c>
      <c r="LD3" s="24" t="s">
        <v>0</v>
      </c>
      <c r="LE3" s="25">
        <v>1</v>
      </c>
      <c r="LF3" s="26"/>
      <c r="LG3" s="416" t="str">
        <f>Tipy!JN3</f>
        <v>Brighton (V)</v>
      </c>
      <c r="LH3" s="417"/>
      <c r="LI3" s="417"/>
      <c r="LJ3" s="27"/>
      <c r="LK3" s="28" t="s">
        <v>0</v>
      </c>
      <c r="LL3" s="29"/>
      <c r="LM3" s="26"/>
      <c r="LN3" s="416" t="str">
        <f>Tipy!JT3</f>
        <v>ManUtd (D)</v>
      </c>
      <c r="LO3" s="417"/>
      <c r="LP3" s="417"/>
      <c r="LQ3" s="27"/>
      <c r="LR3" s="28" t="s">
        <v>0</v>
      </c>
      <c r="LS3" s="29"/>
      <c r="LT3" s="26"/>
      <c r="LU3" s="402">
        <f>Tipy!JZ3</f>
        <v>0</v>
      </c>
      <c r="LV3" s="403"/>
      <c r="LW3" s="403"/>
      <c r="LX3" s="89"/>
      <c r="LY3" s="90" t="s">
        <v>0</v>
      </c>
      <c r="LZ3" s="91"/>
      <c r="MA3" s="26"/>
      <c r="MB3" s="416" t="str">
        <f>Tipy!KF3</f>
        <v>Watford (D)</v>
      </c>
      <c r="MC3" s="417"/>
      <c r="MD3" s="417"/>
      <c r="ME3" s="27"/>
      <c r="MF3" s="28" t="s">
        <v>0</v>
      </c>
      <c r="MG3" s="29"/>
      <c r="MH3" s="26"/>
      <c r="MI3" s="392">
        <f>Tipy!KL3</f>
        <v>0</v>
      </c>
      <c r="MJ3" s="393"/>
      <c r="MK3" s="393"/>
      <c r="ML3" s="23"/>
      <c r="MM3" s="24" t="s">
        <v>0</v>
      </c>
      <c r="MN3" s="25"/>
      <c r="MO3" s="26"/>
      <c r="MP3" s="416" t="str">
        <f>Tipy!KR3</f>
        <v>ManCity (V)</v>
      </c>
      <c r="MQ3" s="417"/>
      <c r="MR3" s="417"/>
      <c r="MS3" s="27"/>
      <c r="MT3" s="28" t="s">
        <v>0</v>
      </c>
      <c r="MU3" s="29"/>
      <c r="MV3" s="26"/>
      <c r="MW3" s="392">
        <f>Tipy!KX3</f>
        <v>0</v>
      </c>
      <c r="MX3" s="393"/>
      <c r="MY3" s="393"/>
      <c r="MZ3" s="23"/>
      <c r="NA3" s="24" t="s">
        <v>0</v>
      </c>
      <c r="NB3" s="25"/>
      <c r="NC3" s="26"/>
      <c r="ND3" s="416" t="str">
        <f>Tipy!LD3</f>
        <v>AVilla (V)</v>
      </c>
      <c r="NE3" s="417"/>
      <c r="NF3" s="417"/>
      <c r="NG3" s="27"/>
      <c r="NH3" s="28" t="s">
        <v>0</v>
      </c>
      <c r="NI3" s="29"/>
      <c r="NJ3" s="26"/>
      <c r="NK3" s="402">
        <f>Tipy!LJ3</f>
        <v>0</v>
      </c>
      <c r="NL3" s="403"/>
      <c r="NM3" s="403"/>
      <c r="NN3" s="89"/>
      <c r="NO3" s="90" t="s">
        <v>0</v>
      </c>
      <c r="NP3" s="91"/>
      <c r="NQ3" s="26"/>
      <c r="NR3" s="416" t="str">
        <f>Tipy!LP3</f>
        <v>Everton (D)</v>
      </c>
      <c r="NS3" s="417"/>
      <c r="NT3" s="417"/>
      <c r="NU3" s="27"/>
      <c r="NV3" s="28" t="s">
        <v>0</v>
      </c>
      <c r="NW3" s="29"/>
      <c r="NX3" s="26"/>
      <c r="NY3" s="392">
        <f>Tipy!LV3</f>
        <v>0</v>
      </c>
      <c r="NZ3" s="393"/>
      <c r="OA3" s="393"/>
      <c r="OB3" s="23"/>
      <c r="OC3" s="24" t="s">
        <v>0</v>
      </c>
      <c r="OD3" s="25"/>
      <c r="OE3" s="26"/>
      <c r="OF3" s="416" t="str">
        <f>Tipy!MB3</f>
        <v>Newcastle (V)</v>
      </c>
      <c r="OG3" s="417"/>
      <c r="OH3" s="417"/>
      <c r="OI3" s="27"/>
      <c r="OJ3" s="28" t="s">
        <v>0</v>
      </c>
      <c r="OK3" s="29"/>
      <c r="OL3" s="26"/>
      <c r="OM3" s="392">
        <f>Tipy!MH3</f>
        <v>0</v>
      </c>
      <c r="ON3" s="393"/>
      <c r="OO3" s="393"/>
      <c r="OP3" s="23"/>
      <c r="OQ3" s="24" t="s">
        <v>0</v>
      </c>
      <c r="OR3" s="25"/>
      <c r="OS3" s="26"/>
      <c r="OT3" s="416" t="str">
        <f>Tipy!MN3</f>
        <v>Spurs (D)</v>
      </c>
      <c r="OU3" s="417"/>
      <c r="OV3" s="417"/>
      <c r="OW3" s="27"/>
      <c r="OX3" s="28" t="s">
        <v>0</v>
      </c>
      <c r="OY3" s="29"/>
      <c r="OZ3" s="26"/>
      <c r="PA3" s="402">
        <f>Tipy!MT3</f>
        <v>0</v>
      </c>
      <c r="PB3" s="403"/>
      <c r="PC3" s="403"/>
      <c r="PD3" s="89"/>
      <c r="PE3" s="90" t="s">
        <v>0</v>
      </c>
      <c r="PF3" s="91"/>
      <c r="PG3" s="26"/>
      <c r="PH3" s="416" t="str">
        <f>Tipy!MZ3</f>
        <v>Saints (V)</v>
      </c>
      <c r="PI3" s="417"/>
      <c r="PJ3" s="417"/>
      <c r="PK3" s="27"/>
      <c r="PL3" s="28" t="s">
        <v>0</v>
      </c>
      <c r="PM3" s="29"/>
      <c r="PN3" s="26"/>
      <c r="PO3" s="416" t="str">
        <f>Tipy!NF3</f>
        <v>Wolves (D)</v>
      </c>
      <c r="PP3" s="417"/>
      <c r="PQ3" s="417"/>
      <c r="PR3" s="27"/>
      <c r="PS3" s="28" t="s">
        <v>0</v>
      </c>
      <c r="PT3" s="29"/>
      <c r="PU3" s="26"/>
      <c r="PV3" s="392">
        <f>Tipy!NL3</f>
        <v>0</v>
      </c>
      <c r="PW3" s="393"/>
      <c r="PX3" s="393"/>
      <c r="PY3" s="23"/>
      <c r="PZ3" s="24" t="s">
        <v>0</v>
      </c>
      <c r="QA3" s="25"/>
    </row>
    <row r="4" spans="1:443" ht="5.0999999999999996" customHeight="1" thickBot="1" x14ac:dyDescent="0.25">
      <c r="A4" s="481"/>
      <c r="B4" s="481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81"/>
      <c r="B5" s="481"/>
      <c r="C5" s="19"/>
      <c r="D5" s="444" t="s">
        <v>104</v>
      </c>
      <c r="E5" s="442"/>
      <c r="F5" s="445"/>
      <c r="G5" s="441" t="s">
        <v>105</v>
      </c>
      <c r="H5" s="442"/>
      <c r="I5" s="443"/>
      <c r="J5" s="32"/>
      <c r="K5" s="444" t="s">
        <v>104</v>
      </c>
      <c r="L5" s="442"/>
      <c r="M5" s="445"/>
      <c r="N5" s="441" t="s">
        <v>105</v>
      </c>
      <c r="O5" s="442"/>
      <c r="P5" s="443"/>
      <c r="Q5" s="32"/>
      <c r="R5" s="444" t="s">
        <v>104</v>
      </c>
      <c r="S5" s="442"/>
      <c r="T5" s="445"/>
      <c r="U5" s="441" t="s">
        <v>105</v>
      </c>
      <c r="V5" s="442"/>
      <c r="W5" s="443"/>
      <c r="X5" s="32"/>
      <c r="Y5" s="444" t="s">
        <v>104</v>
      </c>
      <c r="Z5" s="442"/>
      <c r="AA5" s="445"/>
      <c r="AB5" s="441" t="s">
        <v>105</v>
      </c>
      <c r="AC5" s="442"/>
      <c r="AD5" s="443"/>
      <c r="AE5" s="32"/>
      <c r="AF5" s="444" t="s">
        <v>104</v>
      </c>
      <c r="AG5" s="442"/>
      <c r="AH5" s="445"/>
      <c r="AI5" s="441" t="s">
        <v>105</v>
      </c>
      <c r="AJ5" s="442"/>
      <c r="AK5" s="443"/>
      <c r="AL5" s="32"/>
      <c r="AM5" s="444" t="s">
        <v>104</v>
      </c>
      <c r="AN5" s="442"/>
      <c r="AO5" s="445"/>
      <c r="AP5" s="441" t="s">
        <v>105</v>
      </c>
      <c r="AQ5" s="442"/>
      <c r="AR5" s="443"/>
      <c r="AS5" s="32"/>
      <c r="AT5" s="444" t="s">
        <v>104</v>
      </c>
      <c r="AU5" s="442"/>
      <c r="AV5" s="445"/>
      <c r="AW5" s="441" t="s">
        <v>105</v>
      </c>
      <c r="AX5" s="442"/>
      <c r="AY5" s="443"/>
      <c r="AZ5" s="32"/>
      <c r="BA5" s="444" t="s">
        <v>104</v>
      </c>
      <c r="BB5" s="442"/>
      <c r="BC5" s="445"/>
      <c r="BD5" s="441" t="s">
        <v>105</v>
      </c>
      <c r="BE5" s="442"/>
      <c r="BF5" s="443"/>
      <c r="BG5" s="32"/>
      <c r="BH5" s="444" t="s">
        <v>104</v>
      </c>
      <c r="BI5" s="442"/>
      <c r="BJ5" s="445"/>
      <c r="BK5" s="441" t="s">
        <v>105</v>
      </c>
      <c r="BL5" s="442"/>
      <c r="BM5" s="443"/>
      <c r="BN5" s="32"/>
      <c r="BO5" s="444" t="s">
        <v>104</v>
      </c>
      <c r="BP5" s="442"/>
      <c r="BQ5" s="445"/>
      <c r="BR5" s="441" t="s">
        <v>105</v>
      </c>
      <c r="BS5" s="442"/>
      <c r="BT5" s="443"/>
      <c r="BU5" s="32"/>
      <c r="BV5" s="444" t="s">
        <v>104</v>
      </c>
      <c r="BW5" s="442"/>
      <c r="BX5" s="445"/>
      <c r="BY5" s="441" t="s">
        <v>105</v>
      </c>
      <c r="BZ5" s="442"/>
      <c r="CA5" s="443"/>
      <c r="CB5" s="32"/>
      <c r="CC5" s="444" t="s">
        <v>104</v>
      </c>
      <c r="CD5" s="442"/>
      <c r="CE5" s="445"/>
      <c r="CF5" s="441" t="s">
        <v>105</v>
      </c>
      <c r="CG5" s="442"/>
      <c r="CH5" s="443"/>
      <c r="CI5" s="32"/>
      <c r="CJ5" s="444" t="s">
        <v>104</v>
      </c>
      <c r="CK5" s="442"/>
      <c r="CL5" s="445"/>
      <c r="CM5" s="441" t="s">
        <v>105</v>
      </c>
      <c r="CN5" s="442"/>
      <c r="CO5" s="443"/>
      <c r="CP5" s="32"/>
      <c r="CQ5" s="444" t="s">
        <v>104</v>
      </c>
      <c r="CR5" s="442"/>
      <c r="CS5" s="445"/>
      <c r="CT5" s="441" t="s">
        <v>105</v>
      </c>
      <c r="CU5" s="442"/>
      <c r="CV5" s="443"/>
      <c r="CW5" s="32"/>
      <c r="CX5" s="444" t="s">
        <v>104</v>
      </c>
      <c r="CY5" s="442"/>
      <c r="CZ5" s="445"/>
      <c r="DA5" s="441" t="s">
        <v>105</v>
      </c>
      <c r="DB5" s="442"/>
      <c r="DC5" s="443"/>
      <c r="DD5" s="32"/>
      <c r="DE5" s="444" t="s">
        <v>104</v>
      </c>
      <c r="DF5" s="442"/>
      <c r="DG5" s="445"/>
      <c r="DH5" s="441" t="s">
        <v>105</v>
      </c>
      <c r="DI5" s="442"/>
      <c r="DJ5" s="443"/>
      <c r="DK5" s="32"/>
      <c r="DL5" s="444" t="s">
        <v>104</v>
      </c>
      <c r="DM5" s="442"/>
      <c r="DN5" s="445"/>
      <c r="DO5" s="441" t="s">
        <v>105</v>
      </c>
      <c r="DP5" s="442"/>
      <c r="DQ5" s="443"/>
      <c r="DR5" s="32"/>
      <c r="DS5" s="444" t="s">
        <v>104</v>
      </c>
      <c r="DT5" s="442"/>
      <c r="DU5" s="445"/>
      <c r="DV5" s="441" t="s">
        <v>105</v>
      </c>
      <c r="DW5" s="442"/>
      <c r="DX5" s="443"/>
      <c r="DY5" s="32"/>
      <c r="DZ5" s="444" t="s">
        <v>104</v>
      </c>
      <c r="EA5" s="442"/>
      <c r="EB5" s="445"/>
      <c r="EC5" s="441" t="s">
        <v>105</v>
      </c>
      <c r="ED5" s="442"/>
      <c r="EE5" s="443"/>
      <c r="EF5" s="32"/>
      <c r="EG5" s="444" t="s">
        <v>104</v>
      </c>
      <c r="EH5" s="442"/>
      <c r="EI5" s="445"/>
      <c r="EJ5" s="441" t="s">
        <v>105</v>
      </c>
      <c r="EK5" s="442"/>
      <c r="EL5" s="443"/>
      <c r="EM5" s="32"/>
      <c r="EN5" s="444" t="s">
        <v>104</v>
      </c>
      <c r="EO5" s="442"/>
      <c r="EP5" s="445"/>
      <c r="EQ5" s="441" t="s">
        <v>105</v>
      </c>
      <c r="ER5" s="442"/>
      <c r="ES5" s="443"/>
      <c r="ET5" s="32"/>
      <c r="EU5" s="444" t="s">
        <v>104</v>
      </c>
      <c r="EV5" s="442"/>
      <c r="EW5" s="445"/>
      <c r="EX5" s="441" t="s">
        <v>105</v>
      </c>
      <c r="EY5" s="442"/>
      <c r="EZ5" s="443"/>
      <c r="FA5" s="32"/>
      <c r="FB5" s="444" t="s">
        <v>104</v>
      </c>
      <c r="FC5" s="442"/>
      <c r="FD5" s="445"/>
      <c r="FE5" s="441" t="s">
        <v>105</v>
      </c>
      <c r="FF5" s="442"/>
      <c r="FG5" s="443"/>
      <c r="FH5" s="32"/>
      <c r="FI5" s="444" t="s">
        <v>104</v>
      </c>
      <c r="FJ5" s="442"/>
      <c r="FK5" s="445"/>
      <c r="FL5" s="441" t="s">
        <v>105</v>
      </c>
      <c r="FM5" s="442"/>
      <c r="FN5" s="443"/>
      <c r="FO5" s="32"/>
      <c r="FP5" s="444" t="s">
        <v>104</v>
      </c>
      <c r="FQ5" s="442"/>
      <c r="FR5" s="445"/>
      <c r="FS5" s="441" t="s">
        <v>105</v>
      </c>
      <c r="FT5" s="442"/>
      <c r="FU5" s="443"/>
      <c r="FV5" s="32"/>
      <c r="FW5" s="444" t="s">
        <v>104</v>
      </c>
      <c r="FX5" s="442"/>
      <c r="FY5" s="445"/>
      <c r="FZ5" s="441" t="s">
        <v>105</v>
      </c>
      <c r="GA5" s="442"/>
      <c r="GB5" s="443"/>
      <c r="GC5" s="32"/>
      <c r="GD5" s="444" t="s">
        <v>104</v>
      </c>
      <c r="GE5" s="442"/>
      <c r="GF5" s="445"/>
      <c r="GG5" s="441" t="s">
        <v>105</v>
      </c>
      <c r="GH5" s="442"/>
      <c r="GI5" s="443"/>
      <c r="GJ5" s="32"/>
      <c r="GK5" s="444" t="s">
        <v>104</v>
      </c>
      <c r="GL5" s="442"/>
      <c r="GM5" s="445"/>
      <c r="GN5" s="441" t="s">
        <v>105</v>
      </c>
      <c r="GO5" s="442"/>
      <c r="GP5" s="443"/>
      <c r="GQ5" s="32"/>
      <c r="GR5" s="444" t="s">
        <v>104</v>
      </c>
      <c r="GS5" s="442"/>
      <c r="GT5" s="445"/>
      <c r="GU5" s="441" t="s">
        <v>105</v>
      </c>
      <c r="GV5" s="442"/>
      <c r="GW5" s="443"/>
      <c r="GX5" s="32"/>
      <c r="GY5" s="444" t="s">
        <v>104</v>
      </c>
      <c r="GZ5" s="442"/>
      <c r="HA5" s="445"/>
      <c r="HB5" s="441" t="s">
        <v>105</v>
      </c>
      <c r="HC5" s="442"/>
      <c r="HD5" s="443"/>
      <c r="HE5" s="32"/>
      <c r="HF5" s="444" t="s">
        <v>104</v>
      </c>
      <c r="HG5" s="442"/>
      <c r="HH5" s="445"/>
      <c r="HI5" s="441" t="s">
        <v>105</v>
      </c>
      <c r="HJ5" s="442"/>
      <c r="HK5" s="443"/>
      <c r="HL5" s="32"/>
      <c r="HM5" s="444" t="s">
        <v>104</v>
      </c>
      <c r="HN5" s="442"/>
      <c r="HO5" s="445"/>
      <c r="HP5" s="441" t="s">
        <v>105</v>
      </c>
      <c r="HQ5" s="442"/>
      <c r="HR5" s="443"/>
      <c r="HS5" s="32"/>
      <c r="HT5" s="444" t="s">
        <v>104</v>
      </c>
      <c r="HU5" s="442"/>
      <c r="HV5" s="445"/>
      <c r="HW5" s="441" t="s">
        <v>105</v>
      </c>
      <c r="HX5" s="442"/>
      <c r="HY5" s="443"/>
      <c r="HZ5" s="32"/>
      <c r="IA5" s="444" t="s">
        <v>104</v>
      </c>
      <c r="IB5" s="442"/>
      <c r="IC5" s="445"/>
      <c r="ID5" s="441" t="s">
        <v>105</v>
      </c>
      <c r="IE5" s="442"/>
      <c r="IF5" s="443"/>
      <c r="IG5" s="32"/>
      <c r="IH5" s="444" t="s">
        <v>104</v>
      </c>
      <c r="II5" s="442"/>
      <c r="IJ5" s="445"/>
      <c r="IK5" s="441" t="s">
        <v>105</v>
      </c>
      <c r="IL5" s="442"/>
      <c r="IM5" s="443"/>
      <c r="IN5" s="32"/>
      <c r="IO5" s="444" t="s">
        <v>104</v>
      </c>
      <c r="IP5" s="442"/>
      <c r="IQ5" s="445"/>
      <c r="IR5" s="441" t="s">
        <v>105</v>
      </c>
      <c r="IS5" s="442"/>
      <c r="IT5" s="443"/>
      <c r="IU5" s="32"/>
      <c r="IV5" s="444" t="s">
        <v>104</v>
      </c>
      <c r="IW5" s="442"/>
      <c r="IX5" s="445"/>
      <c r="IY5" s="441" t="s">
        <v>105</v>
      </c>
      <c r="IZ5" s="442"/>
      <c r="JA5" s="443"/>
      <c r="JB5" s="32"/>
      <c r="JC5" s="444" t="s">
        <v>104</v>
      </c>
      <c r="JD5" s="442"/>
      <c r="JE5" s="445"/>
      <c r="JF5" s="441" t="s">
        <v>105</v>
      </c>
      <c r="JG5" s="442"/>
      <c r="JH5" s="443"/>
      <c r="JI5" s="32"/>
      <c r="JJ5" s="444" t="s">
        <v>104</v>
      </c>
      <c r="JK5" s="442"/>
      <c r="JL5" s="445"/>
      <c r="JM5" s="441" t="s">
        <v>105</v>
      </c>
      <c r="JN5" s="442"/>
      <c r="JO5" s="443"/>
      <c r="JP5" s="32"/>
      <c r="JQ5" s="444" t="s">
        <v>104</v>
      </c>
      <c r="JR5" s="442"/>
      <c r="JS5" s="445"/>
      <c r="JT5" s="441" t="s">
        <v>105</v>
      </c>
      <c r="JU5" s="442"/>
      <c r="JV5" s="443"/>
      <c r="JW5" s="32"/>
      <c r="JX5" s="444" t="s">
        <v>104</v>
      </c>
      <c r="JY5" s="442"/>
      <c r="JZ5" s="445"/>
      <c r="KA5" s="441" t="s">
        <v>105</v>
      </c>
      <c r="KB5" s="442"/>
      <c r="KC5" s="443"/>
      <c r="KD5" s="32"/>
      <c r="KE5" s="444" t="s">
        <v>104</v>
      </c>
      <c r="KF5" s="442"/>
      <c r="KG5" s="445"/>
      <c r="KH5" s="441" t="s">
        <v>105</v>
      </c>
      <c r="KI5" s="442"/>
      <c r="KJ5" s="443"/>
      <c r="KK5" s="32"/>
      <c r="KL5" s="444" t="s">
        <v>104</v>
      </c>
      <c r="KM5" s="442"/>
      <c r="KN5" s="445"/>
      <c r="KO5" s="441" t="s">
        <v>105</v>
      </c>
      <c r="KP5" s="442"/>
      <c r="KQ5" s="443"/>
      <c r="KR5" s="32"/>
      <c r="KS5" s="444" t="s">
        <v>104</v>
      </c>
      <c r="KT5" s="442"/>
      <c r="KU5" s="445"/>
      <c r="KV5" s="441" t="s">
        <v>105</v>
      </c>
      <c r="KW5" s="442"/>
      <c r="KX5" s="443"/>
      <c r="KY5" s="32"/>
      <c r="KZ5" s="444" t="s">
        <v>104</v>
      </c>
      <c r="LA5" s="442"/>
      <c r="LB5" s="445"/>
      <c r="LC5" s="441" t="s">
        <v>105</v>
      </c>
      <c r="LD5" s="442"/>
      <c r="LE5" s="443"/>
      <c r="LF5" s="32"/>
      <c r="LG5" s="444" t="s">
        <v>104</v>
      </c>
      <c r="LH5" s="442"/>
      <c r="LI5" s="445"/>
      <c r="LJ5" s="441" t="s">
        <v>105</v>
      </c>
      <c r="LK5" s="442"/>
      <c r="LL5" s="443"/>
      <c r="LM5" s="32"/>
      <c r="LN5" s="444" t="s">
        <v>104</v>
      </c>
      <c r="LO5" s="442"/>
      <c r="LP5" s="445"/>
      <c r="LQ5" s="441" t="s">
        <v>105</v>
      </c>
      <c r="LR5" s="442"/>
      <c r="LS5" s="443"/>
      <c r="LT5" s="32"/>
      <c r="LU5" s="444" t="s">
        <v>104</v>
      </c>
      <c r="LV5" s="442"/>
      <c r="LW5" s="445"/>
      <c r="LX5" s="441" t="s">
        <v>105</v>
      </c>
      <c r="LY5" s="442"/>
      <c r="LZ5" s="443"/>
      <c r="MA5" s="32"/>
      <c r="MB5" s="444" t="s">
        <v>104</v>
      </c>
      <c r="MC5" s="442"/>
      <c r="MD5" s="445"/>
      <c r="ME5" s="441" t="s">
        <v>105</v>
      </c>
      <c r="MF5" s="442"/>
      <c r="MG5" s="443"/>
      <c r="MH5" s="32"/>
      <c r="MI5" s="444" t="s">
        <v>104</v>
      </c>
      <c r="MJ5" s="442"/>
      <c r="MK5" s="445"/>
      <c r="ML5" s="441" t="s">
        <v>105</v>
      </c>
      <c r="MM5" s="442"/>
      <c r="MN5" s="443"/>
      <c r="MO5" s="32"/>
      <c r="MP5" s="444" t="s">
        <v>104</v>
      </c>
      <c r="MQ5" s="442"/>
      <c r="MR5" s="445"/>
      <c r="MS5" s="441" t="s">
        <v>105</v>
      </c>
      <c r="MT5" s="442"/>
      <c r="MU5" s="443"/>
      <c r="MV5" s="32"/>
      <c r="MW5" s="444" t="s">
        <v>104</v>
      </c>
      <c r="MX5" s="442"/>
      <c r="MY5" s="445"/>
      <c r="MZ5" s="441" t="s">
        <v>105</v>
      </c>
      <c r="NA5" s="442"/>
      <c r="NB5" s="443"/>
      <c r="NC5" s="32"/>
      <c r="ND5" s="444" t="s">
        <v>104</v>
      </c>
      <c r="NE5" s="442"/>
      <c r="NF5" s="445"/>
      <c r="NG5" s="441" t="s">
        <v>105</v>
      </c>
      <c r="NH5" s="442"/>
      <c r="NI5" s="443"/>
      <c r="NJ5" s="32"/>
      <c r="NK5" s="444" t="s">
        <v>104</v>
      </c>
      <c r="NL5" s="442"/>
      <c r="NM5" s="445"/>
      <c r="NN5" s="441" t="s">
        <v>105</v>
      </c>
      <c r="NO5" s="442"/>
      <c r="NP5" s="443"/>
      <c r="NQ5" s="32"/>
      <c r="NR5" s="444" t="s">
        <v>104</v>
      </c>
      <c r="NS5" s="442"/>
      <c r="NT5" s="445"/>
      <c r="NU5" s="441" t="s">
        <v>105</v>
      </c>
      <c r="NV5" s="442"/>
      <c r="NW5" s="443"/>
      <c r="NX5" s="32"/>
      <c r="NY5" s="444" t="s">
        <v>104</v>
      </c>
      <c r="NZ5" s="442"/>
      <c r="OA5" s="445"/>
      <c r="OB5" s="441" t="s">
        <v>105</v>
      </c>
      <c r="OC5" s="442"/>
      <c r="OD5" s="443"/>
      <c r="OE5" s="32"/>
      <c r="OF5" s="444" t="s">
        <v>104</v>
      </c>
      <c r="OG5" s="442"/>
      <c r="OH5" s="445"/>
      <c r="OI5" s="441" t="s">
        <v>105</v>
      </c>
      <c r="OJ5" s="442"/>
      <c r="OK5" s="443"/>
      <c r="OL5" s="32"/>
      <c r="OM5" s="444" t="s">
        <v>104</v>
      </c>
      <c r="ON5" s="442"/>
      <c r="OO5" s="445"/>
      <c r="OP5" s="441" t="s">
        <v>105</v>
      </c>
      <c r="OQ5" s="442"/>
      <c r="OR5" s="443"/>
      <c r="OS5" s="32"/>
      <c r="OT5" s="444" t="s">
        <v>104</v>
      </c>
      <c r="OU5" s="442"/>
      <c r="OV5" s="445"/>
      <c r="OW5" s="441" t="s">
        <v>105</v>
      </c>
      <c r="OX5" s="442"/>
      <c r="OY5" s="443"/>
      <c r="OZ5" s="32"/>
      <c r="PA5" s="444" t="s">
        <v>104</v>
      </c>
      <c r="PB5" s="442"/>
      <c r="PC5" s="445"/>
      <c r="PD5" s="441" t="s">
        <v>105</v>
      </c>
      <c r="PE5" s="442"/>
      <c r="PF5" s="443"/>
      <c r="PG5" s="32"/>
      <c r="PH5" s="444" t="s">
        <v>104</v>
      </c>
      <c r="PI5" s="442"/>
      <c r="PJ5" s="445"/>
      <c r="PK5" s="441" t="s">
        <v>105</v>
      </c>
      <c r="PL5" s="442"/>
      <c r="PM5" s="443"/>
      <c r="PN5" s="32"/>
      <c r="PO5" s="444" t="s">
        <v>104</v>
      </c>
      <c r="PP5" s="442"/>
      <c r="PQ5" s="445"/>
      <c r="PR5" s="441" t="s">
        <v>105</v>
      </c>
      <c r="PS5" s="442"/>
      <c r="PT5" s="443"/>
      <c r="PU5" s="32"/>
      <c r="PV5" s="444" t="s">
        <v>104</v>
      </c>
      <c r="PW5" s="442"/>
      <c r="PX5" s="445"/>
      <c r="PY5" s="441" t="s">
        <v>105</v>
      </c>
      <c r="PZ5" s="442"/>
      <c r="QA5" s="443"/>
    </row>
    <row r="6" spans="1:443" ht="12.75" customHeight="1" x14ac:dyDescent="0.2">
      <c r="A6" s="481"/>
      <c r="B6" s="481"/>
      <c r="C6" s="19"/>
      <c r="D6" s="446" t="s">
        <v>3</v>
      </c>
      <c r="E6" s="447"/>
      <c r="F6" s="448"/>
      <c r="G6" s="447" t="s">
        <v>2</v>
      </c>
      <c r="H6" s="447"/>
      <c r="I6" s="449"/>
      <c r="J6" s="33"/>
      <c r="K6" s="472" t="s">
        <v>3</v>
      </c>
      <c r="L6" s="473"/>
      <c r="M6" s="474"/>
      <c r="N6" s="475" t="s">
        <v>4</v>
      </c>
      <c r="O6" s="473"/>
      <c r="P6" s="476"/>
      <c r="Q6" s="33"/>
      <c r="R6" s="446" t="s">
        <v>2</v>
      </c>
      <c r="S6" s="447"/>
      <c r="T6" s="448"/>
      <c r="U6" s="463"/>
      <c r="V6" s="463"/>
      <c r="W6" s="466"/>
      <c r="X6" s="33"/>
      <c r="Y6" s="446" t="s">
        <v>2</v>
      </c>
      <c r="Z6" s="447"/>
      <c r="AA6" s="448"/>
      <c r="AB6" s="447" t="s">
        <v>117</v>
      </c>
      <c r="AC6" s="447"/>
      <c r="AD6" s="449"/>
      <c r="AE6" s="33"/>
      <c r="AF6" s="446"/>
      <c r="AG6" s="447"/>
      <c r="AH6" s="448"/>
      <c r="AI6" s="447" t="s">
        <v>117</v>
      </c>
      <c r="AJ6" s="447"/>
      <c r="AK6" s="449"/>
      <c r="AL6" s="33"/>
      <c r="AM6" s="446" t="s">
        <v>116</v>
      </c>
      <c r="AN6" s="447"/>
      <c r="AO6" s="448"/>
      <c r="AP6" s="447"/>
      <c r="AQ6" s="447"/>
      <c r="AR6" s="449"/>
      <c r="AS6" s="33"/>
      <c r="AT6" s="446" t="s">
        <v>122</v>
      </c>
      <c r="AU6" s="447"/>
      <c r="AV6" s="448"/>
      <c r="AW6" s="447" t="s">
        <v>345</v>
      </c>
      <c r="AX6" s="447"/>
      <c r="AY6" s="449"/>
      <c r="AZ6" s="33"/>
      <c r="BA6" s="446" t="s">
        <v>3</v>
      </c>
      <c r="BB6" s="447"/>
      <c r="BC6" s="448"/>
      <c r="BD6" s="447" t="s">
        <v>277</v>
      </c>
      <c r="BE6" s="447"/>
      <c r="BF6" s="449"/>
      <c r="BG6" s="33"/>
      <c r="BH6" s="446" t="s">
        <v>2</v>
      </c>
      <c r="BI6" s="447"/>
      <c r="BJ6" s="448"/>
      <c r="BK6" s="447" t="s">
        <v>354</v>
      </c>
      <c r="BL6" s="447"/>
      <c r="BM6" s="449"/>
      <c r="BN6" s="33"/>
      <c r="BO6" s="446" t="s">
        <v>116</v>
      </c>
      <c r="BP6" s="447"/>
      <c r="BQ6" s="448"/>
      <c r="BR6" s="447" t="s">
        <v>2</v>
      </c>
      <c r="BS6" s="447"/>
      <c r="BT6" s="449"/>
      <c r="BU6" s="33"/>
      <c r="BV6" s="446" t="s">
        <v>116</v>
      </c>
      <c r="BW6" s="447"/>
      <c r="BX6" s="448"/>
      <c r="BY6" s="447" t="s">
        <v>2</v>
      </c>
      <c r="BZ6" s="447"/>
      <c r="CA6" s="449"/>
      <c r="CB6" s="33"/>
      <c r="CC6" s="446" t="s">
        <v>2</v>
      </c>
      <c r="CD6" s="447"/>
      <c r="CE6" s="448"/>
      <c r="CF6" s="447" t="s">
        <v>344</v>
      </c>
      <c r="CG6" s="447"/>
      <c r="CH6" s="449"/>
      <c r="CI6" s="33"/>
      <c r="CJ6" s="446" t="s">
        <v>126</v>
      </c>
      <c r="CK6" s="447"/>
      <c r="CL6" s="448"/>
      <c r="CM6" s="447" t="s">
        <v>2</v>
      </c>
      <c r="CN6" s="447"/>
      <c r="CO6" s="449"/>
      <c r="CP6" s="33"/>
      <c r="CQ6" s="446" t="s">
        <v>122</v>
      </c>
      <c r="CR6" s="447"/>
      <c r="CS6" s="448"/>
      <c r="CT6" s="447" t="s">
        <v>361</v>
      </c>
      <c r="CU6" s="447"/>
      <c r="CV6" s="449"/>
      <c r="CW6" s="33"/>
      <c r="CX6" s="446" t="s">
        <v>277</v>
      </c>
      <c r="CY6" s="447"/>
      <c r="CZ6" s="448"/>
      <c r="DA6" s="447" t="s">
        <v>2</v>
      </c>
      <c r="DB6" s="447"/>
      <c r="DC6" s="449"/>
      <c r="DD6" s="232"/>
      <c r="DE6" s="446" t="s">
        <v>3</v>
      </c>
      <c r="DF6" s="447"/>
      <c r="DG6" s="448"/>
      <c r="DH6" s="447" t="s">
        <v>117</v>
      </c>
      <c r="DI6" s="447"/>
      <c r="DJ6" s="449"/>
      <c r="DK6" s="33"/>
      <c r="DL6" s="446" t="s">
        <v>117</v>
      </c>
      <c r="DM6" s="447"/>
      <c r="DN6" s="448"/>
      <c r="DO6" s="447" t="s">
        <v>2</v>
      </c>
      <c r="DP6" s="447"/>
      <c r="DQ6" s="449"/>
      <c r="DR6" s="33"/>
      <c r="DS6" s="446" t="s">
        <v>116</v>
      </c>
      <c r="DT6" s="447"/>
      <c r="DU6" s="448"/>
      <c r="DV6" s="447" t="s">
        <v>117</v>
      </c>
      <c r="DW6" s="447"/>
      <c r="DX6" s="449"/>
      <c r="DY6" s="33"/>
      <c r="DZ6" s="462" t="s">
        <v>119</v>
      </c>
      <c r="EA6" s="463"/>
      <c r="EB6" s="464"/>
      <c r="EC6" s="463"/>
      <c r="ED6" s="463"/>
      <c r="EE6" s="466"/>
      <c r="EF6" s="33"/>
      <c r="EG6" s="446" t="s">
        <v>3</v>
      </c>
      <c r="EH6" s="447"/>
      <c r="EI6" s="448"/>
      <c r="EJ6" s="447" t="s">
        <v>344</v>
      </c>
      <c r="EK6" s="447"/>
      <c r="EL6" s="449"/>
      <c r="EM6" s="33"/>
      <c r="EN6" s="446" t="s">
        <v>277</v>
      </c>
      <c r="EO6" s="447"/>
      <c r="EP6" s="448"/>
      <c r="EQ6" s="447" t="s">
        <v>344</v>
      </c>
      <c r="ER6" s="447"/>
      <c r="ES6" s="449"/>
      <c r="ET6" s="33"/>
      <c r="EU6" s="446" t="s">
        <v>345</v>
      </c>
      <c r="EV6" s="447"/>
      <c r="EW6" s="448"/>
      <c r="EX6" s="447" t="s">
        <v>2</v>
      </c>
      <c r="EY6" s="447"/>
      <c r="EZ6" s="449"/>
      <c r="FA6" s="33"/>
      <c r="FB6" s="446" t="s">
        <v>2</v>
      </c>
      <c r="FC6" s="447"/>
      <c r="FD6" s="448"/>
      <c r="FE6" s="447" t="s">
        <v>124</v>
      </c>
      <c r="FF6" s="447"/>
      <c r="FG6" s="449"/>
      <c r="FH6" s="33"/>
      <c r="FI6" s="446" t="s">
        <v>2</v>
      </c>
      <c r="FJ6" s="447"/>
      <c r="FK6" s="448"/>
      <c r="FL6" s="447"/>
      <c r="FM6" s="447"/>
      <c r="FN6" s="449"/>
      <c r="FO6" s="33"/>
      <c r="FP6" s="446" t="s">
        <v>3</v>
      </c>
      <c r="FQ6" s="447"/>
      <c r="FR6" s="448"/>
      <c r="FS6" s="447" t="s">
        <v>116</v>
      </c>
      <c r="FT6" s="447"/>
      <c r="FU6" s="449"/>
      <c r="FV6" s="33"/>
      <c r="FW6" s="446" t="s">
        <v>3</v>
      </c>
      <c r="FX6" s="447"/>
      <c r="FY6" s="448"/>
      <c r="FZ6" s="447" t="s">
        <v>344</v>
      </c>
      <c r="GA6" s="447"/>
      <c r="GB6" s="449"/>
      <c r="GC6" s="33"/>
      <c r="GD6" s="446" t="s">
        <v>124</v>
      </c>
      <c r="GE6" s="447"/>
      <c r="GF6" s="448"/>
      <c r="GG6" s="447" t="s">
        <v>1</v>
      </c>
      <c r="GH6" s="447"/>
      <c r="GI6" s="449"/>
      <c r="GJ6" s="33"/>
      <c r="GK6" s="446" t="s">
        <v>2</v>
      </c>
      <c r="GL6" s="447"/>
      <c r="GM6" s="448"/>
      <c r="GN6" s="447" t="s">
        <v>2</v>
      </c>
      <c r="GO6" s="447"/>
      <c r="GP6" s="449"/>
      <c r="GQ6" s="33"/>
      <c r="GR6" s="446" t="s">
        <v>392</v>
      </c>
      <c r="GS6" s="447"/>
      <c r="GT6" s="448"/>
      <c r="GU6" s="447"/>
      <c r="GV6" s="447"/>
      <c r="GW6" s="449"/>
      <c r="GX6" s="33"/>
      <c r="GY6" s="446" t="s">
        <v>116</v>
      </c>
      <c r="GZ6" s="447"/>
      <c r="HA6" s="448"/>
      <c r="HB6" s="447"/>
      <c r="HC6" s="447"/>
      <c r="HD6" s="449"/>
      <c r="HE6" s="232"/>
      <c r="HF6" s="446" t="s">
        <v>353</v>
      </c>
      <c r="HG6" s="447"/>
      <c r="HH6" s="448"/>
      <c r="HI6" s="447" t="s">
        <v>397</v>
      </c>
      <c r="HJ6" s="447"/>
      <c r="HK6" s="449"/>
      <c r="HL6" s="232"/>
      <c r="HM6" s="446"/>
      <c r="HN6" s="447"/>
      <c r="HO6" s="448"/>
      <c r="HP6" s="447"/>
      <c r="HQ6" s="447"/>
      <c r="HR6" s="449"/>
      <c r="HS6" s="232"/>
      <c r="HT6" s="446" t="s">
        <v>123</v>
      </c>
      <c r="HU6" s="447"/>
      <c r="HV6" s="448"/>
      <c r="HW6" s="447" t="s">
        <v>117</v>
      </c>
      <c r="HX6" s="447"/>
      <c r="HY6" s="449"/>
      <c r="HZ6" s="232"/>
      <c r="IA6" s="446" t="s">
        <v>3</v>
      </c>
      <c r="IB6" s="447"/>
      <c r="IC6" s="448"/>
      <c r="ID6" s="447" t="s">
        <v>117</v>
      </c>
      <c r="IE6" s="447"/>
      <c r="IF6" s="449"/>
      <c r="IG6" s="33"/>
      <c r="IH6" s="446" t="s">
        <v>125</v>
      </c>
      <c r="II6" s="447"/>
      <c r="IJ6" s="448"/>
      <c r="IK6" s="447" t="s">
        <v>344</v>
      </c>
      <c r="IL6" s="447"/>
      <c r="IM6" s="449"/>
      <c r="IN6" s="232"/>
      <c r="IO6" s="446" t="s">
        <v>3</v>
      </c>
      <c r="IP6" s="447"/>
      <c r="IQ6" s="448"/>
      <c r="IR6" s="447" t="s">
        <v>117</v>
      </c>
      <c r="IS6" s="447"/>
      <c r="IT6" s="449"/>
      <c r="IU6" s="232"/>
      <c r="IV6" s="446" t="s">
        <v>3</v>
      </c>
      <c r="IW6" s="447"/>
      <c r="IX6" s="448"/>
      <c r="IY6" s="447" t="s">
        <v>125</v>
      </c>
      <c r="IZ6" s="447"/>
      <c r="JA6" s="449"/>
      <c r="JB6" s="232"/>
      <c r="JC6" s="446" t="s">
        <v>123</v>
      </c>
      <c r="JD6" s="447"/>
      <c r="JE6" s="448"/>
      <c r="JF6" s="447" t="s">
        <v>116</v>
      </c>
      <c r="JG6" s="447"/>
      <c r="JH6" s="449"/>
      <c r="JI6" s="232"/>
      <c r="JJ6" s="446" t="s">
        <v>1</v>
      </c>
      <c r="JK6" s="447"/>
      <c r="JL6" s="448"/>
      <c r="JM6" s="463" t="s">
        <v>344</v>
      </c>
      <c r="JN6" s="463"/>
      <c r="JO6" s="466"/>
      <c r="JP6" s="33"/>
      <c r="JQ6" s="462" t="s">
        <v>116</v>
      </c>
      <c r="JR6" s="463"/>
      <c r="JS6" s="464"/>
      <c r="JT6" s="463" t="s">
        <v>4</v>
      </c>
      <c r="JU6" s="463"/>
      <c r="JV6" s="466"/>
      <c r="JW6" s="33"/>
      <c r="JX6" s="462"/>
      <c r="JY6" s="463"/>
      <c r="JZ6" s="464"/>
      <c r="KA6" s="463"/>
      <c r="KB6" s="463"/>
      <c r="KC6" s="466"/>
      <c r="KD6" s="33"/>
      <c r="KE6" s="462"/>
      <c r="KF6" s="463"/>
      <c r="KG6" s="464"/>
      <c r="KH6" s="463"/>
      <c r="KI6" s="463"/>
      <c r="KJ6" s="466"/>
      <c r="KK6" s="33"/>
      <c r="KL6" s="446" t="s">
        <v>122</v>
      </c>
      <c r="KM6" s="447"/>
      <c r="KN6" s="448"/>
      <c r="KO6" s="447" t="s">
        <v>345</v>
      </c>
      <c r="KP6" s="447"/>
      <c r="KQ6" s="449"/>
      <c r="KR6" s="33"/>
      <c r="KS6" s="446" t="s">
        <v>116</v>
      </c>
      <c r="KT6" s="447"/>
      <c r="KU6" s="448"/>
      <c r="KV6" s="447" t="s">
        <v>117</v>
      </c>
      <c r="KW6" s="447"/>
      <c r="KX6" s="449"/>
      <c r="KY6" s="232"/>
      <c r="KZ6" s="446"/>
      <c r="LA6" s="447"/>
      <c r="LB6" s="448"/>
      <c r="LC6" s="447"/>
      <c r="LD6" s="447"/>
      <c r="LE6" s="449"/>
      <c r="LF6" s="33"/>
      <c r="LG6" s="462"/>
      <c r="LH6" s="463"/>
      <c r="LI6" s="464"/>
      <c r="LJ6" s="463"/>
      <c r="LK6" s="463"/>
      <c r="LL6" s="466"/>
      <c r="LM6" s="33"/>
      <c r="LN6" s="462"/>
      <c r="LO6" s="463"/>
      <c r="LP6" s="464"/>
      <c r="LQ6" s="463"/>
      <c r="LR6" s="463"/>
      <c r="LS6" s="466"/>
      <c r="LT6" s="33"/>
      <c r="LU6" s="462"/>
      <c r="LV6" s="463"/>
      <c r="LW6" s="464"/>
      <c r="LX6" s="463"/>
      <c r="LY6" s="463"/>
      <c r="LZ6" s="466"/>
      <c r="MA6" s="33"/>
      <c r="MB6" s="462"/>
      <c r="MC6" s="463"/>
      <c r="MD6" s="464"/>
      <c r="ME6" s="463"/>
      <c r="MF6" s="463"/>
      <c r="MG6" s="466"/>
      <c r="MH6" s="33"/>
      <c r="MI6" s="462"/>
      <c r="MJ6" s="463"/>
      <c r="MK6" s="464"/>
      <c r="ML6" s="463"/>
      <c r="MM6" s="463"/>
      <c r="MN6" s="466"/>
      <c r="MO6" s="33"/>
      <c r="MP6" s="462"/>
      <c r="MQ6" s="463"/>
      <c r="MR6" s="464"/>
      <c r="MS6" s="463"/>
      <c r="MT6" s="463"/>
      <c r="MU6" s="466"/>
      <c r="MV6" s="33"/>
      <c r="MW6" s="462"/>
      <c r="MX6" s="463"/>
      <c r="MY6" s="464"/>
      <c r="MZ6" s="463"/>
      <c r="NA6" s="463"/>
      <c r="NB6" s="466"/>
      <c r="NC6" s="33"/>
      <c r="ND6" s="462"/>
      <c r="NE6" s="463"/>
      <c r="NF6" s="464"/>
      <c r="NG6" s="463"/>
      <c r="NH6" s="463"/>
      <c r="NI6" s="466"/>
      <c r="NJ6" s="33"/>
      <c r="NK6" s="462"/>
      <c r="NL6" s="463"/>
      <c r="NM6" s="464"/>
      <c r="NN6" s="463"/>
      <c r="NO6" s="463"/>
      <c r="NP6" s="466"/>
      <c r="NQ6" s="33"/>
      <c r="NR6" s="462"/>
      <c r="NS6" s="463"/>
      <c r="NT6" s="464"/>
      <c r="NU6" s="463"/>
      <c r="NV6" s="463"/>
      <c r="NW6" s="466"/>
      <c r="NX6" s="33"/>
      <c r="NY6" s="462"/>
      <c r="NZ6" s="463"/>
      <c r="OA6" s="464"/>
      <c r="OB6" s="463"/>
      <c r="OC6" s="463"/>
      <c r="OD6" s="466"/>
      <c r="OE6" s="33"/>
      <c r="OF6" s="462"/>
      <c r="OG6" s="463"/>
      <c r="OH6" s="464"/>
      <c r="OI6" s="463"/>
      <c r="OJ6" s="463"/>
      <c r="OK6" s="466"/>
      <c r="OL6" s="33"/>
      <c r="OM6" s="462"/>
      <c r="ON6" s="463"/>
      <c r="OO6" s="464"/>
      <c r="OP6" s="463"/>
      <c r="OQ6" s="463"/>
      <c r="OR6" s="466"/>
      <c r="OS6" s="33"/>
      <c r="OT6" s="462"/>
      <c r="OU6" s="463"/>
      <c r="OV6" s="464"/>
      <c r="OW6" s="463"/>
      <c r="OX6" s="463"/>
      <c r="OY6" s="466"/>
      <c r="OZ6" s="33"/>
      <c r="PA6" s="462"/>
      <c r="PB6" s="463"/>
      <c r="PC6" s="464"/>
      <c r="PD6" s="463"/>
      <c r="PE6" s="463"/>
      <c r="PF6" s="466"/>
      <c r="PG6" s="33"/>
      <c r="PH6" s="462"/>
      <c r="PI6" s="463"/>
      <c r="PJ6" s="464"/>
      <c r="PK6" s="463"/>
      <c r="PL6" s="463"/>
      <c r="PM6" s="466"/>
      <c r="PN6" s="33"/>
      <c r="PO6" s="462"/>
      <c r="PP6" s="463"/>
      <c r="PQ6" s="464"/>
      <c r="PR6" s="463"/>
      <c r="PS6" s="463"/>
      <c r="PT6" s="466"/>
      <c r="PU6" s="33"/>
      <c r="PV6" s="462"/>
      <c r="PW6" s="463"/>
      <c r="PX6" s="464"/>
      <c r="PY6" s="463"/>
      <c r="PZ6" s="463"/>
      <c r="QA6" s="466"/>
    </row>
    <row r="7" spans="1:443" ht="12.75" customHeight="1" x14ac:dyDescent="0.2">
      <c r="A7" s="481"/>
      <c r="B7" s="481"/>
      <c r="C7" s="19"/>
      <c r="D7" s="446" t="s">
        <v>1</v>
      </c>
      <c r="E7" s="447"/>
      <c r="F7" s="448"/>
      <c r="G7" s="447"/>
      <c r="H7" s="447"/>
      <c r="I7" s="449"/>
      <c r="J7" s="34"/>
      <c r="K7" s="446" t="s">
        <v>116</v>
      </c>
      <c r="L7" s="447"/>
      <c r="M7" s="448"/>
      <c r="N7" s="467" t="s">
        <v>117</v>
      </c>
      <c r="O7" s="447"/>
      <c r="P7" s="449"/>
      <c r="Q7" s="34"/>
      <c r="R7" s="462"/>
      <c r="S7" s="463"/>
      <c r="T7" s="464"/>
      <c r="U7" s="463"/>
      <c r="V7" s="463"/>
      <c r="W7" s="466"/>
      <c r="X7" s="34"/>
      <c r="Y7" s="446" t="s">
        <v>123</v>
      </c>
      <c r="Z7" s="447"/>
      <c r="AA7" s="448"/>
      <c r="AB7" s="447" t="s">
        <v>125</v>
      </c>
      <c r="AC7" s="447"/>
      <c r="AD7" s="449"/>
      <c r="AE7" s="34"/>
      <c r="AF7" s="446" t="s">
        <v>2</v>
      </c>
      <c r="AG7" s="447"/>
      <c r="AH7" s="448"/>
      <c r="AI7" s="447" t="s">
        <v>345</v>
      </c>
      <c r="AJ7" s="447"/>
      <c r="AK7" s="449"/>
      <c r="AL7" s="34"/>
      <c r="AM7" s="446" t="s">
        <v>2</v>
      </c>
      <c r="AN7" s="447"/>
      <c r="AO7" s="448"/>
      <c r="AP7" s="467" t="s">
        <v>125</v>
      </c>
      <c r="AQ7" s="447"/>
      <c r="AR7" s="449"/>
      <c r="AS7" s="34"/>
      <c r="AT7" s="446" t="s">
        <v>345</v>
      </c>
      <c r="AU7" s="447"/>
      <c r="AV7" s="448"/>
      <c r="AW7" s="447" t="s">
        <v>4</v>
      </c>
      <c r="AX7" s="447"/>
      <c r="AY7" s="449"/>
      <c r="AZ7" s="34"/>
      <c r="BA7" s="446" t="s">
        <v>2</v>
      </c>
      <c r="BB7" s="447"/>
      <c r="BC7" s="448"/>
      <c r="BD7" s="447" t="s">
        <v>123</v>
      </c>
      <c r="BE7" s="447"/>
      <c r="BF7" s="449"/>
      <c r="BG7" s="34"/>
      <c r="BH7" s="446" t="s">
        <v>116</v>
      </c>
      <c r="BI7" s="447"/>
      <c r="BJ7" s="448"/>
      <c r="BK7" s="447" t="s">
        <v>121</v>
      </c>
      <c r="BL7" s="447"/>
      <c r="BM7" s="449"/>
      <c r="BN7" s="34"/>
      <c r="BO7" s="446" t="s">
        <v>2</v>
      </c>
      <c r="BP7" s="447"/>
      <c r="BQ7" s="448"/>
      <c r="BR7" s="447" t="s">
        <v>354</v>
      </c>
      <c r="BS7" s="447"/>
      <c r="BT7" s="449"/>
      <c r="BU7" s="34"/>
      <c r="BV7" s="446" t="s">
        <v>1</v>
      </c>
      <c r="BW7" s="447"/>
      <c r="BX7" s="448"/>
      <c r="BY7" s="447" t="s">
        <v>121</v>
      </c>
      <c r="BZ7" s="447"/>
      <c r="CA7" s="449"/>
      <c r="CB7" s="34"/>
      <c r="CC7" s="446" t="s">
        <v>126</v>
      </c>
      <c r="CD7" s="447"/>
      <c r="CE7" s="448"/>
      <c r="CF7" s="447" t="s">
        <v>366</v>
      </c>
      <c r="CG7" s="447"/>
      <c r="CH7" s="449"/>
      <c r="CI7" s="34"/>
      <c r="CJ7" s="446" t="s">
        <v>3</v>
      </c>
      <c r="CK7" s="447"/>
      <c r="CL7" s="448"/>
      <c r="CM7" s="447" t="s">
        <v>117</v>
      </c>
      <c r="CN7" s="447"/>
      <c r="CO7" s="449"/>
      <c r="CP7" s="34"/>
      <c r="CQ7" s="446" t="s">
        <v>345</v>
      </c>
      <c r="CR7" s="447"/>
      <c r="CS7" s="448"/>
      <c r="CT7" s="447"/>
      <c r="CU7" s="447"/>
      <c r="CV7" s="449"/>
      <c r="CW7" s="34"/>
      <c r="CX7" s="446" t="s">
        <v>116</v>
      </c>
      <c r="CY7" s="447"/>
      <c r="CZ7" s="448"/>
      <c r="DA7" s="447" t="s">
        <v>124</v>
      </c>
      <c r="DB7" s="447"/>
      <c r="DC7" s="449"/>
      <c r="DD7" s="233"/>
      <c r="DE7" s="446" t="s">
        <v>116</v>
      </c>
      <c r="DF7" s="447"/>
      <c r="DG7" s="448"/>
      <c r="DH7" s="447"/>
      <c r="DI7" s="447"/>
      <c r="DJ7" s="449"/>
      <c r="DK7" s="34"/>
      <c r="DL7" s="446" t="s">
        <v>345</v>
      </c>
      <c r="DM7" s="447"/>
      <c r="DN7" s="448"/>
      <c r="DO7" s="447" t="s">
        <v>117</v>
      </c>
      <c r="DP7" s="447"/>
      <c r="DQ7" s="449"/>
      <c r="DR7" s="34"/>
      <c r="DS7" s="446" t="s">
        <v>3</v>
      </c>
      <c r="DT7" s="447"/>
      <c r="DU7" s="448"/>
      <c r="DV7" s="447" t="s">
        <v>116</v>
      </c>
      <c r="DW7" s="447"/>
      <c r="DX7" s="449"/>
      <c r="DY7" s="34"/>
      <c r="DZ7" s="462" t="s">
        <v>2</v>
      </c>
      <c r="EA7" s="463"/>
      <c r="EB7" s="464"/>
      <c r="EC7" s="465" t="s">
        <v>277</v>
      </c>
      <c r="ED7" s="463"/>
      <c r="EE7" s="466"/>
      <c r="EF7" s="34"/>
      <c r="EG7" s="446" t="s">
        <v>119</v>
      </c>
      <c r="EH7" s="447"/>
      <c r="EI7" s="448"/>
      <c r="EJ7" s="447" t="s">
        <v>2</v>
      </c>
      <c r="EK7" s="447"/>
      <c r="EL7" s="449"/>
      <c r="EM7" s="34"/>
      <c r="EN7" s="446" t="s">
        <v>2</v>
      </c>
      <c r="EO7" s="447"/>
      <c r="EP7" s="448"/>
      <c r="EQ7" s="447" t="s">
        <v>277</v>
      </c>
      <c r="ER7" s="447"/>
      <c r="ES7" s="449"/>
      <c r="ET7" s="34"/>
      <c r="EU7" s="446"/>
      <c r="EV7" s="447"/>
      <c r="EW7" s="448"/>
      <c r="EX7" s="447"/>
      <c r="EY7" s="447"/>
      <c r="EZ7" s="449"/>
      <c r="FA7" s="34"/>
      <c r="FB7" s="446" t="s">
        <v>345</v>
      </c>
      <c r="FC7" s="447"/>
      <c r="FD7" s="448"/>
      <c r="FE7" s="447" t="s">
        <v>116</v>
      </c>
      <c r="FF7" s="447"/>
      <c r="FG7" s="449"/>
      <c r="FH7" s="34"/>
      <c r="FI7" s="446"/>
      <c r="FJ7" s="447"/>
      <c r="FK7" s="448"/>
      <c r="FL7" s="447"/>
      <c r="FM7" s="447"/>
      <c r="FN7" s="449"/>
      <c r="FO7" s="34"/>
      <c r="FP7" s="446" t="s">
        <v>2</v>
      </c>
      <c r="FQ7" s="447"/>
      <c r="FR7" s="448"/>
      <c r="FS7" s="447" t="s">
        <v>1</v>
      </c>
      <c r="FT7" s="447"/>
      <c r="FU7" s="449"/>
      <c r="FV7" s="34"/>
      <c r="FW7" s="446" t="s">
        <v>344</v>
      </c>
      <c r="FX7" s="447"/>
      <c r="FY7" s="448"/>
      <c r="FZ7" s="447" t="s">
        <v>117</v>
      </c>
      <c r="GA7" s="447"/>
      <c r="GB7" s="449"/>
      <c r="GC7" s="34"/>
      <c r="GD7" s="446" t="s">
        <v>3</v>
      </c>
      <c r="GE7" s="447"/>
      <c r="GF7" s="448"/>
      <c r="GG7" s="447" t="s">
        <v>122</v>
      </c>
      <c r="GH7" s="447"/>
      <c r="GI7" s="449"/>
      <c r="GJ7" s="34"/>
      <c r="GK7" s="446" t="s">
        <v>386</v>
      </c>
      <c r="GL7" s="447"/>
      <c r="GM7" s="448"/>
      <c r="GN7" s="447" t="s">
        <v>277</v>
      </c>
      <c r="GO7" s="447"/>
      <c r="GP7" s="449"/>
      <c r="GQ7" s="34"/>
      <c r="GR7" s="446"/>
      <c r="GS7" s="447"/>
      <c r="GT7" s="448"/>
      <c r="GU7" s="447"/>
      <c r="GV7" s="447"/>
      <c r="GW7" s="449"/>
      <c r="GX7" s="34"/>
      <c r="GY7" s="446" t="s">
        <v>2</v>
      </c>
      <c r="GZ7" s="447"/>
      <c r="HA7" s="448"/>
      <c r="HB7" s="447" t="s">
        <v>117</v>
      </c>
      <c r="HC7" s="447"/>
      <c r="HD7" s="449"/>
      <c r="HE7" s="233"/>
      <c r="HF7" s="446" t="s">
        <v>123</v>
      </c>
      <c r="HG7" s="447"/>
      <c r="HH7" s="448"/>
      <c r="HI7" s="447" t="s">
        <v>4</v>
      </c>
      <c r="HJ7" s="447"/>
      <c r="HK7" s="449"/>
      <c r="HL7" s="233"/>
      <c r="HM7" s="446"/>
      <c r="HN7" s="447"/>
      <c r="HO7" s="448"/>
      <c r="HP7" s="447"/>
      <c r="HQ7" s="447"/>
      <c r="HR7" s="449"/>
      <c r="HS7" s="233"/>
      <c r="HT7" s="446" t="s">
        <v>124</v>
      </c>
      <c r="HU7" s="447"/>
      <c r="HV7" s="448"/>
      <c r="HW7" s="447" t="s">
        <v>344</v>
      </c>
      <c r="HX7" s="447"/>
      <c r="HY7" s="449"/>
      <c r="HZ7" s="233"/>
      <c r="IA7" s="446"/>
      <c r="IB7" s="447"/>
      <c r="IC7" s="448"/>
      <c r="ID7" s="447"/>
      <c r="IE7" s="447"/>
      <c r="IF7" s="449"/>
      <c r="IG7" s="34"/>
      <c r="IH7" s="446" t="s">
        <v>124</v>
      </c>
      <c r="II7" s="447"/>
      <c r="IJ7" s="448"/>
      <c r="IK7" s="447"/>
      <c r="IL7" s="447"/>
      <c r="IM7" s="449"/>
      <c r="IN7" s="233"/>
      <c r="IO7" s="446" t="s">
        <v>122</v>
      </c>
      <c r="IP7" s="447"/>
      <c r="IQ7" s="448"/>
      <c r="IR7" s="447" t="s">
        <v>378</v>
      </c>
      <c r="IS7" s="447"/>
      <c r="IT7" s="449"/>
      <c r="IU7" s="233"/>
      <c r="IV7" s="446"/>
      <c r="IW7" s="447"/>
      <c r="IX7" s="448"/>
      <c r="IY7" s="447" t="s">
        <v>386</v>
      </c>
      <c r="IZ7" s="447"/>
      <c r="JA7" s="449"/>
      <c r="JB7" s="233"/>
      <c r="JC7" s="446"/>
      <c r="JD7" s="447"/>
      <c r="JE7" s="448"/>
      <c r="JF7" s="447"/>
      <c r="JG7" s="447"/>
      <c r="JH7" s="449"/>
      <c r="JI7" s="233"/>
      <c r="JJ7" s="446" t="s">
        <v>2</v>
      </c>
      <c r="JK7" s="447"/>
      <c r="JL7" s="448"/>
      <c r="JM7" s="463" t="s">
        <v>125</v>
      </c>
      <c r="JN7" s="463"/>
      <c r="JO7" s="466"/>
      <c r="JP7" s="73"/>
      <c r="JQ7" s="462" t="s">
        <v>2</v>
      </c>
      <c r="JR7" s="463"/>
      <c r="JS7" s="464"/>
      <c r="JT7" s="463" t="s">
        <v>404</v>
      </c>
      <c r="JU7" s="463"/>
      <c r="JV7" s="466"/>
      <c r="JW7" s="73"/>
      <c r="JX7" s="462"/>
      <c r="JY7" s="463"/>
      <c r="JZ7" s="464"/>
      <c r="KA7" s="463"/>
      <c r="KB7" s="463"/>
      <c r="KC7" s="466"/>
      <c r="KD7" s="73"/>
      <c r="KE7" s="462"/>
      <c r="KF7" s="463"/>
      <c r="KG7" s="464"/>
      <c r="KH7" s="463"/>
      <c r="KI7" s="463"/>
      <c r="KJ7" s="466"/>
      <c r="KK7" s="73"/>
      <c r="KL7" s="446"/>
      <c r="KM7" s="447"/>
      <c r="KN7" s="448"/>
      <c r="KO7" s="447"/>
      <c r="KP7" s="447"/>
      <c r="KQ7" s="449"/>
      <c r="KR7" s="73"/>
      <c r="KS7" s="446"/>
      <c r="KT7" s="447"/>
      <c r="KU7" s="448"/>
      <c r="KV7" s="447"/>
      <c r="KW7" s="447"/>
      <c r="KX7" s="449"/>
      <c r="KY7" s="233"/>
      <c r="KZ7" s="446"/>
      <c r="LA7" s="447"/>
      <c r="LB7" s="448"/>
      <c r="LC7" s="447"/>
      <c r="LD7" s="447"/>
      <c r="LE7" s="449"/>
      <c r="LF7" s="73"/>
      <c r="LG7" s="462"/>
      <c r="LH7" s="463"/>
      <c r="LI7" s="464"/>
      <c r="LJ7" s="463"/>
      <c r="LK7" s="463"/>
      <c r="LL7" s="466"/>
      <c r="LM7" s="73"/>
      <c r="LN7" s="462"/>
      <c r="LO7" s="463"/>
      <c r="LP7" s="464"/>
      <c r="LQ7" s="463"/>
      <c r="LR7" s="463"/>
      <c r="LS7" s="466"/>
      <c r="LT7" s="73"/>
      <c r="LU7" s="462"/>
      <c r="LV7" s="463"/>
      <c r="LW7" s="464"/>
      <c r="LX7" s="463"/>
      <c r="LY7" s="463"/>
      <c r="LZ7" s="466"/>
      <c r="MA7" s="73"/>
      <c r="MB7" s="462"/>
      <c r="MC7" s="463"/>
      <c r="MD7" s="464"/>
      <c r="ME7" s="463"/>
      <c r="MF7" s="463"/>
      <c r="MG7" s="466"/>
      <c r="MH7" s="73"/>
      <c r="MI7" s="462"/>
      <c r="MJ7" s="463"/>
      <c r="MK7" s="464"/>
      <c r="ML7" s="463"/>
      <c r="MM7" s="463"/>
      <c r="MN7" s="466"/>
      <c r="MO7" s="73"/>
      <c r="MP7" s="462"/>
      <c r="MQ7" s="463"/>
      <c r="MR7" s="464"/>
      <c r="MS7" s="463"/>
      <c r="MT7" s="463"/>
      <c r="MU7" s="466"/>
      <c r="MV7" s="73"/>
      <c r="MW7" s="462"/>
      <c r="MX7" s="463"/>
      <c r="MY7" s="464"/>
      <c r="MZ7" s="463"/>
      <c r="NA7" s="463"/>
      <c r="NB7" s="466"/>
      <c r="NC7" s="73"/>
      <c r="ND7" s="462"/>
      <c r="NE7" s="463"/>
      <c r="NF7" s="464"/>
      <c r="NG7" s="463"/>
      <c r="NH7" s="463"/>
      <c r="NI7" s="466"/>
      <c r="NJ7" s="73"/>
      <c r="NK7" s="462"/>
      <c r="NL7" s="463"/>
      <c r="NM7" s="464"/>
      <c r="NN7" s="463"/>
      <c r="NO7" s="463"/>
      <c r="NP7" s="466"/>
      <c r="NQ7" s="73"/>
      <c r="NR7" s="462"/>
      <c r="NS7" s="463"/>
      <c r="NT7" s="464"/>
      <c r="NU7" s="463"/>
      <c r="NV7" s="463"/>
      <c r="NW7" s="466"/>
      <c r="NX7" s="73"/>
      <c r="NY7" s="462"/>
      <c r="NZ7" s="463"/>
      <c r="OA7" s="464"/>
      <c r="OB7" s="463"/>
      <c r="OC7" s="463"/>
      <c r="OD7" s="466"/>
      <c r="OE7" s="73"/>
      <c r="OF7" s="462"/>
      <c r="OG7" s="463"/>
      <c r="OH7" s="464"/>
      <c r="OI7" s="463"/>
      <c r="OJ7" s="463"/>
      <c r="OK7" s="466"/>
      <c r="OL7" s="73"/>
      <c r="OM7" s="462"/>
      <c r="ON7" s="463"/>
      <c r="OO7" s="464"/>
      <c r="OP7" s="463"/>
      <c r="OQ7" s="463"/>
      <c r="OR7" s="466"/>
      <c r="OS7" s="73"/>
      <c r="OT7" s="462"/>
      <c r="OU7" s="463"/>
      <c r="OV7" s="464"/>
      <c r="OW7" s="463"/>
      <c r="OX7" s="463"/>
      <c r="OY7" s="466"/>
      <c r="OZ7" s="73"/>
      <c r="PA7" s="462"/>
      <c r="PB7" s="463"/>
      <c r="PC7" s="464"/>
      <c r="PD7" s="463"/>
      <c r="PE7" s="463"/>
      <c r="PF7" s="466"/>
      <c r="PG7" s="73"/>
      <c r="PH7" s="462"/>
      <c r="PI7" s="463"/>
      <c r="PJ7" s="464"/>
      <c r="PK7" s="463"/>
      <c r="PL7" s="463"/>
      <c r="PM7" s="466"/>
      <c r="PN7" s="73"/>
      <c r="PO7" s="462"/>
      <c r="PP7" s="463"/>
      <c r="PQ7" s="464"/>
      <c r="PR7" s="463"/>
      <c r="PS7" s="463"/>
      <c r="PT7" s="466"/>
      <c r="PU7" s="73"/>
      <c r="PV7" s="462"/>
      <c r="PW7" s="463"/>
      <c r="PX7" s="464"/>
      <c r="PY7" s="463"/>
      <c r="PZ7" s="463"/>
      <c r="QA7" s="466"/>
    </row>
    <row r="8" spans="1:443" ht="12.75" customHeight="1" x14ac:dyDescent="0.2">
      <c r="A8" s="481"/>
      <c r="B8" s="481"/>
      <c r="C8" s="19"/>
      <c r="D8" s="446" t="s">
        <v>2</v>
      </c>
      <c r="E8" s="447"/>
      <c r="F8" s="448"/>
      <c r="G8" s="447"/>
      <c r="H8" s="447"/>
      <c r="I8" s="449"/>
      <c r="J8" s="34"/>
      <c r="K8" s="462"/>
      <c r="L8" s="463"/>
      <c r="M8" s="464"/>
      <c r="N8" s="465"/>
      <c r="O8" s="463"/>
      <c r="P8" s="466"/>
      <c r="Q8" s="34"/>
      <c r="R8" s="462"/>
      <c r="S8" s="463"/>
      <c r="T8" s="464"/>
      <c r="U8" s="463"/>
      <c r="V8" s="463"/>
      <c r="W8" s="466"/>
      <c r="X8" s="34"/>
      <c r="Y8" s="446" t="s">
        <v>116</v>
      </c>
      <c r="Z8" s="447"/>
      <c r="AA8" s="448"/>
      <c r="AB8" s="447" t="s">
        <v>119</v>
      </c>
      <c r="AC8" s="447"/>
      <c r="AD8" s="449"/>
      <c r="AE8" s="34"/>
      <c r="AF8" s="446" t="s">
        <v>277</v>
      </c>
      <c r="AG8" s="447"/>
      <c r="AH8" s="448"/>
      <c r="AI8" s="447"/>
      <c r="AJ8" s="447"/>
      <c r="AK8" s="449"/>
      <c r="AL8" s="34"/>
      <c r="AM8" s="446" t="s">
        <v>126</v>
      </c>
      <c r="AN8" s="447"/>
      <c r="AO8" s="448"/>
      <c r="AP8" s="447"/>
      <c r="AQ8" s="447"/>
      <c r="AR8" s="449"/>
      <c r="AS8" s="34"/>
      <c r="AT8" s="446"/>
      <c r="AU8" s="447"/>
      <c r="AV8" s="448"/>
      <c r="AW8" s="447" t="s">
        <v>124</v>
      </c>
      <c r="AX8" s="447"/>
      <c r="AY8" s="449"/>
      <c r="AZ8" s="34"/>
      <c r="BA8" s="446" t="s">
        <v>354</v>
      </c>
      <c r="BB8" s="447"/>
      <c r="BC8" s="448"/>
      <c r="BD8" s="447" t="s">
        <v>344</v>
      </c>
      <c r="BE8" s="447"/>
      <c r="BF8" s="449"/>
      <c r="BG8" s="34"/>
      <c r="BH8" s="446" t="s">
        <v>1</v>
      </c>
      <c r="BI8" s="447"/>
      <c r="BJ8" s="448"/>
      <c r="BK8" s="447"/>
      <c r="BL8" s="447"/>
      <c r="BM8" s="449"/>
      <c r="BN8" s="34"/>
      <c r="BO8" s="462"/>
      <c r="BP8" s="463"/>
      <c r="BQ8" s="464"/>
      <c r="BR8" s="463"/>
      <c r="BS8" s="463"/>
      <c r="BT8" s="466"/>
      <c r="BU8" s="34"/>
      <c r="BV8" s="446" t="s">
        <v>2</v>
      </c>
      <c r="BW8" s="447"/>
      <c r="BX8" s="448"/>
      <c r="BY8" s="447" t="s">
        <v>1</v>
      </c>
      <c r="BZ8" s="447"/>
      <c r="CA8" s="449"/>
      <c r="CB8" s="34"/>
      <c r="CC8" s="446" t="s">
        <v>365</v>
      </c>
      <c r="CD8" s="447"/>
      <c r="CE8" s="448"/>
      <c r="CF8" s="447"/>
      <c r="CG8" s="447"/>
      <c r="CH8" s="449"/>
      <c r="CI8" s="34"/>
      <c r="CJ8" s="446" t="s">
        <v>2</v>
      </c>
      <c r="CK8" s="447"/>
      <c r="CL8" s="448"/>
      <c r="CM8" s="467" t="s">
        <v>277</v>
      </c>
      <c r="CN8" s="447"/>
      <c r="CO8" s="449"/>
      <c r="CP8" s="34"/>
      <c r="CQ8" s="462"/>
      <c r="CR8" s="463"/>
      <c r="CS8" s="464"/>
      <c r="CT8" s="463"/>
      <c r="CU8" s="463"/>
      <c r="CV8" s="466"/>
      <c r="CW8" s="34"/>
      <c r="CX8" s="462"/>
      <c r="CY8" s="463"/>
      <c r="CZ8" s="464"/>
      <c r="DA8" s="463"/>
      <c r="DB8" s="463"/>
      <c r="DC8" s="466"/>
      <c r="DD8" s="34"/>
      <c r="DE8" s="462"/>
      <c r="DF8" s="463"/>
      <c r="DG8" s="464"/>
      <c r="DH8" s="463"/>
      <c r="DI8" s="463"/>
      <c r="DJ8" s="466"/>
      <c r="DK8" s="34"/>
      <c r="DL8" s="446"/>
      <c r="DM8" s="447"/>
      <c r="DN8" s="448"/>
      <c r="DO8" s="447" t="s">
        <v>371</v>
      </c>
      <c r="DP8" s="447"/>
      <c r="DQ8" s="449"/>
      <c r="DR8" s="34"/>
      <c r="DS8" s="446" t="s">
        <v>2</v>
      </c>
      <c r="DT8" s="447"/>
      <c r="DU8" s="448"/>
      <c r="DV8" s="447"/>
      <c r="DW8" s="447"/>
      <c r="DX8" s="449"/>
      <c r="DY8" s="34"/>
      <c r="DZ8" s="462"/>
      <c r="EA8" s="463"/>
      <c r="EB8" s="464"/>
      <c r="EC8" s="463"/>
      <c r="ED8" s="463"/>
      <c r="EE8" s="466"/>
      <c r="EF8" s="34"/>
      <c r="EG8" s="446" t="s">
        <v>125</v>
      </c>
      <c r="EH8" s="447"/>
      <c r="EI8" s="448"/>
      <c r="EJ8" s="447" t="s">
        <v>117</v>
      </c>
      <c r="EK8" s="447"/>
      <c r="EL8" s="449"/>
      <c r="EM8" s="34"/>
      <c r="EN8" s="446" t="s">
        <v>3</v>
      </c>
      <c r="EO8" s="447"/>
      <c r="EP8" s="448"/>
      <c r="EQ8" s="447"/>
      <c r="ER8" s="447"/>
      <c r="ES8" s="449"/>
      <c r="ET8" s="34"/>
      <c r="EU8" s="446"/>
      <c r="EV8" s="447"/>
      <c r="EW8" s="448"/>
      <c r="EX8" s="447"/>
      <c r="EY8" s="447"/>
      <c r="EZ8" s="449"/>
      <c r="FA8" s="34"/>
      <c r="FB8" s="446"/>
      <c r="FC8" s="447"/>
      <c r="FD8" s="448"/>
      <c r="FE8" s="447"/>
      <c r="FF8" s="447"/>
      <c r="FG8" s="449"/>
      <c r="FH8" s="34"/>
      <c r="FI8" s="446"/>
      <c r="FJ8" s="447"/>
      <c r="FK8" s="448"/>
      <c r="FL8" s="447"/>
      <c r="FM8" s="447"/>
      <c r="FN8" s="449"/>
      <c r="FO8" s="34"/>
      <c r="FP8" s="446" t="s">
        <v>117</v>
      </c>
      <c r="FQ8" s="447"/>
      <c r="FR8" s="448"/>
      <c r="FS8" s="447"/>
      <c r="FT8" s="447"/>
      <c r="FU8" s="449"/>
      <c r="FV8" s="34"/>
      <c r="FW8" s="446" t="s">
        <v>388</v>
      </c>
      <c r="FX8" s="447"/>
      <c r="FY8" s="448"/>
      <c r="FZ8" s="447"/>
      <c r="GA8" s="447"/>
      <c r="GB8" s="449"/>
      <c r="GC8" s="34"/>
      <c r="GD8" s="446" t="s">
        <v>122</v>
      </c>
      <c r="GE8" s="447"/>
      <c r="GF8" s="448"/>
      <c r="GG8" s="447" t="s">
        <v>121</v>
      </c>
      <c r="GH8" s="447"/>
      <c r="GI8" s="449"/>
      <c r="GJ8" s="34"/>
      <c r="GK8" s="446" t="s">
        <v>116</v>
      </c>
      <c r="GL8" s="447"/>
      <c r="GM8" s="448"/>
      <c r="GN8" s="447" t="s">
        <v>121</v>
      </c>
      <c r="GO8" s="447"/>
      <c r="GP8" s="449"/>
      <c r="GQ8" s="34"/>
      <c r="GR8" s="446"/>
      <c r="GS8" s="447"/>
      <c r="GT8" s="448"/>
      <c r="GU8" s="447"/>
      <c r="GV8" s="447"/>
      <c r="GW8" s="449"/>
      <c r="GX8" s="34"/>
      <c r="GY8" s="446"/>
      <c r="GZ8" s="447"/>
      <c r="HA8" s="448"/>
      <c r="HB8" s="447"/>
      <c r="HC8" s="447"/>
      <c r="HD8" s="449"/>
      <c r="HE8" s="233"/>
      <c r="HF8" s="446" t="s">
        <v>1</v>
      </c>
      <c r="HG8" s="447"/>
      <c r="HH8" s="448"/>
      <c r="HI8" s="447"/>
      <c r="HJ8" s="447"/>
      <c r="HK8" s="449"/>
      <c r="HL8" s="233"/>
      <c r="HM8" s="446"/>
      <c r="HN8" s="447"/>
      <c r="HO8" s="448"/>
      <c r="HP8" s="447"/>
      <c r="HQ8" s="447"/>
      <c r="HR8" s="449"/>
      <c r="HS8" s="233"/>
      <c r="HT8" s="446" t="s">
        <v>122</v>
      </c>
      <c r="HU8" s="447"/>
      <c r="HV8" s="448"/>
      <c r="HW8" s="447" t="s">
        <v>1</v>
      </c>
      <c r="HX8" s="447"/>
      <c r="HY8" s="449"/>
      <c r="HZ8" s="233"/>
      <c r="IA8" s="446"/>
      <c r="IB8" s="447"/>
      <c r="IC8" s="448"/>
      <c r="ID8" s="447"/>
      <c r="IE8" s="447"/>
      <c r="IF8" s="449"/>
      <c r="IG8" s="34"/>
      <c r="IH8" s="446" t="s">
        <v>123</v>
      </c>
      <c r="II8" s="447"/>
      <c r="IJ8" s="448"/>
      <c r="IK8" s="447"/>
      <c r="IL8" s="447"/>
      <c r="IM8" s="449"/>
      <c r="IN8" s="233"/>
      <c r="IO8" s="446" t="s">
        <v>281</v>
      </c>
      <c r="IP8" s="447"/>
      <c r="IQ8" s="448"/>
      <c r="IR8" s="447" t="s">
        <v>344</v>
      </c>
      <c r="IS8" s="447"/>
      <c r="IT8" s="449"/>
      <c r="IU8" s="233"/>
      <c r="IV8" s="446"/>
      <c r="IW8" s="447"/>
      <c r="IX8" s="448"/>
      <c r="IY8" s="447"/>
      <c r="IZ8" s="447"/>
      <c r="JA8" s="449"/>
      <c r="JB8" s="233"/>
      <c r="JC8" s="446"/>
      <c r="JD8" s="447"/>
      <c r="JE8" s="448"/>
      <c r="JF8" s="447"/>
      <c r="JG8" s="447"/>
      <c r="JH8" s="449"/>
      <c r="JI8" s="233"/>
      <c r="JJ8" s="446"/>
      <c r="JK8" s="447"/>
      <c r="JL8" s="448"/>
      <c r="JM8" s="463"/>
      <c r="JN8" s="463"/>
      <c r="JO8" s="466"/>
      <c r="JP8" s="73"/>
      <c r="JQ8" s="462" t="s">
        <v>378</v>
      </c>
      <c r="JR8" s="463"/>
      <c r="JS8" s="464"/>
      <c r="JT8" s="463" t="s">
        <v>277</v>
      </c>
      <c r="JU8" s="463"/>
      <c r="JV8" s="466"/>
      <c r="JW8" s="73"/>
      <c r="JX8" s="462"/>
      <c r="JY8" s="463"/>
      <c r="JZ8" s="464"/>
      <c r="KA8" s="463"/>
      <c r="KB8" s="463"/>
      <c r="KC8" s="466"/>
      <c r="KD8" s="73"/>
      <c r="KE8" s="462"/>
      <c r="KF8" s="463"/>
      <c r="KG8" s="464"/>
      <c r="KH8" s="463"/>
      <c r="KI8" s="463"/>
      <c r="KJ8" s="466"/>
      <c r="KK8" s="73"/>
      <c r="KL8" s="446"/>
      <c r="KM8" s="447"/>
      <c r="KN8" s="448"/>
      <c r="KO8" s="447"/>
      <c r="KP8" s="447"/>
      <c r="KQ8" s="449"/>
      <c r="KR8" s="73"/>
      <c r="KS8" s="446"/>
      <c r="KT8" s="447"/>
      <c r="KU8" s="448"/>
      <c r="KV8" s="447"/>
      <c r="KW8" s="447"/>
      <c r="KX8" s="449"/>
      <c r="KY8" s="233"/>
      <c r="KZ8" s="446"/>
      <c r="LA8" s="447"/>
      <c r="LB8" s="448"/>
      <c r="LC8" s="447"/>
      <c r="LD8" s="447"/>
      <c r="LE8" s="449"/>
      <c r="LF8" s="73"/>
      <c r="LG8" s="462"/>
      <c r="LH8" s="463"/>
      <c r="LI8" s="464"/>
      <c r="LJ8" s="463"/>
      <c r="LK8" s="463"/>
      <c r="LL8" s="466"/>
      <c r="LM8" s="73"/>
      <c r="LN8" s="462"/>
      <c r="LO8" s="463"/>
      <c r="LP8" s="464"/>
      <c r="LQ8" s="463"/>
      <c r="LR8" s="463"/>
      <c r="LS8" s="466"/>
      <c r="LT8" s="73"/>
      <c r="LU8" s="462"/>
      <c r="LV8" s="463"/>
      <c r="LW8" s="464"/>
      <c r="LX8" s="463"/>
      <c r="LY8" s="463"/>
      <c r="LZ8" s="466"/>
      <c r="MA8" s="73"/>
      <c r="MB8" s="462"/>
      <c r="MC8" s="463"/>
      <c r="MD8" s="464"/>
      <c r="ME8" s="463"/>
      <c r="MF8" s="463"/>
      <c r="MG8" s="466"/>
      <c r="MH8" s="73"/>
      <c r="MI8" s="462"/>
      <c r="MJ8" s="463"/>
      <c r="MK8" s="464"/>
      <c r="ML8" s="463"/>
      <c r="MM8" s="463"/>
      <c r="MN8" s="466"/>
      <c r="MO8" s="73"/>
      <c r="MP8" s="462"/>
      <c r="MQ8" s="463"/>
      <c r="MR8" s="464"/>
      <c r="MS8" s="463"/>
      <c r="MT8" s="463"/>
      <c r="MU8" s="466"/>
      <c r="MV8" s="73"/>
      <c r="MW8" s="462"/>
      <c r="MX8" s="463"/>
      <c r="MY8" s="464"/>
      <c r="MZ8" s="463"/>
      <c r="NA8" s="463"/>
      <c r="NB8" s="466"/>
      <c r="NC8" s="73"/>
      <c r="ND8" s="462"/>
      <c r="NE8" s="463"/>
      <c r="NF8" s="464"/>
      <c r="NG8" s="463"/>
      <c r="NH8" s="463"/>
      <c r="NI8" s="466"/>
      <c r="NJ8" s="73"/>
      <c r="NK8" s="462"/>
      <c r="NL8" s="463"/>
      <c r="NM8" s="464"/>
      <c r="NN8" s="463"/>
      <c r="NO8" s="463"/>
      <c r="NP8" s="466"/>
      <c r="NQ8" s="73"/>
      <c r="NR8" s="462"/>
      <c r="NS8" s="463"/>
      <c r="NT8" s="464"/>
      <c r="NU8" s="463"/>
      <c r="NV8" s="463"/>
      <c r="NW8" s="466"/>
      <c r="NX8" s="73"/>
      <c r="NY8" s="462"/>
      <c r="NZ8" s="463"/>
      <c r="OA8" s="464"/>
      <c r="OB8" s="463"/>
      <c r="OC8" s="463"/>
      <c r="OD8" s="466"/>
      <c r="OE8" s="73"/>
      <c r="OF8" s="462"/>
      <c r="OG8" s="463"/>
      <c r="OH8" s="464"/>
      <c r="OI8" s="463"/>
      <c r="OJ8" s="463"/>
      <c r="OK8" s="466"/>
      <c r="OL8" s="73"/>
      <c r="OM8" s="462"/>
      <c r="ON8" s="463"/>
      <c r="OO8" s="464"/>
      <c r="OP8" s="463"/>
      <c r="OQ8" s="463"/>
      <c r="OR8" s="466"/>
      <c r="OS8" s="73"/>
      <c r="OT8" s="462"/>
      <c r="OU8" s="463"/>
      <c r="OV8" s="464"/>
      <c r="OW8" s="463"/>
      <c r="OX8" s="463"/>
      <c r="OY8" s="466"/>
      <c r="OZ8" s="73"/>
      <c r="PA8" s="462"/>
      <c r="PB8" s="463"/>
      <c r="PC8" s="464"/>
      <c r="PD8" s="463"/>
      <c r="PE8" s="463"/>
      <c r="PF8" s="466"/>
      <c r="PG8" s="73"/>
      <c r="PH8" s="462"/>
      <c r="PI8" s="463"/>
      <c r="PJ8" s="464"/>
      <c r="PK8" s="463"/>
      <c r="PL8" s="463"/>
      <c r="PM8" s="466"/>
      <c r="PN8" s="73"/>
      <c r="PO8" s="462"/>
      <c r="PP8" s="463"/>
      <c r="PQ8" s="464"/>
      <c r="PR8" s="463"/>
      <c r="PS8" s="463"/>
      <c r="PT8" s="466"/>
      <c r="PU8" s="73"/>
      <c r="PV8" s="462"/>
      <c r="PW8" s="463"/>
      <c r="PX8" s="464"/>
      <c r="PY8" s="463"/>
      <c r="PZ8" s="463"/>
      <c r="QA8" s="466"/>
    </row>
    <row r="9" spans="1:443" ht="12.75" customHeight="1" thickBot="1" x14ac:dyDescent="0.25">
      <c r="A9" s="481"/>
      <c r="B9" s="481"/>
      <c r="C9" s="19"/>
      <c r="D9" s="453"/>
      <c r="E9" s="451"/>
      <c r="F9" s="454"/>
      <c r="G9" s="450"/>
      <c r="H9" s="451"/>
      <c r="I9" s="452"/>
      <c r="J9" s="33"/>
      <c r="K9" s="462"/>
      <c r="L9" s="463"/>
      <c r="M9" s="464"/>
      <c r="N9" s="465"/>
      <c r="O9" s="463"/>
      <c r="P9" s="466"/>
      <c r="Q9" s="33"/>
      <c r="R9" s="457"/>
      <c r="S9" s="458"/>
      <c r="T9" s="459"/>
      <c r="U9" s="460"/>
      <c r="V9" s="458"/>
      <c r="W9" s="461"/>
      <c r="X9" s="33"/>
      <c r="Y9" s="457"/>
      <c r="Z9" s="458"/>
      <c r="AA9" s="459"/>
      <c r="AB9" s="460"/>
      <c r="AC9" s="458"/>
      <c r="AD9" s="461"/>
      <c r="AE9" s="33"/>
      <c r="AF9" s="457"/>
      <c r="AG9" s="458"/>
      <c r="AH9" s="459"/>
      <c r="AI9" s="460"/>
      <c r="AJ9" s="458"/>
      <c r="AK9" s="461"/>
      <c r="AL9" s="33"/>
      <c r="AM9" s="457"/>
      <c r="AN9" s="458"/>
      <c r="AO9" s="459"/>
      <c r="AP9" s="460"/>
      <c r="AQ9" s="458"/>
      <c r="AR9" s="461"/>
      <c r="AS9" s="33"/>
      <c r="AT9" s="457"/>
      <c r="AU9" s="458"/>
      <c r="AV9" s="459"/>
      <c r="AW9" s="460"/>
      <c r="AX9" s="458"/>
      <c r="AY9" s="461"/>
      <c r="AZ9" s="33"/>
      <c r="BA9" s="453"/>
      <c r="BB9" s="451"/>
      <c r="BC9" s="454"/>
      <c r="BD9" s="450"/>
      <c r="BE9" s="451"/>
      <c r="BF9" s="452"/>
      <c r="BG9" s="33"/>
      <c r="BH9" s="453"/>
      <c r="BI9" s="451"/>
      <c r="BJ9" s="454"/>
      <c r="BK9" s="450"/>
      <c r="BL9" s="451"/>
      <c r="BM9" s="452"/>
      <c r="BN9" s="33"/>
      <c r="BO9" s="457"/>
      <c r="BP9" s="458"/>
      <c r="BQ9" s="459"/>
      <c r="BR9" s="460"/>
      <c r="BS9" s="458"/>
      <c r="BT9" s="461"/>
      <c r="BU9" s="33"/>
      <c r="BV9" s="453"/>
      <c r="BW9" s="451"/>
      <c r="BX9" s="454"/>
      <c r="BY9" s="450" t="s">
        <v>361</v>
      </c>
      <c r="BZ9" s="451"/>
      <c r="CA9" s="452"/>
      <c r="CB9" s="33"/>
      <c r="CC9" s="457"/>
      <c r="CD9" s="458"/>
      <c r="CE9" s="459"/>
      <c r="CF9" s="460"/>
      <c r="CG9" s="458"/>
      <c r="CH9" s="461"/>
      <c r="CI9" s="33"/>
      <c r="CJ9" s="453"/>
      <c r="CK9" s="451"/>
      <c r="CL9" s="454"/>
      <c r="CM9" s="450" t="s">
        <v>368</v>
      </c>
      <c r="CN9" s="451"/>
      <c r="CO9" s="452"/>
      <c r="CP9" s="33"/>
      <c r="CQ9" s="457"/>
      <c r="CR9" s="458"/>
      <c r="CS9" s="459"/>
      <c r="CT9" s="460"/>
      <c r="CU9" s="458"/>
      <c r="CV9" s="461"/>
      <c r="CW9" s="33"/>
      <c r="CX9" s="457"/>
      <c r="CY9" s="458"/>
      <c r="CZ9" s="459"/>
      <c r="DA9" s="460"/>
      <c r="DB9" s="458"/>
      <c r="DC9" s="461"/>
      <c r="DD9" s="33"/>
      <c r="DE9" s="457"/>
      <c r="DF9" s="458"/>
      <c r="DG9" s="459"/>
      <c r="DH9" s="460"/>
      <c r="DI9" s="458"/>
      <c r="DJ9" s="461"/>
      <c r="DK9" s="33"/>
      <c r="DL9" s="457"/>
      <c r="DM9" s="458"/>
      <c r="DN9" s="459"/>
      <c r="DO9" s="460"/>
      <c r="DP9" s="458"/>
      <c r="DQ9" s="461"/>
      <c r="DR9" s="33"/>
      <c r="DS9" s="453" t="s">
        <v>122</v>
      </c>
      <c r="DT9" s="451"/>
      <c r="DU9" s="454"/>
      <c r="DV9" s="450"/>
      <c r="DW9" s="451"/>
      <c r="DX9" s="452"/>
      <c r="DY9" s="33"/>
      <c r="DZ9" s="457"/>
      <c r="EA9" s="458"/>
      <c r="EB9" s="459"/>
      <c r="EC9" s="460"/>
      <c r="ED9" s="458"/>
      <c r="EE9" s="461"/>
      <c r="EF9" s="33"/>
      <c r="EG9" s="457"/>
      <c r="EH9" s="458"/>
      <c r="EI9" s="459"/>
      <c r="EJ9" s="460"/>
      <c r="EK9" s="458"/>
      <c r="EL9" s="461"/>
      <c r="EM9" s="33"/>
      <c r="EN9" s="453"/>
      <c r="EO9" s="451"/>
      <c r="EP9" s="454"/>
      <c r="EQ9" s="450"/>
      <c r="ER9" s="451"/>
      <c r="ES9" s="452"/>
      <c r="ET9" s="33"/>
      <c r="EU9" s="453"/>
      <c r="EV9" s="451"/>
      <c r="EW9" s="454"/>
      <c r="EX9" s="450"/>
      <c r="EY9" s="451"/>
      <c r="EZ9" s="452"/>
      <c r="FA9" s="33"/>
      <c r="FB9" s="453"/>
      <c r="FC9" s="451"/>
      <c r="FD9" s="454"/>
      <c r="FE9" s="450"/>
      <c r="FF9" s="451"/>
      <c r="FG9" s="452"/>
      <c r="FH9" s="33"/>
      <c r="FI9" s="453"/>
      <c r="FJ9" s="451"/>
      <c r="FK9" s="454"/>
      <c r="FL9" s="450"/>
      <c r="FM9" s="451"/>
      <c r="FN9" s="452"/>
      <c r="FO9" s="33"/>
      <c r="FP9" s="453"/>
      <c r="FQ9" s="451"/>
      <c r="FR9" s="454"/>
      <c r="FS9" s="450"/>
      <c r="FT9" s="451"/>
      <c r="FU9" s="452"/>
      <c r="FV9" s="33"/>
      <c r="FW9" s="453"/>
      <c r="FX9" s="451"/>
      <c r="FY9" s="454"/>
      <c r="FZ9" s="450"/>
      <c r="GA9" s="451"/>
      <c r="GB9" s="452"/>
      <c r="GC9" s="33"/>
      <c r="GD9" s="453" t="s">
        <v>389</v>
      </c>
      <c r="GE9" s="451"/>
      <c r="GF9" s="454"/>
      <c r="GG9" s="450"/>
      <c r="GH9" s="451"/>
      <c r="GI9" s="452"/>
      <c r="GJ9" s="33"/>
      <c r="GK9" s="453" t="s">
        <v>125</v>
      </c>
      <c r="GL9" s="451"/>
      <c r="GM9" s="454"/>
      <c r="GN9" s="450" t="s">
        <v>344</v>
      </c>
      <c r="GO9" s="451"/>
      <c r="GP9" s="452"/>
      <c r="GQ9" s="33"/>
      <c r="GR9" s="453"/>
      <c r="GS9" s="451"/>
      <c r="GT9" s="454"/>
      <c r="GU9" s="450"/>
      <c r="GV9" s="451"/>
      <c r="GW9" s="452"/>
      <c r="GX9" s="33"/>
      <c r="GY9" s="453"/>
      <c r="GZ9" s="451"/>
      <c r="HA9" s="454"/>
      <c r="HB9" s="450"/>
      <c r="HC9" s="451"/>
      <c r="HD9" s="452"/>
      <c r="HE9" s="232"/>
      <c r="HF9" s="453"/>
      <c r="HG9" s="451"/>
      <c r="HH9" s="454"/>
      <c r="HI9" s="450"/>
      <c r="HJ9" s="451"/>
      <c r="HK9" s="452"/>
      <c r="HL9" s="232"/>
      <c r="HM9" s="453"/>
      <c r="HN9" s="451"/>
      <c r="HO9" s="454"/>
      <c r="HP9" s="450"/>
      <c r="HQ9" s="451"/>
      <c r="HR9" s="452"/>
      <c r="HS9" s="232"/>
      <c r="HT9" s="453"/>
      <c r="HU9" s="451"/>
      <c r="HV9" s="454"/>
      <c r="HW9" s="450"/>
      <c r="HX9" s="451"/>
      <c r="HY9" s="452"/>
      <c r="HZ9" s="232"/>
      <c r="IA9" s="453"/>
      <c r="IB9" s="451"/>
      <c r="IC9" s="454"/>
      <c r="ID9" s="450"/>
      <c r="IE9" s="451"/>
      <c r="IF9" s="452"/>
      <c r="IG9" s="33"/>
      <c r="IH9" s="453"/>
      <c r="II9" s="451"/>
      <c r="IJ9" s="454"/>
      <c r="IK9" s="450"/>
      <c r="IL9" s="451"/>
      <c r="IM9" s="452"/>
      <c r="IN9" s="232"/>
      <c r="IO9" s="453"/>
      <c r="IP9" s="451"/>
      <c r="IQ9" s="454"/>
      <c r="IR9" s="450"/>
      <c r="IS9" s="451"/>
      <c r="IT9" s="452"/>
      <c r="IU9" s="232"/>
      <c r="IV9" s="453"/>
      <c r="IW9" s="451"/>
      <c r="IX9" s="454"/>
      <c r="IY9" s="450"/>
      <c r="IZ9" s="451"/>
      <c r="JA9" s="452"/>
      <c r="JB9" s="232"/>
      <c r="JC9" s="453"/>
      <c r="JD9" s="451"/>
      <c r="JE9" s="454"/>
      <c r="JF9" s="450"/>
      <c r="JG9" s="451"/>
      <c r="JH9" s="452"/>
      <c r="JI9" s="232"/>
      <c r="JJ9" s="453"/>
      <c r="JK9" s="451"/>
      <c r="JL9" s="454"/>
      <c r="JM9" s="460"/>
      <c r="JN9" s="458"/>
      <c r="JO9" s="461"/>
      <c r="JP9" s="33"/>
      <c r="JQ9" s="457"/>
      <c r="JR9" s="458"/>
      <c r="JS9" s="459"/>
      <c r="JT9" s="460"/>
      <c r="JU9" s="458"/>
      <c r="JV9" s="461"/>
      <c r="JW9" s="33"/>
      <c r="JX9" s="457"/>
      <c r="JY9" s="458"/>
      <c r="JZ9" s="459"/>
      <c r="KA9" s="460"/>
      <c r="KB9" s="458"/>
      <c r="KC9" s="461"/>
      <c r="KD9" s="33"/>
      <c r="KE9" s="457"/>
      <c r="KF9" s="458"/>
      <c r="KG9" s="459"/>
      <c r="KH9" s="460"/>
      <c r="KI9" s="458"/>
      <c r="KJ9" s="461"/>
      <c r="KK9" s="33"/>
      <c r="KL9" s="453"/>
      <c r="KM9" s="451"/>
      <c r="KN9" s="454"/>
      <c r="KO9" s="450"/>
      <c r="KP9" s="451"/>
      <c r="KQ9" s="452"/>
      <c r="KR9" s="33"/>
      <c r="KS9" s="453"/>
      <c r="KT9" s="451"/>
      <c r="KU9" s="454"/>
      <c r="KV9" s="450"/>
      <c r="KW9" s="451"/>
      <c r="KX9" s="452"/>
      <c r="KY9" s="232"/>
      <c r="KZ9" s="453"/>
      <c r="LA9" s="451"/>
      <c r="LB9" s="454"/>
      <c r="LC9" s="450"/>
      <c r="LD9" s="451"/>
      <c r="LE9" s="452"/>
      <c r="LF9" s="33"/>
      <c r="LG9" s="457"/>
      <c r="LH9" s="458"/>
      <c r="LI9" s="459"/>
      <c r="LJ9" s="460"/>
      <c r="LK9" s="458"/>
      <c r="LL9" s="461"/>
      <c r="LM9" s="33"/>
      <c r="LN9" s="457"/>
      <c r="LO9" s="458"/>
      <c r="LP9" s="459"/>
      <c r="LQ9" s="460"/>
      <c r="LR9" s="458"/>
      <c r="LS9" s="461"/>
      <c r="LT9" s="33"/>
      <c r="LU9" s="457"/>
      <c r="LV9" s="458"/>
      <c r="LW9" s="459"/>
      <c r="LX9" s="460"/>
      <c r="LY9" s="458"/>
      <c r="LZ9" s="461"/>
      <c r="MA9" s="33"/>
      <c r="MB9" s="457"/>
      <c r="MC9" s="458"/>
      <c r="MD9" s="459"/>
      <c r="ME9" s="460"/>
      <c r="MF9" s="458"/>
      <c r="MG9" s="461"/>
      <c r="MH9" s="33"/>
      <c r="MI9" s="457"/>
      <c r="MJ9" s="458"/>
      <c r="MK9" s="459"/>
      <c r="ML9" s="460"/>
      <c r="MM9" s="458"/>
      <c r="MN9" s="461"/>
      <c r="MO9" s="33"/>
      <c r="MP9" s="457"/>
      <c r="MQ9" s="458"/>
      <c r="MR9" s="459"/>
      <c r="MS9" s="460"/>
      <c r="MT9" s="458"/>
      <c r="MU9" s="461"/>
      <c r="MV9" s="33"/>
      <c r="MW9" s="457"/>
      <c r="MX9" s="458"/>
      <c r="MY9" s="459"/>
      <c r="MZ9" s="460"/>
      <c r="NA9" s="458"/>
      <c r="NB9" s="461"/>
      <c r="NC9" s="33"/>
      <c r="ND9" s="457"/>
      <c r="NE9" s="458"/>
      <c r="NF9" s="459"/>
      <c r="NG9" s="460"/>
      <c r="NH9" s="458"/>
      <c r="NI9" s="461"/>
      <c r="NJ9" s="33"/>
      <c r="NK9" s="457"/>
      <c r="NL9" s="458"/>
      <c r="NM9" s="459"/>
      <c r="NN9" s="460"/>
      <c r="NO9" s="458"/>
      <c r="NP9" s="461"/>
      <c r="NQ9" s="33"/>
      <c r="NR9" s="457"/>
      <c r="NS9" s="458"/>
      <c r="NT9" s="459"/>
      <c r="NU9" s="460"/>
      <c r="NV9" s="458"/>
      <c r="NW9" s="461"/>
      <c r="NX9" s="33"/>
      <c r="NY9" s="457"/>
      <c r="NZ9" s="458"/>
      <c r="OA9" s="459"/>
      <c r="OB9" s="460"/>
      <c r="OC9" s="458"/>
      <c r="OD9" s="461"/>
      <c r="OE9" s="33"/>
      <c r="OF9" s="457"/>
      <c r="OG9" s="458"/>
      <c r="OH9" s="459"/>
      <c r="OI9" s="460"/>
      <c r="OJ9" s="458"/>
      <c r="OK9" s="461"/>
      <c r="OL9" s="33"/>
      <c r="OM9" s="457"/>
      <c r="ON9" s="458"/>
      <c r="OO9" s="459"/>
      <c r="OP9" s="460"/>
      <c r="OQ9" s="458"/>
      <c r="OR9" s="461"/>
      <c r="OS9" s="33"/>
      <c r="OT9" s="457"/>
      <c r="OU9" s="458"/>
      <c r="OV9" s="459"/>
      <c r="OW9" s="460"/>
      <c r="OX9" s="458"/>
      <c r="OY9" s="461"/>
      <c r="OZ9" s="33"/>
      <c r="PA9" s="457"/>
      <c r="PB9" s="458"/>
      <c r="PC9" s="459"/>
      <c r="PD9" s="460"/>
      <c r="PE9" s="458"/>
      <c r="PF9" s="461"/>
      <c r="PG9" s="33"/>
      <c r="PH9" s="457"/>
      <c r="PI9" s="458"/>
      <c r="PJ9" s="459"/>
      <c r="PK9" s="460"/>
      <c r="PL9" s="458"/>
      <c r="PM9" s="461"/>
      <c r="PN9" s="33"/>
      <c r="PO9" s="457"/>
      <c r="PP9" s="458"/>
      <c r="PQ9" s="459"/>
      <c r="PR9" s="460"/>
      <c r="PS9" s="458"/>
      <c r="PT9" s="461"/>
      <c r="PU9" s="33"/>
      <c r="PV9" s="457"/>
      <c r="PW9" s="458"/>
      <c r="PX9" s="459"/>
      <c r="PY9" s="460"/>
      <c r="PZ9" s="458"/>
      <c r="QA9" s="461"/>
    </row>
    <row r="10" spans="1:443" ht="5.0999999999999996" customHeight="1" thickBot="1" x14ac:dyDescent="0.25">
      <c r="A10" s="481"/>
      <c r="B10" s="481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23"/>
      <c r="CN10" s="423"/>
      <c r="CO10" s="423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4"/>
      <c r="IO10" s="258"/>
      <c r="IP10" s="258"/>
      <c r="IQ10" s="258"/>
      <c r="IR10" s="258"/>
      <c r="IS10" s="258"/>
      <c r="IT10" s="258"/>
      <c r="IU10" s="324"/>
      <c r="IV10" s="258"/>
      <c r="IW10" s="258"/>
      <c r="IX10" s="258"/>
      <c r="IY10" s="258"/>
      <c r="IZ10" s="258"/>
      <c r="JA10" s="258"/>
      <c r="JB10" s="324"/>
      <c r="JC10" s="258"/>
      <c r="JD10" s="258"/>
      <c r="JE10" s="258"/>
      <c r="JF10" s="258"/>
      <c r="JG10" s="258"/>
      <c r="JH10" s="258"/>
      <c r="JI10" s="324"/>
      <c r="JJ10" s="258"/>
      <c r="JK10" s="258"/>
      <c r="JL10" s="258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258"/>
      <c r="KM10" s="258"/>
      <c r="KN10" s="258"/>
      <c r="KO10" s="258"/>
      <c r="KP10" s="258"/>
      <c r="KQ10" s="258"/>
      <c r="KR10" s="30"/>
      <c r="KS10" s="258"/>
      <c r="KT10" s="258"/>
      <c r="KU10" s="258"/>
      <c r="KV10" s="258"/>
      <c r="KW10" s="258"/>
      <c r="KX10" s="258"/>
      <c r="KY10" s="324"/>
      <c r="KZ10" s="258"/>
      <c r="LA10" s="258"/>
      <c r="LB10" s="258"/>
      <c r="LC10" s="258"/>
      <c r="LD10" s="258"/>
      <c r="LE10" s="258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18" t="s">
        <v>275</v>
      </c>
      <c r="B11" s="420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5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5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5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5"/>
      <c r="JJ11" s="259" t="s">
        <v>107</v>
      </c>
      <c r="JK11" s="260" t="s">
        <v>109</v>
      </c>
      <c r="JL11" s="260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40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5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92">
        <f>IF(ISBLANK($JO$3),"",IF(OR(Tipy!IB6=Výsledky!$JM$6,Tipy!IB6=Výsledky!$JM$7,Tipy!IB6=Výsledky!$JM$8,Tipy!IB6=Výsledky!$JM$9),10,0))</f>
        <v>0</v>
      </c>
      <c r="JN12" s="9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95">
        <f>IF(ISBLANK($JO$3),"",IF(ISBLANK(Tipy!HX6),"-",SUM(JJ12:JN12)))</f>
        <v>30</v>
      </c>
      <c r="JP12" s="94"/>
      <c r="JQ12" s="92">
        <f>IF(ISBLANK($JV$3),"",IF(ISBLANK(Tipy!ID6),0,IF(AND(Tipy!ID6=Výsledky!$JT$3,Tipy!IF6=Výsledky!$JV$3),50,0)))</f>
        <v>0</v>
      </c>
      <c r="JR12" s="9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92">
        <f>IF(ISBLANK($JV$3),"",IF(OR(Tipy!IG6=Výsledky!$JQ$6,Tipy!IG6=Výsledky!$JQ$7,Tipy!IG6=Výsledky!$JQ$8,Tipy!IG6=Výsledky!$JQ$9),30,0))</f>
        <v>30</v>
      </c>
      <c r="JT12" s="92">
        <f>IF(ISBLANK($JV$3),"",IF(OR(Tipy!IH6=Výsledky!$JT$6,Tipy!IH6=Výsledky!$JT$7,Tipy!IH6=Výsledky!$JT$8,Tipy!IH6=Výsledky!$JT$9),10,0))</f>
        <v>0</v>
      </c>
      <c r="JU12" s="9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95">
        <f>IF(ISBLANK($JV$3),"",IF(ISBLANK(Tipy!ID6),"-",SUM(JQ12:JU12)))</f>
        <v>60</v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>
        <f>IF(ISBLANK($KJ$3),"",IF(ISBLANK(Tipy!IP6),0,IF(AND(Tipy!IP6=Výsledky!$KH$3,Tipy!IR6=Výsledky!$KJ$3),50,0)))</f>
        <v>0</v>
      </c>
      <c r="KF12" s="9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92">
        <f>IF(ISBLANK($KJ$3),"",IF(OR(Tipy!IS6=Výsledky!$KE$6,Tipy!IS6=Výsledky!$KE$7,Tipy!IS6=Výsledky!$KE$8,Tipy!IS6=Výsledky!$KE$9),30,0))</f>
        <v>0</v>
      </c>
      <c r="KH12" s="92">
        <f>IF(ISBLANK($KJ$3),"",IF(OR(Tipy!IT6=Výsledky!$KH$6,Tipy!IT6=Výsledky!$KH$7,Tipy!IT6=Výsledky!$KH$8,Tipy!IT6=Výsledky!$KH$9),10,0))</f>
        <v>0</v>
      </c>
      <c r="KI12" s="9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95">
        <f>IF(ISBLANK($KJ$3),"",IF(ISBLANK(Tipy!IP6),"-",SUM(KE12:KI12)))</f>
        <v>0</v>
      </c>
      <c r="KK12" s="94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94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92">
        <f>IF(ISBLANK($JO$3),"",IF(OR(Tipy!IB7=Výsledky!$JM$6,Tipy!IB7=Výsledky!$JM$7,Tipy!IB7=Výsledky!$JM$8,Tipy!IB7=Výsledky!$JM$9),10,0))</f>
        <v>0</v>
      </c>
      <c r="JN13" s="9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95">
        <f>IF(ISBLANK($JO$3),"",IF(ISBLANK(Tipy!HX7),"-",SUM(JJ13:JN13)))</f>
        <v>30</v>
      </c>
      <c r="JP13" s="94"/>
      <c r="JQ13" s="92">
        <f>IF(ISBLANK($JV$3),"",IF(ISBLANK(Tipy!ID7),0,IF(AND(Tipy!ID7=Výsledky!$JT$3,Tipy!IF7=Výsledky!$JV$3),50,0)))</f>
        <v>0</v>
      </c>
      <c r="JR13" s="9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92">
        <f>IF(ISBLANK($JV$3),"",IF(OR(Tipy!IG7=Výsledky!$JQ$6,Tipy!IG7=Výsledky!$JQ$7,Tipy!IG7=Výsledky!$JQ$8,Tipy!IG7=Výsledky!$JQ$9),30,0))</f>
        <v>30</v>
      </c>
      <c r="JT13" s="92">
        <f>IF(ISBLANK($JV$3),"",IF(OR(Tipy!IH7=Výsledky!$JT$6,Tipy!IH7=Výsledky!$JT$7,Tipy!IH7=Výsledky!$JT$8,Tipy!IH7=Výsledky!$JT$9),10,0))</f>
        <v>0</v>
      </c>
      <c r="JU13" s="9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95">
        <f>IF(ISBLANK($JV$3),"",IF(ISBLANK(Tipy!ID7),"-",SUM(JQ13:JU13)))</f>
        <v>60</v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>
        <f>IF(ISBLANK($KJ$3),"",IF(ISBLANK(Tipy!IP7),0,IF(AND(Tipy!IP7=Výsledky!$KH$3,Tipy!IR7=Výsledky!$KJ$3),50,0)))</f>
        <v>0</v>
      </c>
      <c r="KF13" s="9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92">
        <f>IF(ISBLANK($KJ$3),"",IF(OR(Tipy!IS7=Výsledky!$KE$6,Tipy!IS7=Výsledky!$KE$7,Tipy!IS7=Výsledky!$KE$8,Tipy!IS7=Výsledky!$KE$9),30,0))</f>
        <v>0</v>
      </c>
      <c r="KH13" s="92">
        <f>IF(ISBLANK($KJ$3),"",IF(OR(Tipy!IT7=Výsledky!$KH$6,Tipy!IT7=Výsledky!$KH$7,Tipy!IT7=Výsledky!$KH$8,Tipy!IT7=Výsledky!$KH$9),10,0))</f>
        <v>0</v>
      </c>
      <c r="KI13" s="9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95">
        <f>IF(ISBLANK($KJ$3),"",IF(ISBLANK(Tipy!IP7),"-",SUM(KE13:KI13)))</f>
        <v>10</v>
      </c>
      <c r="KK13" s="94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94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92">
        <f>IF(ISBLANK($JO$3),"",IF(OR(Tipy!IB8=Výsledky!$JM$6,Tipy!IB8=Výsledky!$JM$7,Tipy!IB8=Výsledky!$JM$8,Tipy!IB8=Výsledky!$JM$9),10,0))</f>
        <v>0</v>
      </c>
      <c r="JN14" s="9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95" t="str">
        <f>IF(ISBLANK($JO$3),"",IF(ISBLANK(Tipy!HX8),"-",SUM(JJ14:JN14)))</f>
        <v>-</v>
      </c>
      <c r="JP14" s="94"/>
      <c r="JQ14" s="92">
        <f>IF(ISBLANK($JV$3),"",IF(ISBLANK(Tipy!ID8),0,IF(AND(Tipy!ID8=Výsledky!$JT$3,Tipy!IF8=Výsledky!$JV$3),50,0)))</f>
        <v>0</v>
      </c>
      <c r="JR14" s="9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92">
        <f>IF(ISBLANK($JV$3),"",IF(OR(Tipy!IG8=Výsledky!$JQ$6,Tipy!IG8=Výsledky!$JQ$7,Tipy!IG8=Výsledky!$JQ$8,Tipy!IG8=Výsledky!$JQ$9),30,0))</f>
        <v>0</v>
      </c>
      <c r="JT14" s="92">
        <f>IF(ISBLANK($JV$3),"",IF(OR(Tipy!IH8=Výsledky!$JT$6,Tipy!IH8=Výsledky!$JT$7,Tipy!IH8=Výsledky!$JT$8,Tipy!IH8=Výsledky!$JT$9),10,0))</f>
        <v>0</v>
      </c>
      <c r="JU14" s="9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95" t="str">
        <f>IF(ISBLANK($JV$3),"",IF(ISBLANK(Tipy!ID8),"-",SUM(JQ14:JU14)))</f>
        <v>-</v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>
        <f>IF(ISBLANK($KJ$3),"",IF(ISBLANK(Tipy!IP8),0,IF(AND(Tipy!IP8=Výsledky!$KH$3,Tipy!IR8=Výsledky!$KJ$3),50,0)))</f>
        <v>0</v>
      </c>
      <c r="KF14" s="9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92">
        <f>IF(ISBLANK($KJ$3),"",IF(OR(Tipy!IS8=Výsledky!$KE$6,Tipy!IS8=Výsledky!$KE$7,Tipy!IS8=Výsledky!$KE$8,Tipy!IS8=Výsledky!$KE$9),30,0))</f>
        <v>0</v>
      </c>
      <c r="KH14" s="92">
        <f>IF(ISBLANK($KJ$3),"",IF(OR(Tipy!IT8=Výsledky!$KH$6,Tipy!IT8=Výsledky!$KH$7,Tipy!IT8=Výsledky!$KH$8,Tipy!IT8=Výsledky!$KH$9),10,0))</f>
        <v>0</v>
      </c>
      <c r="KI14" s="9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95" t="str">
        <f>IF(ISBLANK($KJ$3),"",IF(ISBLANK(Tipy!IP8),"-",SUM(KE14:KI14)))</f>
        <v>-</v>
      </c>
      <c r="KK14" s="94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94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92">
        <f>IF(ISBLANK($JO$3),"",IF(OR(Tipy!IB9=Výsledky!$JM$6,Tipy!IB9=Výsledky!$JM$7,Tipy!IB9=Výsledky!$JM$8,Tipy!IB9=Výsledky!$JM$9),10,0))</f>
        <v>0</v>
      </c>
      <c r="JN15" s="9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95">
        <f>IF(ISBLANK($JO$3),"",IF(ISBLANK(Tipy!HX9),"-",SUM(JJ15:JN15)))</f>
        <v>30</v>
      </c>
      <c r="JP15" s="94"/>
      <c r="JQ15" s="92">
        <f>IF(ISBLANK($JV$3),"",IF(ISBLANK(Tipy!ID9),0,IF(AND(Tipy!ID9=Výsledky!$JT$3,Tipy!IF9=Výsledky!$JV$3),50,0)))</f>
        <v>0</v>
      </c>
      <c r="JR15" s="9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92">
        <f>IF(ISBLANK($JV$3),"",IF(OR(Tipy!IG9=Výsledky!$JQ$6,Tipy!IG9=Výsledky!$JQ$7,Tipy!IG9=Výsledky!$JQ$8,Tipy!IG9=Výsledky!$JQ$9),30,0))</f>
        <v>30</v>
      </c>
      <c r="JT15" s="92">
        <f>IF(ISBLANK($JV$3),"",IF(OR(Tipy!IH9=Výsledky!$JT$6,Tipy!IH9=Výsledky!$JT$7,Tipy!IH9=Výsledky!$JT$8,Tipy!IH9=Výsledky!$JT$9),10,0))</f>
        <v>0</v>
      </c>
      <c r="JU15" s="9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95">
        <f>IF(ISBLANK($JV$3),"",IF(ISBLANK(Tipy!ID9),"-",SUM(JQ15:JU15)))</f>
        <v>60</v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>
        <f>IF(ISBLANK($KJ$3),"",IF(ISBLANK(Tipy!IP9),0,IF(AND(Tipy!IP9=Výsledky!$KH$3,Tipy!IR9=Výsledky!$KJ$3),50,0)))</f>
        <v>0</v>
      </c>
      <c r="KF15" s="9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92">
        <f>IF(ISBLANK($KJ$3),"",IF(OR(Tipy!IS9=Výsledky!$KE$6,Tipy!IS9=Výsledky!$KE$7,Tipy!IS9=Výsledky!$KE$8,Tipy!IS9=Výsledky!$KE$9),30,0))</f>
        <v>0</v>
      </c>
      <c r="KH15" s="92">
        <f>IF(ISBLANK($KJ$3),"",IF(OR(Tipy!IT9=Výsledky!$KH$6,Tipy!IT9=Výsledky!$KH$7,Tipy!IT9=Výsledky!$KH$8,Tipy!IT9=Výsledky!$KH$9),10,0))</f>
        <v>0</v>
      </c>
      <c r="KI15" s="9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95" t="str">
        <f>IF(ISBLANK($KJ$3),"",IF(ISBLANK(Tipy!IP9),"-",SUM(KE15:KI15)))</f>
        <v>-</v>
      </c>
      <c r="KK15" s="94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94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92">
        <f>IF(ISBLANK($JO$3),"",IF(OR(Tipy!IB10=Výsledky!$JM$6,Tipy!IB10=Výsledky!$JM$7,Tipy!IB10=Výsledky!$JM$8,Tipy!IB10=Výsledky!$JM$9),10,0))</f>
        <v>0</v>
      </c>
      <c r="JN16" s="9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95">
        <f>IF(ISBLANK($JO$3),"",IF(ISBLANK(Tipy!HX10),"-",SUM(JJ16:JN16)))</f>
        <v>60</v>
      </c>
      <c r="JP16" s="94"/>
      <c r="JQ16" s="92">
        <f>IF(ISBLANK($JV$3),"",IF(ISBLANK(Tipy!ID10),0,IF(AND(Tipy!ID10=Výsledky!$JT$3,Tipy!IF10=Výsledky!$JV$3),50,0)))</f>
        <v>0</v>
      </c>
      <c r="JR16" s="9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92">
        <f>IF(ISBLANK($JV$3),"",IF(OR(Tipy!IG10=Výsledky!$JQ$6,Tipy!IG10=Výsledky!$JQ$7,Tipy!IG10=Výsledky!$JQ$8,Tipy!IG10=Výsledky!$JQ$9),30,0))</f>
        <v>30</v>
      </c>
      <c r="JT16" s="92">
        <f>IF(ISBLANK($JV$3),"",IF(OR(Tipy!IH10=Výsledky!$JT$6,Tipy!IH10=Výsledky!$JT$7,Tipy!IH10=Výsledky!$JT$8,Tipy!IH10=Výsledky!$JT$9),10,0))</f>
        <v>0</v>
      </c>
      <c r="JU16" s="9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95">
        <f>IF(ISBLANK($JV$3),"",IF(ISBLANK(Tipy!ID10),"-",SUM(JQ16:JU16)))</f>
        <v>50</v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>
        <f>IF(ISBLANK($KJ$3),"",IF(ISBLANK(Tipy!IP10),0,IF(AND(Tipy!IP10=Výsledky!$KH$3,Tipy!IR10=Výsledky!$KJ$3),50,0)))</f>
        <v>0</v>
      </c>
      <c r="KF16" s="9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92">
        <f>IF(ISBLANK($KJ$3),"",IF(OR(Tipy!IS10=Výsledky!$KE$6,Tipy!IS10=Výsledky!$KE$7,Tipy!IS10=Výsledky!$KE$8,Tipy!IS10=Výsledky!$KE$9),30,0))</f>
        <v>0</v>
      </c>
      <c r="KH16" s="92">
        <f>IF(ISBLANK($KJ$3),"",IF(OR(Tipy!IT10=Výsledky!$KH$6,Tipy!IT10=Výsledky!$KH$7,Tipy!IT10=Výsledky!$KH$8,Tipy!IT10=Výsledky!$KH$9),10,0))</f>
        <v>0</v>
      </c>
      <c r="KI16" s="9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95">
        <f>IF(ISBLANK($KJ$3),"",IF(ISBLANK(Tipy!IP10),"-",SUM(KE16:KI16)))</f>
        <v>0</v>
      </c>
      <c r="KK16" s="94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94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92">
        <f>IF(ISBLANK($JO$3),"",IF(OR(Tipy!IB11=Výsledky!$JM$6,Tipy!IB11=Výsledky!$JM$7,Tipy!IB11=Výsledky!$JM$8,Tipy!IB11=Výsledky!$JM$9),10,0))</f>
        <v>0</v>
      </c>
      <c r="JN17" s="9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95">
        <f>IF(ISBLANK($JO$3),"",IF(ISBLANK(Tipy!HX11),"-",SUM(JJ17:JN17)))</f>
        <v>30</v>
      </c>
      <c r="JP17" s="94"/>
      <c r="JQ17" s="92">
        <f>IF(ISBLANK($JV$3),"",IF(ISBLANK(Tipy!ID11),0,IF(AND(Tipy!ID11=Výsledky!$JT$3,Tipy!IF11=Výsledky!$JV$3),50,0)))</f>
        <v>0</v>
      </c>
      <c r="JR17" s="9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92">
        <f>IF(ISBLANK($JV$3),"",IF(OR(Tipy!IG11=Výsledky!$JQ$6,Tipy!IG11=Výsledky!$JQ$7,Tipy!IG11=Výsledky!$JQ$8,Tipy!IG11=Výsledky!$JQ$9),30,0))</f>
        <v>0</v>
      </c>
      <c r="JT17" s="92">
        <f>IF(ISBLANK($JV$3),"",IF(OR(Tipy!IH11=Výsledky!$JT$6,Tipy!IH11=Výsledky!$JT$7,Tipy!IH11=Výsledky!$JT$8,Tipy!IH11=Výsledky!$JT$9),10,0))</f>
        <v>0</v>
      </c>
      <c r="JU17" s="9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95" t="str">
        <f>IF(ISBLANK($JV$3),"",IF(ISBLANK(Tipy!ID11),"-",SUM(JQ17:JU17)))</f>
        <v>-</v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>
        <f>IF(ISBLANK($KJ$3),"",IF(ISBLANK(Tipy!IP11),0,IF(AND(Tipy!IP11=Výsledky!$KH$3,Tipy!IR11=Výsledky!$KJ$3),50,0)))</f>
        <v>0</v>
      </c>
      <c r="KF17" s="9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92">
        <f>IF(ISBLANK($KJ$3),"",IF(OR(Tipy!IS11=Výsledky!$KE$6,Tipy!IS11=Výsledky!$KE$7,Tipy!IS11=Výsledky!$KE$8,Tipy!IS11=Výsledky!$KE$9),30,0))</f>
        <v>0</v>
      </c>
      <c r="KH17" s="92">
        <f>IF(ISBLANK($KJ$3),"",IF(OR(Tipy!IT11=Výsledky!$KH$6,Tipy!IT11=Výsledky!$KH$7,Tipy!IT11=Výsledky!$KH$8,Tipy!IT11=Výsledky!$KH$9),10,0))</f>
        <v>0</v>
      </c>
      <c r="KI17" s="9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95" t="str">
        <f>IF(ISBLANK($KJ$3),"",IF(ISBLANK(Tipy!IP11),"-",SUM(KE17:KI17)))</f>
        <v>-</v>
      </c>
      <c r="KK17" s="94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94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92">
        <f>IF(ISBLANK($JO$3),"",IF(OR(Tipy!IB12=Výsledky!$JM$6,Tipy!IB12=Výsledky!$JM$7,Tipy!IB12=Výsledky!$JM$8,Tipy!IB12=Výsledky!$JM$9),10,0))</f>
        <v>0</v>
      </c>
      <c r="JN18" s="9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95" t="str">
        <f>IF(ISBLANK($JO$3),"",IF(ISBLANK(Tipy!HX12),"-",SUM(JJ18:JN18)))</f>
        <v>-</v>
      </c>
      <c r="JP18" s="94"/>
      <c r="JQ18" s="92">
        <f>IF(ISBLANK($JV$3),"",IF(ISBLANK(Tipy!ID12),0,IF(AND(Tipy!ID12=Výsledky!$JT$3,Tipy!IF12=Výsledky!$JV$3),50,0)))</f>
        <v>0</v>
      </c>
      <c r="JR18" s="9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92">
        <f>IF(ISBLANK($JV$3),"",IF(OR(Tipy!IG12=Výsledky!$JQ$6,Tipy!IG12=Výsledky!$JQ$7,Tipy!IG12=Výsledky!$JQ$8,Tipy!IG12=Výsledky!$JQ$9),30,0))</f>
        <v>0</v>
      </c>
      <c r="JT18" s="92">
        <f>IF(ISBLANK($JV$3),"",IF(OR(Tipy!IH12=Výsledky!$JT$6,Tipy!IH12=Výsledky!$JT$7,Tipy!IH12=Výsledky!$JT$8,Tipy!IH12=Výsledky!$JT$9),10,0))</f>
        <v>0</v>
      </c>
      <c r="JU18" s="9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95" t="str">
        <f>IF(ISBLANK($JV$3),"",IF(ISBLANK(Tipy!ID12),"-",SUM(JQ18:JU18)))</f>
        <v>-</v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>
        <f>IF(ISBLANK($KJ$3),"",IF(ISBLANK(Tipy!IP12),0,IF(AND(Tipy!IP12=Výsledky!$KH$3,Tipy!IR12=Výsledky!$KJ$3),50,0)))</f>
        <v>0</v>
      </c>
      <c r="KF18" s="9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92">
        <f>IF(ISBLANK($KJ$3),"",IF(OR(Tipy!IS12=Výsledky!$KE$6,Tipy!IS12=Výsledky!$KE$7,Tipy!IS12=Výsledky!$KE$8,Tipy!IS12=Výsledky!$KE$9),30,0))</f>
        <v>0</v>
      </c>
      <c r="KH18" s="92">
        <f>IF(ISBLANK($KJ$3),"",IF(OR(Tipy!IT12=Výsledky!$KH$6,Tipy!IT12=Výsledky!$KH$7,Tipy!IT12=Výsledky!$KH$8,Tipy!IT12=Výsledky!$KH$9),10,0))</f>
        <v>0</v>
      </c>
      <c r="KI18" s="9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95" t="str">
        <f>IF(ISBLANK($KJ$3),"",IF(ISBLANK(Tipy!IP12),"-",SUM(KE18:KI18)))</f>
        <v>-</v>
      </c>
      <c r="KK18" s="94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94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92">
        <f>IF(ISBLANK($JO$3),"",IF(OR(Tipy!IB13=Výsledky!$JM$6,Tipy!IB13=Výsledky!$JM$7,Tipy!IB13=Výsledky!$JM$8,Tipy!IB13=Výsledky!$JM$9),10,0))</f>
        <v>0</v>
      </c>
      <c r="JN19" s="9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95" t="str">
        <f>IF(ISBLANK($JO$3),"",IF(ISBLANK(Tipy!HX13),"-",SUM(JJ19:JN19)))</f>
        <v>-</v>
      </c>
      <c r="JP19" s="94"/>
      <c r="JQ19" s="92">
        <f>IF(ISBLANK($JV$3),"",IF(ISBLANK(Tipy!ID13),0,IF(AND(Tipy!ID13=Výsledky!$JT$3,Tipy!IF13=Výsledky!$JV$3),50,0)))</f>
        <v>0</v>
      </c>
      <c r="JR19" s="9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92">
        <f>IF(ISBLANK($JV$3),"",IF(OR(Tipy!IG13=Výsledky!$JQ$6,Tipy!IG13=Výsledky!$JQ$7,Tipy!IG13=Výsledky!$JQ$8,Tipy!IG13=Výsledky!$JQ$9),30,0))</f>
        <v>0</v>
      </c>
      <c r="JT19" s="92">
        <f>IF(ISBLANK($JV$3),"",IF(OR(Tipy!IH13=Výsledky!$JT$6,Tipy!IH13=Výsledky!$JT$7,Tipy!IH13=Výsledky!$JT$8,Tipy!IH13=Výsledky!$JT$9),10,0))</f>
        <v>0</v>
      </c>
      <c r="JU19" s="9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95" t="str">
        <f>IF(ISBLANK($JV$3),"",IF(ISBLANK(Tipy!ID13),"-",SUM(JQ19:JU19)))</f>
        <v>-</v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>
        <f>IF(ISBLANK($KJ$3),"",IF(ISBLANK(Tipy!IP13),0,IF(AND(Tipy!IP13=Výsledky!$KH$3,Tipy!IR13=Výsledky!$KJ$3),50,0)))</f>
        <v>0</v>
      </c>
      <c r="KF19" s="9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92">
        <f>IF(ISBLANK($KJ$3),"",IF(OR(Tipy!IS13=Výsledky!$KE$6,Tipy!IS13=Výsledky!$KE$7,Tipy!IS13=Výsledky!$KE$8,Tipy!IS13=Výsledky!$KE$9),30,0))</f>
        <v>0</v>
      </c>
      <c r="KH19" s="92">
        <f>IF(ISBLANK($KJ$3),"",IF(OR(Tipy!IT13=Výsledky!$KH$6,Tipy!IT13=Výsledky!$KH$7,Tipy!IT13=Výsledky!$KH$8,Tipy!IT13=Výsledky!$KH$9),10,0))</f>
        <v>0</v>
      </c>
      <c r="KI19" s="9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95" t="str">
        <f>IF(ISBLANK($KJ$3),"",IF(ISBLANK(Tipy!IP13),"-",SUM(KE19:KI19)))</f>
        <v>-</v>
      </c>
      <c r="KK19" s="94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94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92">
        <f>IF(ISBLANK($JO$3),"",IF(OR(Tipy!IB14=Výsledky!$JM$6,Tipy!IB14=Výsledky!$JM$7,Tipy!IB14=Výsledky!$JM$8,Tipy!IB14=Výsledky!$JM$9),10,0))</f>
        <v>0</v>
      </c>
      <c r="JN20" s="9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95">
        <f>IF(ISBLANK($JO$3),"",IF(ISBLANK(Tipy!HX14),"-",SUM(JJ20:JN20)))</f>
        <v>60</v>
      </c>
      <c r="JP20" s="94"/>
      <c r="JQ20" s="92">
        <f>IF(ISBLANK($JV$3),"",IF(ISBLANK(Tipy!ID14),0,IF(AND(Tipy!ID14=Výsledky!$JT$3,Tipy!IF14=Výsledky!$JV$3),50,0)))</f>
        <v>0</v>
      </c>
      <c r="JR20" s="9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92">
        <f>IF(ISBLANK($JV$3),"",IF(OR(Tipy!IG14=Výsledky!$JQ$6,Tipy!IG14=Výsledky!$JQ$7,Tipy!IG14=Výsledky!$JQ$8,Tipy!IG14=Výsledky!$JQ$9),30,0))</f>
        <v>30</v>
      </c>
      <c r="JT20" s="92">
        <f>IF(ISBLANK($JV$3),"",IF(OR(Tipy!IH14=Výsledky!$JT$6,Tipy!IH14=Výsledky!$JT$7,Tipy!IH14=Výsledky!$JT$8,Tipy!IH14=Výsledky!$JT$9),10,0))</f>
        <v>0</v>
      </c>
      <c r="JU20" s="9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95">
        <f>IF(ISBLANK($JV$3),"",IF(ISBLANK(Tipy!ID14),"-",SUM(JQ20:JU20)))</f>
        <v>60</v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>
        <f>IF(ISBLANK($KJ$3),"",IF(ISBLANK(Tipy!IP14),0,IF(AND(Tipy!IP14=Výsledky!$KH$3,Tipy!IR14=Výsledky!$KJ$3),50,0)))</f>
        <v>0</v>
      </c>
      <c r="KF20" s="9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92">
        <f>IF(ISBLANK($KJ$3),"",IF(OR(Tipy!IS14=Výsledky!$KE$6,Tipy!IS14=Výsledky!$KE$7,Tipy!IS14=Výsledky!$KE$8,Tipy!IS14=Výsledky!$KE$9),30,0))</f>
        <v>0</v>
      </c>
      <c r="KH20" s="92">
        <f>IF(ISBLANK($KJ$3),"",IF(OR(Tipy!IT14=Výsledky!$KH$6,Tipy!IT14=Výsledky!$KH$7,Tipy!IT14=Výsledky!$KH$8,Tipy!IT14=Výsledky!$KH$9),10,0))</f>
        <v>0</v>
      </c>
      <c r="KI20" s="9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95">
        <f>IF(ISBLANK($KJ$3),"",IF(ISBLANK(Tipy!IP14),"-",SUM(KE20:KI20)))</f>
        <v>0</v>
      </c>
      <c r="KK20" s="94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94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92">
        <f>IF(ISBLANK($JO$3),"",IF(OR(Tipy!IB15=Výsledky!$JM$6,Tipy!IB15=Výsledky!$JM$7,Tipy!IB15=Výsledky!$JM$8,Tipy!IB15=Výsledky!$JM$9),10,0))</f>
        <v>0</v>
      </c>
      <c r="JN21" s="9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95">
        <f>IF(ISBLANK($JO$3),"",IF(ISBLANK(Tipy!HX15),"-",SUM(JJ21:JN21)))</f>
        <v>80</v>
      </c>
      <c r="JP21" s="94"/>
      <c r="JQ21" s="92">
        <f>IF(ISBLANK($JV$3),"",IF(ISBLANK(Tipy!ID15),0,IF(AND(Tipy!ID15=Výsledky!$JT$3,Tipy!IF15=Výsledky!$JV$3),50,0)))</f>
        <v>0</v>
      </c>
      <c r="JR21" s="9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92">
        <f>IF(ISBLANK($JV$3),"",IF(OR(Tipy!IG15=Výsledky!$JQ$6,Tipy!IG15=Výsledky!$JQ$7,Tipy!IG15=Výsledky!$JQ$8,Tipy!IG15=Výsledky!$JQ$9),30,0))</f>
        <v>30</v>
      </c>
      <c r="JT21" s="92">
        <f>IF(ISBLANK($JV$3),"",IF(OR(Tipy!IH15=Výsledky!$JT$6,Tipy!IH15=Výsledky!$JT$7,Tipy!IH15=Výsledky!$JT$8,Tipy!IH15=Výsledky!$JT$9),10,0))</f>
        <v>0</v>
      </c>
      <c r="JU21" s="9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95">
        <f>IF(ISBLANK($JV$3),"",IF(ISBLANK(Tipy!ID15),"-",SUM(JQ21:JU21)))</f>
        <v>60</v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>
        <f>IF(ISBLANK($KJ$3),"",IF(ISBLANK(Tipy!IP15),0,IF(AND(Tipy!IP15=Výsledky!$KH$3,Tipy!IR15=Výsledky!$KJ$3),50,0)))</f>
        <v>0</v>
      </c>
      <c r="KF21" s="9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92">
        <f>IF(ISBLANK($KJ$3),"",IF(OR(Tipy!IS15=Výsledky!$KE$6,Tipy!IS15=Výsledky!$KE$7,Tipy!IS15=Výsledky!$KE$8,Tipy!IS15=Výsledky!$KE$9),30,0))</f>
        <v>0</v>
      </c>
      <c r="KH21" s="92">
        <f>IF(ISBLANK($KJ$3),"",IF(OR(Tipy!IT15=Výsledky!$KH$6,Tipy!IT15=Výsledky!$KH$7,Tipy!IT15=Výsledky!$KH$8,Tipy!IT15=Výsledky!$KH$9),10,0))</f>
        <v>0</v>
      </c>
      <c r="KI21" s="9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95">
        <f>IF(ISBLANK($KJ$3),"",IF(ISBLANK(Tipy!IP15),"-",SUM(KE21:KI21)))</f>
        <v>20</v>
      </c>
      <c r="KK21" s="94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94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92">
        <f>IF(ISBLANK($JO$3),"",IF(OR(Tipy!IB16=Výsledky!$JM$6,Tipy!IB16=Výsledky!$JM$7,Tipy!IB16=Výsledky!$JM$8,Tipy!IB16=Výsledky!$JM$9),10,0))</f>
        <v>10</v>
      </c>
      <c r="JN22" s="9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95">
        <f>IF(ISBLANK($JO$3),"",IF(ISBLANK(Tipy!HX16),"-",SUM(JJ22:JN22)))</f>
        <v>40</v>
      </c>
      <c r="JP22" s="94"/>
      <c r="JQ22" s="92">
        <f>IF(ISBLANK($JV$3),"",IF(ISBLANK(Tipy!ID16),0,IF(AND(Tipy!ID16=Výsledky!$JT$3,Tipy!IF16=Výsledky!$JV$3),50,0)))</f>
        <v>0</v>
      </c>
      <c r="JR22" s="9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92">
        <f>IF(ISBLANK($JV$3),"",IF(OR(Tipy!IG16=Výsledky!$JQ$6,Tipy!IG16=Výsledky!$JQ$7,Tipy!IG16=Výsledky!$JQ$8,Tipy!IG16=Výsledky!$JQ$9),30,0))</f>
        <v>30</v>
      </c>
      <c r="JT22" s="92">
        <f>IF(ISBLANK($JV$3),"",IF(OR(Tipy!IH16=Výsledky!$JT$6,Tipy!IH16=Výsledky!$JT$7,Tipy!IH16=Výsledky!$JT$8,Tipy!IH16=Výsledky!$JT$9),10,0))</f>
        <v>0</v>
      </c>
      <c r="JU22" s="9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95">
        <f>IF(ISBLANK($JV$3),"",IF(ISBLANK(Tipy!ID16),"-",SUM(JQ22:JU22)))</f>
        <v>50</v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>
        <f>IF(ISBLANK($KJ$3),"",IF(ISBLANK(Tipy!IP16),0,IF(AND(Tipy!IP16=Výsledky!$KH$3,Tipy!IR16=Výsledky!$KJ$3),50,0)))</f>
        <v>0</v>
      </c>
      <c r="KF22" s="9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92">
        <f>IF(ISBLANK($KJ$3),"",IF(OR(Tipy!IS16=Výsledky!$KE$6,Tipy!IS16=Výsledky!$KE$7,Tipy!IS16=Výsledky!$KE$8,Tipy!IS16=Výsledky!$KE$9),30,0))</f>
        <v>0</v>
      </c>
      <c r="KH22" s="92">
        <f>IF(ISBLANK($KJ$3),"",IF(OR(Tipy!IT16=Výsledky!$KH$6,Tipy!IT16=Výsledky!$KH$7,Tipy!IT16=Výsledky!$KH$8,Tipy!IT16=Výsledky!$KH$9),10,0))</f>
        <v>0</v>
      </c>
      <c r="KI22" s="9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95">
        <f>IF(ISBLANK($KJ$3),"",IF(ISBLANK(Tipy!IP16),"-",SUM(KE22:KI22)))</f>
        <v>10</v>
      </c>
      <c r="KK22" s="94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94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92">
        <f>IF(ISBLANK($JO$3),"",IF(OR(Tipy!IB17=Výsledky!$JM$6,Tipy!IB17=Výsledky!$JM$7,Tipy!IB17=Výsledky!$JM$8,Tipy!IB17=Výsledky!$JM$9),10,0))</f>
        <v>0</v>
      </c>
      <c r="JN23" s="9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95" t="str">
        <f>IF(ISBLANK($JO$3),"",IF(ISBLANK(Tipy!HX17),"-",SUM(JJ23:JN23)))</f>
        <v>-</v>
      </c>
      <c r="JP23" s="94"/>
      <c r="JQ23" s="92">
        <f>IF(ISBLANK($JV$3),"",IF(ISBLANK(Tipy!ID17),0,IF(AND(Tipy!ID17=Výsledky!$JT$3,Tipy!IF17=Výsledky!$JV$3),50,0)))</f>
        <v>0</v>
      </c>
      <c r="JR23" s="9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92">
        <f>IF(ISBLANK($JV$3),"",IF(OR(Tipy!IG17=Výsledky!$JQ$6,Tipy!IG17=Výsledky!$JQ$7,Tipy!IG17=Výsledky!$JQ$8,Tipy!IG17=Výsledky!$JQ$9),30,0))</f>
        <v>0</v>
      </c>
      <c r="JT23" s="92">
        <f>IF(ISBLANK($JV$3),"",IF(OR(Tipy!IH17=Výsledky!$JT$6,Tipy!IH17=Výsledky!$JT$7,Tipy!IH17=Výsledky!$JT$8,Tipy!IH17=Výsledky!$JT$9),10,0))</f>
        <v>0</v>
      </c>
      <c r="JU23" s="9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95" t="str">
        <f>IF(ISBLANK($JV$3),"",IF(ISBLANK(Tipy!ID17),"-",SUM(JQ23:JU23)))</f>
        <v>-</v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>
        <f>IF(ISBLANK($KJ$3),"",IF(ISBLANK(Tipy!IP17),0,IF(AND(Tipy!IP17=Výsledky!$KH$3,Tipy!IR17=Výsledky!$KJ$3),50,0)))</f>
        <v>0</v>
      </c>
      <c r="KF23" s="9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92">
        <f>IF(ISBLANK($KJ$3),"",IF(OR(Tipy!IS17=Výsledky!$KE$6,Tipy!IS17=Výsledky!$KE$7,Tipy!IS17=Výsledky!$KE$8,Tipy!IS17=Výsledky!$KE$9),30,0))</f>
        <v>0</v>
      </c>
      <c r="KH23" s="92">
        <f>IF(ISBLANK($KJ$3),"",IF(OR(Tipy!IT17=Výsledky!$KH$6,Tipy!IT17=Výsledky!$KH$7,Tipy!IT17=Výsledky!$KH$8,Tipy!IT17=Výsledky!$KH$9),10,0))</f>
        <v>0</v>
      </c>
      <c r="KI23" s="9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95" t="str">
        <f>IF(ISBLANK($KJ$3),"",IF(ISBLANK(Tipy!IP17),"-",SUM(KE23:KI23)))</f>
        <v>-</v>
      </c>
      <c r="KK23" s="94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94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92">
        <f>IF(ISBLANK($JO$3),"",IF(OR(Tipy!IB18=Výsledky!$JM$6,Tipy!IB18=Výsledky!$JM$7,Tipy!IB18=Výsledky!$JM$8,Tipy!IB18=Výsledky!$JM$9),10,0))</f>
        <v>0</v>
      </c>
      <c r="JN24" s="9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95">
        <f>IF(ISBLANK($JO$3),"",IF(ISBLANK(Tipy!HX18),"-",SUM(JJ24:JN24)))</f>
        <v>20</v>
      </c>
      <c r="JP24" s="94"/>
      <c r="JQ24" s="92">
        <f>IF(ISBLANK($JV$3),"",IF(ISBLANK(Tipy!ID18),0,IF(AND(Tipy!ID18=Výsledky!$JT$3,Tipy!IF18=Výsledky!$JV$3),50,0)))</f>
        <v>0</v>
      </c>
      <c r="JR24" s="9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92">
        <f>IF(ISBLANK($JV$3),"",IF(OR(Tipy!IG18=Výsledky!$JQ$6,Tipy!IG18=Výsledky!$JQ$7,Tipy!IG18=Výsledky!$JQ$8,Tipy!IG18=Výsledky!$JQ$9),30,0))</f>
        <v>30</v>
      </c>
      <c r="JT24" s="92">
        <f>IF(ISBLANK($JV$3),"",IF(OR(Tipy!IH18=Výsledky!$JT$6,Tipy!IH18=Výsledky!$JT$7,Tipy!IH18=Výsledky!$JT$8,Tipy!IH18=Výsledky!$JT$9),10,0))</f>
        <v>0</v>
      </c>
      <c r="JU24" s="9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95">
        <f>IF(ISBLANK($JV$3),"",IF(ISBLANK(Tipy!ID18),"-",SUM(JQ24:JU24)))</f>
        <v>60</v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>
        <f>IF(ISBLANK($KJ$3),"",IF(ISBLANK(Tipy!IP18),0,IF(AND(Tipy!IP18=Výsledky!$KH$3,Tipy!IR18=Výsledky!$KJ$3),50,0)))</f>
        <v>0</v>
      </c>
      <c r="KF24" s="9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92">
        <f>IF(ISBLANK($KJ$3),"",IF(OR(Tipy!IS18=Výsledky!$KE$6,Tipy!IS18=Výsledky!$KE$7,Tipy!IS18=Výsledky!$KE$8,Tipy!IS18=Výsledky!$KE$9),30,0))</f>
        <v>0</v>
      </c>
      <c r="KH24" s="92">
        <f>IF(ISBLANK($KJ$3),"",IF(OR(Tipy!IT18=Výsledky!$KH$6,Tipy!IT18=Výsledky!$KH$7,Tipy!IT18=Výsledky!$KH$8,Tipy!IT18=Výsledky!$KH$9),10,0))</f>
        <v>0</v>
      </c>
      <c r="KI24" s="9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95">
        <f>IF(ISBLANK($KJ$3),"",IF(ISBLANK(Tipy!IP18),"-",SUM(KE24:KI24)))</f>
        <v>0</v>
      </c>
      <c r="KK24" s="94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94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92">
        <f>IF(ISBLANK($JO$3),"",IF(OR(Tipy!IB19=Výsledky!$JM$6,Tipy!IB19=Výsledky!$JM$7,Tipy!IB19=Výsledky!$JM$8,Tipy!IB19=Výsledky!$JM$9),10,0))</f>
        <v>0</v>
      </c>
      <c r="JN25" s="9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95">
        <f>IF(ISBLANK($JO$3),"",IF(ISBLANK(Tipy!HX19),"-",SUM(JJ25:JN25)))</f>
        <v>20</v>
      </c>
      <c r="JP25" s="94"/>
      <c r="JQ25" s="92">
        <f>IF(ISBLANK($JV$3),"",IF(ISBLANK(Tipy!ID19),0,IF(AND(Tipy!ID19=Výsledky!$JT$3,Tipy!IF19=Výsledky!$JV$3),50,0)))</f>
        <v>0</v>
      </c>
      <c r="JR25" s="9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92">
        <f>IF(ISBLANK($JV$3),"",IF(OR(Tipy!IG19=Výsledky!$JQ$6,Tipy!IG19=Výsledky!$JQ$7,Tipy!IG19=Výsledky!$JQ$8,Tipy!IG19=Výsledky!$JQ$9),30,0))</f>
        <v>30</v>
      </c>
      <c r="JT25" s="92">
        <f>IF(ISBLANK($JV$3),"",IF(OR(Tipy!IH19=Výsledky!$JT$6,Tipy!IH19=Výsledky!$JT$7,Tipy!IH19=Výsledky!$JT$8,Tipy!IH19=Výsledky!$JT$9),10,0))</f>
        <v>0</v>
      </c>
      <c r="JU25" s="9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95">
        <f>IF(ISBLANK($JV$3),"",IF(ISBLANK(Tipy!ID19),"-",SUM(JQ25:JU25)))</f>
        <v>50</v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>
        <f>IF(ISBLANK($KJ$3),"",IF(ISBLANK(Tipy!IP19),0,IF(AND(Tipy!IP19=Výsledky!$KH$3,Tipy!IR19=Výsledky!$KJ$3),50,0)))</f>
        <v>0</v>
      </c>
      <c r="KF25" s="9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92">
        <f>IF(ISBLANK($KJ$3),"",IF(OR(Tipy!IS19=Výsledky!$KE$6,Tipy!IS19=Výsledky!$KE$7,Tipy!IS19=Výsledky!$KE$8,Tipy!IS19=Výsledky!$KE$9),30,0))</f>
        <v>0</v>
      </c>
      <c r="KH25" s="92">
        <f>IF(ISBLANK($KJ$3),"",IF(OR(Tipy!IT19=Výsledky!$KH$6,Tipy!IT19=Výsledky!$KH$7,Tipy!IT19=Výsledky!$KH$8,Tipy!IT19=Výsledky!$KH$9),10,0))</f>
        <v>0</v>
      </c>
      <c r="KI25" s="9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95">
        <f>IF(ISBLANK($KJ$3),"",IF(ISBLANK(Tipy!IP19),"-",SUM(KE25:KI25)))</f>
        <v>0</v>
      </c>
      <c r="KK25" s="94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94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92">
        <f>IF(ISBLANK($JO$3),"",IF(OR(Tipy!IB20=Výsledky!$JM$6,Tipy!IB20=Výsledky!$JM$7,Tipy!IB20=Výsledky!$JM$8,Tipy!IB20=Výsledky!$JM$9),10,0))</f>
        <v>10</v>
      </c>
      <c r="JN26" s="9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95">
        <f>IF(ISBLANK($JO$3),"",IF(ISBLANK(Tipy!HX20),"-",SUM(JJ26:JN26)))</f>
        <v>10</v>
      </c>
      <c r="JP26" s="94"/>
      <c r="JQ26" s="92">
        <f>IF(ISBLANK($JV$3),"",IF(ISBLANK(Tipy!ID20),0,IF(AND(Tipy!ID20=Výsledky!$JT$3,Tipy!IF20=Výsledky!$JV$3),50,0)))</f>
        <v>0</v>
      </c>
      <c r="JR26" s="9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92">
        <f>IF(ISBLANK($JV$3),"",IF(OR(Tipy!IG20=Výsledky!$JQ$6,Tipy!IG20=Výsledky!$JQ$7,Tipy!IG20=Výsledky!$JQ$8,Tipy!IG20=Výsledky!$JQ$9),30,0))</f>
        <v>30</v>
      </c>
      <c r="JT26" s="92">
        <f>IF(ISBLANK($JV$3),"",IF(OR(Tipy!IH20=Výsledky!$JT$6,Tipy!IH20=Výsledky!$JT$7,Tipy!IH20=Výsledky!$JT$8,Tipy!IH20=Výsledky!$JT$9),10,0))</f>
        <v>0</v>
      </c>
      <c r="JU26" s="9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95">
        <f>IF(ISBLANK($JV$3),"",IF(ISBLANK(Tipy!ID20),"-",SUM(JQ26:JU26)))</f>
        <v>60</v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>
        <f>IF(ISBLANK($KJ$3),"",IF(ISBLANK(Tipy!IP20),0,IF(AND(Tipy!IP20=Výsledky!$KH$3,Tipy!IR20=Výsledky!$KJ$3),50,0)))</f>
        <v>0</v>
      </c>
      <c r="KF26" s="9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92">
        <f>IF(ISBLANK($KJ$3),"",IF(OR(Tipy!IS20=Výsledky!$KE$6,Tipy!IS20=Výsledky!$KE$7,Tipy!IS20=Výsledky!$KE$8,Tipy!IS20=Výsledky!$KE$9),30,0))</f>
        <v>0</v>
      </c>
      <c r="KH26" s="92">
        <f>IF(ISBLANK($KJ$3),"",IF(OR(Tipy!IT20=Výsledky!$KH$6,Tipy!IT20=Výsledky!$KH$7,Tipy!IT20=Výsledky!$KH$8,Tipy!IT20=Výsledky!$KH$9),10,0))</f>
        <v>0</v>
      </c>
      <c r="KI26" s="9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95">
        <f>IF(ISBLANK($KJ$3),"",IF(ISBLANK(Tipy!IP20),"-",SUM(KE26:KI26)))</f>
        <v>0</v>
      </c>
      <c r="KK26" s="94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94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92">
        <f>IF(ISBLANK($JO$3),"",IF(OR(Tipy!IB21=Výsledky!$JM$6,Tipy!IB21=Výsledky!$JM$7,Tipy!IB21=Výsledky!$JM$8,Tipy!IB21=Výsledky!$JM$9),10,0))</f>
        <v>0</v>
      </c>
      <c r="JN27" s="9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95">
        <f>IF(ISBLANK($JO$3),"",IF(ISBLANK(Tipy!HX21),"-",SUM(JJ27:JN27)))</f>
        <v>60</v>
      </c>
      <c r="JP27" s="94"/>
      <c r="JQ27" s="92">
        <f>IF(ISBLANK($JV$3),"",IF(ISBLANK(Tipy!ID21),0,IF(AND(Tipy!ID21=Výsledky!$JT$3,Tipy!IF21=Výsledky!$JV$3),50,0)))</f>
        <v>0</v>
      </c>
      <c r="JR27" s="9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92">
        <f>IF(ISBLANK($JV$3),"",IF(OR(Tipy!IG21=Výsledky!$JQ$6,Tipy!IG21=Výsledky!$JQ$7,Tipy!IG21=Výsledky!$JQ$8,Tipy!IG21=Výsledky!$JQ$9),30,0))</f>
        <v>30</v>
      </c>
      <c r="JT27" s="92">
        <f>IF(ISBLANK($JV$3),"",IF(OR(Tipy!IH21=Výsledky!$JT$6,Tipy!IH21=Výsledky!$JT$7,Tipy!IH21=Výsledky!$JT$8,Tipy!IH21=Výsledky!$JT$9),10,0))</f>
        <v>0</v>
      </c>
      <c r="JU27" s="9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95">
        <f>IF(ISBLANK($JV$3),"",IF(ISBLANK(Tipy!ID21),"-",SUM(JQ27:JU27)))</f>
        <v>50</v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>
        <f>IF(ISBLANK($KJ$3),"",IF(ISBLANK(Tipy!IP21),0,IF(AND(Tipy!IP21=Výsledky!$KH$3,Tipy!IR21=Výsledky!$KJ$3),50,0)))</f>
        <v>0</v>
      </c>
      <c r="KF27" s="9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92">
        <f>IF(ISBLANK($KJ$3),"",IF(OR(Tipy!IS21=Výsledky!$KE$6,Tipy!IS21=Výsledky!$KE$7,Tipy!IS21=Výsledky!$KE$8,Tipy!IS21=Výsledky!$KE$9),30,0))</f>
        <v>0</v>
      </c>
      <c r="KH27" s="92">
        <f>IF(ISBLANK($KJ$3),"",IF(OR(Tipy!IT21=Výsledky!$KH$6,Tipy!IT21=Výsledky!$KH$7,Tipy!IT21=Výsledky!$KH$8,Tipy!IT21=Výsledky!$KH$9),10,0))</f>
        <v>0</v>
      </c>
      <c r="KI27" s="9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95">
        <f>IF(ISBLANK($KJ$3),"",IF(ISBLANK(Tipy!IP21),"-",SUM(KE27:KI27)))</f>
        <v>0</v>
      </c>
      <c r="KK27" s="94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94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92">
        <f>IF(ISBLANK($JO$3),"",IF(OR(Tipy!IB22=Výsledky!$JM$6,Tipy!IB22=Výsledky!$JM$7,Tipy!IB22=Výsledky!$JM$8,Tipy!IB22=Výsledky!$JM$9),10,0))</f>
        <v>0</v>
      </c>
      <c r="JN28" s="9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95" t="str">
        <f>IF(ISBLANK($JO$3),"",IF(ISBLANK(Tipy!HX22),"-",SUM(JJ28:JN28)))</f>
        <v>-</v>
      </c>
      <c r="JP28" s="94"/>
      <c r="JQ28" s="92">
        <f>IF(ISBLANK($JV$3),"",IF(ISBLANK(Tipy!ID22),0,IF(AND(Tipy!ID22=Výsledky!$JT$3,Tipy!IF22=Výsledky!$JV$3),50,0)))</f>
        <v>0</v>
      </c>
      <c r="JR28" s="9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92">
        <f>IF(ISBLANK($JV$3),"",IF(OR(Tipy!IG22=Výsledky!$JQ$6,Tipy!IG22=Výsledky!$JQ$7,Tipy!IG22=Výsledky!$JQ$8,Tipy!IG22=Výsledky!$JQ$9),30,0))</f>
        <v>0</v>
      </c>
      <c r="JT28" s="92">
        <f>IF(ISBLANK($JV$3),"",IF(OR(Tipy!IH22=Výsledky!$JT$6,Tipy!IH22=Výsledky!$JT$7,Tipy!IH22=Výsledky!$JT$8,Tipy!IH22=Výsledky!$JT$9),10,0))</f>
        <v>0</v>
      </c>
      <c r="JU28" s="9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95" t="str">
        <f>IF(ISBLANK($JV$3),"",IF(ISBLANK(Tipy!ID22),"-",SUM(JQ28:JU28)))</f>
        <v>-</v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>
        <f>IF(ISBLANK($KJ$3),"",IF(ISBLANK(Tipy!IP22),0,IF(AND(Tipy!IP22=Výsledky!$KH$3,Tipy!IR22=Výsledky!$KJ$3),50,0)))</f>
        <v>0</v>
      </c>
      <c r="KF28" s="9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92">
        <f>IF(ISBLANK($KJ$3),"",IF(OR(Tipy!IS22=Výsledky!$KE$6,Tipy!IS22=Výsledky!$KE$7,Tipy!IS22=Výsledky!$KE$8,Tipy!IS22=Výsledky!$KE$9),30,0))</f>
        <v>0</v>
      </c>
      <c r="KH28" s="92">
        <f>IF(ISBLANK($KJ$3),"",IF(OR(Tipy!IT22=Výsledky!$KH$6,Tipy!IT22=Výsledky!$KH$7,Tipy!IT22=Výsledky!$KH$8,Tipy!IT22=Výsledky!$KH$9),10,0))</f>
        <v>0</v>
      </c>
      <c r="KI28" s="9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95" t="str">
        <f>IF(ISBLANK($KJ$3),"",IF(ISBLANK(Tipy!IP22),"-",SUM(KE28:KI28)))</f>
        <v>-</v>
      </c>
      <c r="KK28" s="94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94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92">
        <f>IF(ISBLANK($JO$3),"",IF(OR(Tipy!IB23=Výsledky!$JM$6,Tipy!IB23=Výsledky!$JM$7,Tipy!IB23=Výsledky!$JM$8,Tipy!IB23=Výsledky!$JM$9),10,0))</f>
        <v>0</v>
      </c>
      <c r="JN29" s="9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95" t="str">
        <f>IF(ISBLANK($JO$3),"",IF(ISBLANK(Tipy!HX23),"-",SUM(JJ29:JN29)))</f>
        <v>-</v>
      </c>
      <c r="JP29" s="94"/>
      <c r="JQ29" s="92">
        <f>IF(ISBLANK($JV$3),"",IF(ISBLANK(Tipy!ID23),0,IF(AND(Tipy!ID23=Výsledky!$JT$3,Tipy!IF23=Výsledky!$JV$3),50,0)))</f>
        <v>0</v>
      </c>
      <c r="JR29" s="9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92">
        <f>IF(ISBLANK($JV$3),"",IF(OR(Tipy!IG23=Výsledky!$JQ$6,Tipy!IG23=Výsledky!$JQ$7,Tipy!IG23=Výsledky!$JQ$8,Tipy!IG23=Výsledky!$JQ$9),30,0))</f>
        <v>0</v>
      </c>
      <c r="JT29" s="92">
        <f>IF(ISBLANK($JV$3),"",IF(OR(Tipy!IH23=Výsledky!$JT$6,Tipy!IH23=Výsledky!$JT$7,Tipy!IH23=Výsledky!$JT$8,Tipy!IH23=Výsledky!$JT$9),10,0))</f>
        <v>0</v>
      </c>
      <c r="JU29" s="9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95" t="str">
        <f>IF(ISBLANK($JV$3),"",IF(ISBLANK(Tipy!ID23),"-",SUM(JQ29:JU29)))</f>
        <v>-</v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>
        <f>IF(ISBLANK($KJ$3),"",IF(ISBLANK(Tipy!IP23),0,IF(AND(Tipy!IP23=Výsledky!$KH$3,Tipy!IR23=Výsledky!$KJ$3),50,0)))</f>
        <v>0</v>
      </c>
      <c r="KF29" s="9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92">
        <f>IF(ISBLANK($KJ$3),"",IF(OR(Tipy!IS23=Výsledky!$KE$6,Tipy!IS23=Výsledky!$KE$7,Tipy!IS23=Výsledky!$KE$8,Tipy!IS23=Výsledky!$KE$9),30,0))</f>
        <v>0</v>
      </c>
      <c r="KH29" s="92">
        <f>IF(ISBLANK($KJ$3),"",IF(OR(Tipy!IT23=Výsledky!$KH$6,Tipy!IT23=Výsledky!$KH$7,Tipy!IT23=Výsledky!$KH$8,Tipy!IT23=Výsledky!$KH$9),10,0))</f>
        <v>0</v>
      </c>
      <c r="KI29" s="9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95" t="str">
        <f>IF(ISBLANK($KJ$3),"",IF(ISBLANK(Tipy!IP23),"-",SUM(KE29:KI29)))</f>
        <v>-</v>
      </c>
      <c r="KK29" s="94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94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92">
        <f>IF(ISBLANK($JO$3),"",IF(OR(Tipy!IB24=Výsledky!$JM$6,Tipy!IB24=Výsledky!$JM$7,Tipy!IB24=Výsledky!$JM$8,Tipy!IB24=Výsledky!$JM$9),10,0))</f>
        <v>0</v>
      </c>
      <c r="JN30" s="9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95">
        <f>IF(ISBLANK($JO$3),"",IF(ISBLANK(Tipy!HX24),"-",SUM(JJ30:JN30)))</f>
        <v>0</v>
      </c>
      <c r="JP30" s="94"/>
      <c r="JQ30" s="92">
        <f>IF(ISBLANK($JV$3),"",IF(ISBLANK(Tipy!ID24),0,IF(AND(Tipy!ID24=Výsledky!$JT$3,Tipy!IF24=Výsledky!$JV$3),50,0)))</f>
        <v>0</v>
      </c>
      <c r="JR30" s="9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92">
        <f>IF(ISBLANK($JV$3),"",IF(OR(Tipy!IG24=Výsledky!$JQ$6,Tipy!IG24=Výsledky!$JQ$7,Tipy!IG24=Výsledky!$JQ$8,Tipy!IG24=Výsledky!$JQ$9),30,0))</f>
        <v>0</v>
      </c>
      <c r="JT30" s="92">
        <f>IF(ISBLANK($JV$3),"",IF(OR(Tipy!IH24=Výsledky!$JT$6,Tipy!IH24=Výsledky!$JT$7,Tipy!IH24=Výsledky!$JT$8,Tipy!IH24=Výsledky!$JT$9),10,0))</f>
        <v>0</v>
      </c>
      <c r="JU30" s="9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95" t="str">
        <f>IF(ISBLANK($JV$3),"",IF(ISBLANK(Tipy!ID24),"-",SUM(JQ30:JU30)))</f>
        <v>-</v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>
        <f>IF(ISBLANK($KJ$3),"",IF(ISBLANK(Tipy!IP24),0,IF(AND(Tipy!IP24=Výsledky!$KH$3,Tipy!IR24=Výsledky!$KJ$3),50,0)))</f>
        <v>0</v>
      </c>
      <c r="KF30" s="9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92">
        <f>IF(ISBLANK($KJ$3),"",IF(OR(Tipy!IS24=Výsledky!$KE$6,Tipy!IS24=Výsledky!$KE$7,Tipy!IS24=Výsledky!$KE$8,Tipy!IS24=Výsledky!$KE$9),30,0))</f>
        <v>0</v>
      </c>
      <c r="KH30" s="92">
        <f>IF(ISBLANK($KJ$3),"",IF(OR(Tipy!IT24=Výsledky!$KH$6,Tipy!IT24=Výsledky!$KH$7,Tipy!IT24=Výsledky!$KH$8,Tipy!IT24=Výsledky!$KH$9),10,0))</f>
        <v>0</v>
      </c>
      <c r="KI30" s="9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95" t="str">
        <f>IF(ISBLANK($KJ$3),"",IF(ISBLANK(Tipy!IP24),"-",SUM(KE30:KI30)))</f>
        <v>-</v>
      </c>
      <c r="KK30" s="94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94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92">
        <f>IF(ISBLANK($JO$3),"",IF(OR(Tipy!IB25=Výsledky!$JM$6,Tipy!IB25=Výsledky!$JM$7,Tipy!IB25=Výsledky!$JM$8,Tipy!IB25=Výsledky!$JM$9),10,0))</f>
        <v>0</v>
      </c>
      <c r="JN31" s="9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95">
        <f>IF(ISBLANK($JO$3),"",IF(ISBLANK(Tipy!HX25),"-",SUM(JJ31:JN31)))</f>
        <v>60</v>
      </c>
      <c r="JP31" s="94"/>
      <c r="JQ31" s="92">
        <f>IF(ISBLANK($JV$3),"",IF(ISBLANK(Tipy!ID25),0,IF(AND(Tipy!ID25=Výsledky!$JT$3,Tipy!IF25=Výsledky!$JV$3),50,0)))</f>
        <v>0</v>
      </c>
      <c r="JR31" s="9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92">
        <f>IF(ISBLANK($JV$3),"",IF(OR(Tipy!IG25=Výsledky!$JQ$6,Tipy!IG25=Výsledky!$JQ$7,Tipy!IG25=Výsledky!$JQ$8,Tipy!IG25=Výsledky!$JQ$9),30,0))</f>
        <v>30</v>
      </c>
      <c r="JT31" s="92">
        <f>IF(ISBLANK($JV$3),"",IF(OR(Tipy!IH25=Výsledky!$JT$6,Tipy!IH25=Výsledky!$JT$7,Tipy!IH25=Výsledky!$JT$8,Tipy!IH25=Výsledky!$JT$9),10,0))</f>
        <v>0</v>
      </c>
      <c r="JU31" s="9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95">
        <f>IF(ISBLANK($JV$3),"",IF(ISBLANK(Tipy!ID25),"-",SUM(JQ31:JU31)))</f>
        <v>50</v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>
        <f>IF(ISBLANK($KJ$3),"",IF(ISBLANK(Tipy!IP25),0,IF(AND(Tipy!IP25=Výsledky!$KH$3,Tipy!IR25=Výsledky!$KJ$3),50,0)))</f>
        <v>0</v>
      </c>
      <c r="KF31" s="9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92">
        <f>IF(ISBLANK($KJ$3),"",IF(OR(Tipy!IS25=Výsledky!$KE$6,Tipy!IS25=Výsledky!$KE$7,Tipy!IS25=Výsledky!$KE$8,Tipy!IS25=Výsledky!$KE$9),30,0))</f>
        <v>0</v>
      </c>
      <c r="KH31" s="92">
        <f>IF(ISBLANK($KJ$3),"",IF(OR(Tipy!IT25=Výsledky!$KH$6,Tipy!IT25=Výsledky!$KH$7,Tipy!IT25=Výsledky!$KH$8,Tipy!IT25=Výsledky!$KH$9),10,0))</f>
        <v>0</v>
      </c>
      <c r="KI31" s="9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95">
        <f>IF(ISBLANK($KJ$3),"",IF(ISBLANK(Tipy!IP25),"-",SUM(KE31:KI31)))</f>
        <v>0</v>
      </c>
      <c r="KK31" s="94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94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92">
        <f>IF(ISBLANK($JO$3),"",IF(OR(Tipy!IB26=Výsledky!$JM$6,Tipy!IB26=Výsledky!$JM$7,Tipy!IB26=Výsledky!$JM$8,Tipy!IB26=Výsledky!$JM$9),10,0))</f>
        <v>0</v>
      </c>
      <c r="JN32" s="9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95" t="str">
        <f>IF(ISBLANK($JO$3),"",IF(ISBLANK(Tipy!HX26),"-",SUM(JJ32:JN32)))</f>
        <v>-</v>
      </c>
      <c r="JP32" s="94"/>
      <c r="JQ32" s="92">
        <f>IF(ISBLANK($JV$3),"",IF(ISBLANK(Tipy!ID26),0,IF(AND(Tipy!ID26=Výsledky!$JT$3,Tipy!IF26=Výsledky!$JV$3),50,0)))</f>
        <v>0</v>
      </c>
      <c r="JR32" s="9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92">
        <f>IF(ISBLANK($JV$3),"",IF(OR(Tipy!IG26=Výsledky!$JQ$6,Tipy!IG26=Výsledky!$JQ$7,Tipy!IG26=Výsledky!$JQ$8,Tipy!IG26=Výsledky!$JQ$9),30,0))</f>
        <v>0</v>
      </c>
      <c r="JT32" s="92">
        <f>IF(ISBLANK($JV$3),"",IF(OR(Tipy!IH26=Výsledky!$JT$6,Tipy!IH26=Výsledky!$JT$7,Tipy!IH26=Výsledky!$JT$8,Tipy!IH26=Výsledky!$JT$9),10,0))</f>
        <v>0</v>
      </c>
      <c r="JU32" s="9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95" t="str">
        <f>IF(ISBLANK($JV$3),"",IF(ISBLANK(Tipy!ID26),"-",SUM(JQ32:JU32)))</f>
        <v>-</v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>
        <f>IF(ISBLANK($KJ$3),"",IF(ISBLANK(Tipy!IP26),0,IF(AND(Tipy!IP26=Výsledky!$KH$3,Tipy!IR26=Výsledky!$KJ$3),50,0)))</f>
        <v>0</v>
      </c>
      <c r="KF32" s="9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92">
        <f>IF(ISBLANK($KJ$3),"",IF(OR(Tipy!IS26=Výsledky!$KE$6,Tipy!IS26=Výsledky!$KE$7,Tipy!IS26=Výsledky!$KE$8,Tipy!IS26=Výsledky!$KE$9),30,0))</f>
        <v>0</v>
      </c>
      <c r="KH32" s="92">
        <f>IF(ISBLANK($KJ$3),"",IF(OR(Tipy!IT26=Výsledky!$KH$6,Tipy!IT26=Výsledky!$KH$7,Tipy!IT26=Výsledky!$KH$8,Tipy!IT26=Výsledky!$KH$9),10,0))</f>
        <v>0</v>
      </c>
      <c r="KI32" s="9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95" t="str">
        <f>IF(ISBLANK($KJ$3),"",IF(ISBLANK(Tipy!IP26),"-",SUM(KE32:KI32)))</f>
        <v>-</v>
      </c>
      <c r="KK32" s="94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94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92">
        <f>IF(ISBLANK($JO$3),"",IF(OR(Tipy!IB27=Výsledky!$JM$6,Tipy!IB27=Výsledky!$JM$7,Tipy!IB27=Výsledky!$JM$8,Tipy!IB27=Výsledky!$JM$9),10,0))</f>
        <v>0</v>
      </c>
      <c r="JN33" s="9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95">
        <f>IF(ISBLANK($JO$3),"",IF(ISBLANK(Tipy!HX27),"-",SUM(JJ33:JN33)))</f>
        <v>60</v>
      </c>
      <c r="JP33" s="94"/>
      <c r="JQ33" s="92">
        <f>IF(ISBLANK($JV$3),"",IF(ISBLANK(Tipy!ID27),0,IF(AND(Tipy!ID27=Výsledky!$JT$3,Tipy!IF27=Výsledky!$JV$3),50,0)))</f>
        <v>0</v>
      </c>
      <c r="JR33" s="9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92">
        <f>IF(ISBLANK($JV$3),"",IF(OR(Tipy!IG27=Výsledky!$JQ$6,Tipy!IG27=Výsledky!$JQ$7,Tipy!IG27=Výsledky!$JQ$8,Tipy!IG27=Výsledky!$JQ$9),30,0))</f>
        <v>30</v>
      </c>
      <c r="JT33" s="92">
        <f>IF(ISBLANK($JV$3),"",IF(OR(Tipy!IH27=Výsledky!$JT$6,Tipy!IH27=Výsledky!$JT$7,Tipy!IH27=Výsledky!$JT$8,Tipy!IH27=Výsledky!$JT$9),10,0))</f>
        <v>0</v>
      </c>
      <c r="JU33" s="9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95">
        <f>IF(ISBLANK($JV$3),"",IF(ISBLANK(Tipy!ID27),"-",SUM(JQ33:JU33)))</f>
        <v>60</v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>
        <f>IF(ISBLANK($KJ$3),"",IF(ISBLANK(Tipy!IP27),0,IF(AND(Tipy!IP27=Výsledky!$KH$3,Tipy!IR27=Výsledky!$KJ$3),50,0)))</f>
        <v>0</v>
      </c>
      <c r="KF33" s="9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92">
        <f>IF(ISBLANK($KJ$3),"",IF(OR(Tipy!IS27=Výsledky!$KE$6,Tipy!IS27=Výsledky!$KE$7,Tipy!IS27=Výsledky!$KE$8,Tipy!IS27=Výsledky!$KE$9),30,0))</f>
        <v>0</v>
      </c>
      <c r="KH33" s="92">
        <f>IF(ISBLANK($KJ$3),"",IF(OR(Tipy!IT27=Výsledky!$KH$6,Tipy!IT27=Výsledky!$KH$7,Tipy!IT27=Výsledky!$KH$8,Tipy!IT27=Výsledky!$KH$9),10,0))</f>
        <v>0</v>
      </c>
      <c r="KI33" s="9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95">
        <f>IF(ISBLANK($KJ$3),"",IF(ISBLANK(Tipy!IP27),"-",SUM(KE33:KI33)))</f>
        <v>0</v>
      </c>
      <c r="KK33" s="94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94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92">
        <f>IF(ISBLANK($JO$3),"",IF(OR(Tipy!IB28=Výsledky!$JM$6,Tipy!IB28=Výsledky!$JM$7,Tipy!IB28=Výsledky!$JM$8,Tipy!IB28=Výsledky!$JM$9),10,0))</f>
        <v>0</v>
      </c>
      <c r="JN34" s="9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95" t="str">
        <f>IF(ISBLANK($JO$3),"",IF(ISBLANK(Tipy!HX28),"-",SUM(JJ34:JN34)))</f>
        <v>-</v>
      </c>
      <c r="JP34" s="94"/>
      <c r="JQ34" s="92">
        <f>IF(ISBLANK($JV$3),"",IF(ISBLANK(Tipy!ID28),0,IF(AND(Tipy!ID28=Výsledky!$JT$3,Tipy!IF28=Výsledky!$JV$3),50,0)))</f>
        <v>0</v>
      </c>
      <c r="JR34" s="9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92">
        <f>IF(ISBLANK($JV$3),"",IF(OR(Tipy!IG28=Výsledky!$JQ$6,Tipy!IG28=Výsledky!$JQ$7,Tipy!IG28=Výsledky!$JQ$8,Tipy!IG28=Výsledky!$JQ$9),30,0))</f>
        <v>0</v>
      </c>
      <c r="JT34" s="92">
        <f>IF(ISBLANK($JV$3),"",IF(OR(Tipy!IH28=Výsledky!$JT$6,Tipy!IH28=Výsledky!$JT$7,Tipy!IH28=Výsledky!$JT$8,Tipy!IH28=Výsledky!$JT$9),10,0))</f>
        <v>0</v>
      </c>
      <c r="JU34" s="9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95" t="str">
        <f>IF(ISBLANK($JV$3),"",IF(ISBLANK(Tipy!ID28),"-",SUM(JQ34:JU34)))</f>
        <v>-</v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>
        <f>IF(ISBLANK($KJ$3),"",IF(ISBLANK(Tipy!IP28),0,IF(AND(Tipy!IP28=Výsledky!$KH$3,Tipy!IR28=Výsledky!$KJ$3),50,0)))</f>
        <v>0</v>
      </c>
      <c r="KF34" s="9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92">
        <f>IF(ISBLANK($KJ$3),"",IF(OR(Tipy!IS28=Výsledky!$KE$6,Tipy!IS28=Výsledky!$KE$7,Tipy!IS28=Výsledky!$KE$8,Tipy!IS28=Výsledky!$KE$9),30,0))</f>
        <v>0</v>
      </c>
      <c r="KH34" s="92">
        <f>IF(ISBLANK($KJ$3),"",IF(OR(Tipy!IT28=Výsledky!$KH$6,Tipy!IT28=Výsledky!$KH$7,Tipy!IT28=Výsledky!$KH$8,Tipy!IT28=Výsledky!$KH$9),10,0))</f>
        <v>0</v>
      </c>
      <c r="KI34" s="9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95" t="str">
        <f>IF(ISBLANK($KJ$3),"",IF(ISBLANK(Tipy!IP28),"-",SUM(KE34:KI34)))</f>
        <v>-</v>
      </c>
      <c r="KK34" s="94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94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92">
        <f>IF(ISBLANK($JO$3),"",IF(OR(Tipy!IB29=Výsledky!$JM$6,Tipy!IB29=Výsledky!$JM$7,Tipy!IB29=Výsledky!$JM$8,Tipy!IB29=Výsledky!$JM$9),10,0))</f>
        <v>0</v>
      </c>
      <c r="JN35" s="9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95" t="str">
        <f>IF(ISBLANK($JO$3),"",IF(ISBLANK(Tipy!HX29),"-",SUM(JJ35:JN35)))</f>
        <v>-</v>
      </c>
      <c r="JP35" s="94"/>
      <c r="JQ35" s="92">
        <f>IF(ISBLANK($JV$3),"",IF(ISBLANK(Tipy!ID29),0,IF(AND(Tipy!ID29=Výsledky!$JT$3,Tipy!IF29=Výsledky!$JV$3),50,0)))</f>
        <v>0</v>
      </c>
      <c r="JR35" s="9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92">
        <f>IF(ISBLANK($JV$3),"",IF(OR(Tipy!IG29=Výsledky!$JQ$6,Tipy!IG29=Výsledky!$JQ$7,Tipy!IG29=Výsledky!$JQ$8,Tipy!IG29=Výsledky!$JQ$9),30,0))</f>
        <v>0</v>
      </c>
      <c r="JT35" s="92">
        <f>IF(ISBLANK($JV$3),"",IF(OR(Tipy!IH29=Výsledky!$JT$6,Tipy!IH29=Výsledky!$JT$7,Tipy!IH29=Výsledky!$JT$8,Tipy!IH29=Výsledky!$JT$9),10,0))</f>
        <v>0</v>
      </c>
      <c r="JU35" s="9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95" t="str">
        <f>IF(ISBLANK($JV$3),"",IF(ISBLANK(Tipy!ID29),"-",SUM(JQ35:JU35)))</f>
        <v>-</v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>
        <f>IF(ISBLANK($KJ$3),"",IF(ISBLANK(Tipy!IP29),0,IF(AND(Tipy!IP29=Výsledky!$KH$3,Tipy!IR29=Výsledky!$KJ$3),50,0)))</f>
        <v>0</v>
      </c>
      <c r="KF35" s="9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92">
        <f>IF(ISBLANK($KJ$3),"",IF(OR(Tipy!IS29=Výsledky!$KE$6,Tipy!IS29=Výsledky!$KE$7,Tipy!IS29=Výsledky!$KE$8,Tipy!IS29=Výsledky!$KE$9),30,0))</f>
        <v>0</v>
      </c>
      <c r="KH35" s="92">
        <f>IF(ISBLANK($KJ$3),"",IF(OR(Tipy!IT29=Výsledky!$KH$6,Tipy!IT29=Výsledky!$KH$7,Tipy!IT29=Výsledky!$KH$8,Tipy!IT29=Výsledky!$KH$9),10,0))</f>
        <v>0</v>
      </c>
      <c r="KI35" s="9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95" t="str">
        <f>IF(ISBLANK($KJ$3),"",IF(ISBLANK(Tipy!IP29),"-",SUM(KE35:KI35)))</f>
        <v>-</v>
      </c>
      <c r="KK35" s="94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94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92">
        <f>IF(ISBLANK($JO$3),"",IF(OR(Tipy!IB30=Výsledky!$JM$6,Tipy!IB30=Výsledky!$JM$7,Tipy!IB30=Výsledky!$JM$8,Tipy!IB30=Výsledky!$JM$9),10,0))</f>
        <v>0</v>
      </c>
      <c r="JN36" s="9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95">
        <f>IF(ISBLANK($JO$3),"",IF(ISBLANK(Tipy!HX30),"-",SUM(JJ36:JN36)))</f>
        <v>50</v>
      </c>
      <c r="JP36" s="94"/>
      <c r="JQ36" s="92">
        <f>IF(ISBLANK($JV$3),"",IF(ISBLANK(Tipy!ID30),0,IF(AND(Tipy!ID30=Výsledky!$JT$3,Tipy!IF30=Výsledky!$JV$3),50,0)))</f>
        <v>0</v>
      </c>
      <c r="JR36" s="9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92">
        <f>IF(ISBLANK($JV$3),"",IF(OR(Tipy!IG30=Výsledky!$JQ$6,Tipy!IG30=Výsledky!$JQ$7,Tipy!IG30=Výsledky!$JQ$8,Tipy!IG30=Výsledky!$JQ$9),30,0))</f>
        <v>30</v>
      </c>
      <c r="JT36" s="92">
        <f>IF(ISBLANK($JV$3),"",IF(OR(Tipy!IH30=Výsledky!$JT$6,Tipy!IH30=Výsledky!$JT$7,Tipy!IH30=Výsledky!$JT$8,Tipy!IH30=Výsledky!$JT$9),10,0))</f>
        <v>0</v>
      </c>
      <c r="JU36" s="9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95">
        <f>IF(ISBLANK($JV$3),"",IF(ISBLANK(Tipy!ID30),"-",SUM(JQ36:JU36)))</f>
        <v>50</v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>
        <f>IF(ISBLANK($KJ$3),"",IF(ISBLANK(Tipy!IP30),0,IF(AND(Tipy!IP30=Výsledky!$KH$3,Tipy!IR30=Výsledky!$KJ$3),50,0)))</f>
        <v>0</v>
      </c>
      <c r="KF36" s="9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92">
        <f>IF(ISBLANK($KJ$3),"",IF(OR(Tipy!IS30=Výsledky!$KE$6,Tipy!IS30=Výsledky!$KE$7,Tipy!IS30=Výsledky!$KE$8,Tipy!IS30=Výsledky!$KE$9),30,0))</f>
        <v>0</v>
      </c>
      <c r="KH36" s="92">
        <f>IF(ISBLANK($KJ$3),"",IF(OR(Tipy!IT30=Výsledky!$KH$6,Tipy!IT30=Výsledky!$KH$7,Tipy!IT30=Výsledky!$KH$8,Tipy!IT30=Výsledky!$KH$9),10,0))</f>
        <v>0</v>
      </c>
      <c r="KI36" s="9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95">
        <f>IF(ISBLANK($KJ$3),"",IF(ISBLANK(Tipy!IP30),"-",SUM(KE36:KI36)))</f>
        <v>0</v>
      </c>
      <c r="KK36" s="94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94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92">
        <f>IF(ISBLANK($JO$3),"",IF(OR(Tipy!IB31=Výsledky!$JM$6,Tipy!IB31=Výsledky!$JM$7,Tipy!IB31=Výsledky!$JM$8,Tipy!IB31=Výsledky!$JM$9),10,0))</f>
        <v>0</v>
      </c>
      <c r="JN37" s="9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95" t="str">
        <f>IF(ISBLANK($JO$3),"",IF(ISBLANK(Tipy!HX31),"-",SUM(JJ37:JN37)))</f>
        <v>-</v>
      </c>
      <c r="JP37" s="94"/>
      <c r="JQ37" s="92">
        <f>IF(ISBLANK($JV$3),"",IF(ISBLANK(Tipy!ID31),0,IF(AND(Tipy!ID31=Výsledky!$JT$3,Tipy!IF31=Výsledky!$JV$3),50,0)))</f>
        <v>0</v>
      </c>
      <c r="JR37" s="9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92">
        <f>IF(ISBLANK($JV$3),"",IF(OR(Tipy!IG31=Výsledky!$JQ$6,Tipy!IG31=Výsledky!$JQ$7,Tipy!IG31=Výsledky!$JQ$8,Tipy!IG31=Výsledky!$JQ$9),30,0))</f>
        <v>0</v>
      </c>
      <c r="JT37" s="92">
        <f>IF(ISBLANK($JV$3),"",IF(OR(Tipy!IH31=Výsledky!$JT$6,Tipy!IH31=Výsledky!$JT$7,Tipy!IH31=Výsledky!$JT$8,Tipy!IH31=Výsledky!$JT$9),10,0))</f>
        <v>0</v>
      </c>
      <c r="JU37" s="9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95" t="str">
        <f>IF(ISBLANK($JV$3),"",IF(ISBLANK(Tipy!ID31),"-",SUM(JQ37:JU37)))</f>
        <v>-</v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>
        <f>IF(ISBLANK($KJ$3),"",IF(ISBLANK(Tipy!IP31),0,IF(AND(Tipy!IP31=Výsledky!$KH$3,Tipy!IR31=Výsledky!$KJ$3),50,0)))</f>
        <v>0</v>
      </c>
      <c r="KF37" s="9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92">
        <f>IF(ISBLANK($KJ$3),"",IF(OR(Tipy!IS31=Výsledky!$KE$6,Tipy!IS31=Výsledky!$KE$7,Tipy!IS31=Výsledky!$KE$8,Tipy!IS31=Výsledky!$KE$9),30,0))</f>
        <v>0</v>
      </c>
      <c r="KH37" s="92">
        <f>IF(ISBLANK($KJ$3),"",IF(OR(Tipy!IT31=Výsledky!$KH$6,Tipy!IT31=Výsledky!$KH$7,Tipy!IT31=Výsledky!$KH$8,Tipy!IT31=Výsledky!$KH$9),10,0))</f>
        <v>0</v>
      </c>
      <c r="KI37" s="9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95" t="str">
        <f>IF(ISBLANK($KJ$3),"",IF(ISBLANK(Tipy!IP31),"-",SUM(KE37:KI37)))</f>
        <v>-</v>
      </c>
      <c r="KK37" s="94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94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92">
        <f>IF(ISBLANK($JO$3),"",IF(OR(Tipy!IB32=Výsledky!$JM$6,Tipy!IB32=Výsledky!$JM$7,Tipy!IB32=Výsledky!$JM$8,Tipy!IB32=Výsledky!$JM$9),10,0))</f>
        <v>0</v>
      </c>
      <c r="JN38" s="9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95">
        <f>IF(ISBLANK($JO$3),"",IF(ISBLANK(Tipy!HX32),"-",SUM(JJ38:JN38)))</f>
        <v>20</v>
      </c>
      <c r="JP38" s="94"/>
      <c r="JQ38" s="92">
        <f>IF(ISBLANK($JV$3),"",IF(ISBLANK(Tipy!ID32),0,IF(AND(Tipy!ID32=Výsledky!$JT$3,Tipy!IF32=Výsledky!$JV$3),50,0)))</f>
        <v>0</v>
      </c>
      <c r="JR38" s="9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92">
        <f>IF(ISBLANK($JV$3),"",IF(OR(Tipy!IG32=Výsledky!$JQ$6,Tipy!IG32=Výsledky!$JQ$7,Tipy!IG32=Výsledky!$JQ$8,Tipy!IG32=Výsledky!$JQ$9),30,0))</f>
        <v>30</v>
      </c>
      <c r="JT38" s="92">
        <f>IF(ISBLANK($JV$3),"",IF(OR(Tipy!IH32=Výsledky!$JT$6,Tipy!IH32=Výsledky!$JT$7,Tipy!IH32=Výsledky!$JT$8,Tipy!IH32=Výsledky!$JT$9),10,0))</f>
        <v>0</v>
      </c>
      <c r="JU38" s="9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95">
        <f>IF(ISBLANK($JV$3),"",IF(ISBLANK(Tipy!ID32),"-",SUM(JQ38:JU38)))</f>
        <v>60</v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>
        <f>IF(ISBLANK($KJ$3),"",IF(ISBLANK(Tipy!IP32),0,IF(AND(Tipy!IP32=Výsledky!$KH$3,Tipy!IR32=Výsledky!$KJ$3),50,0)))</f>
        <v>0</v>
      </c>
      <c r="KF38" s="9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92">
        <f>IF(ISBLANK($KJ$3),"",IF(OR(Tipy!IS32=Výsledky!$KE$6,Tipy!IS32=Výsledky!$KE$7,Tipy!IS32=Výsledky!$KE$8,Tipy!IS32=Výsledky!$KE$9),30,0))</f>
        <v>0</v>
      </c>
      <c r="KH38" s="92">
        <f>IF(ISBLANK($KJ$3),"",IF(OR(Tipy!IT32=Výsledky!$KH$6,Tipy!IT32=Výsledky!$KH$7,Tipy!IT32=Výsledky!$KH$8,Tipy!IT32=Výsledky!$KH$9),10,0))</f>
        <v>0</v>
      </c>
      <c r="KI38" s="9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95">
        <f>IF(ISBLANK($KJ$3),"",IF(ISBLANK(Tipy!IP32),"-",SUM(KE38:KI38)))</f>
        <v>0</v>
      </c>
      <c r="KK38" s="94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94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92">
        <f>IF(ISBLANK($JO$3),"",IF(OR(Tipy!IB33=Výsledky!$JM$6,Tipy!IB33=Výsledky!$JM$7,Tipy!IB33=Výsledky!$JM$8,Tipy!IB33=Výsledky!$JM$9),10,0))</f>
        <v>0</v>
      </c>
      <c r="JN39" s="9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95" t="str">
        <f>IF(ISBLANK($JO$3),"",IF(ISBLANK(Tipy!HX33),"-",SUM(JJ39:JN39)))</f>
        <v>-</v>
      </c>
      <c r="JP39" s="94"/>
      <c r="JQ39" s="92">
        <f>IF(ISBLANK($JV$3),"",IF(ISBLANK(Tipy!ID33),0,IF(AND(Tipy!ID33=Výsledky!$JT$3,Tipy!IF33=Výsledky!$JV$3),50,0)))</f>
        <v>0</v>
      </c>
      <c r="JR39" s="9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92">
        <f>IF(ISBLANK($JV$3),"",IF(OR(Tipy!IG33=Výsledky!$JQ$6,Tipy!IG33=Výsledky!$JQ$7,Tipy!IG33=Výsledky!$JQ$8,Tipy!IG33=Výsledky!$JQ$9),30,0))</f>
        <v>0</v>
      </c>
      <c r="JT39" s="92">
        <f>IF(ISBLANK($JV$3),"",IF(OR(Tipy!IH33=Výsledky!$JT$6,Tipy!IH33=Výsledky!$JT$7,Tipy!IH33=Výsledky!$JT$8,Tipy!IH33=Výsledky!$JT$9),10,0))</f>
        <v>0</v>
      </c>
      <c r="JU39" s="9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95" t="str">
        <f>IF(ISBLANK($JV$3),"",IF(ISBLANK(Tipy!ID33),"-",SUM(JQ39:JU39)))</f>
        <v>-</v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>
        <f>IF(ISBLANK($KJ$3),"",IF(ISBLANK(Tipy!IP33),0,IF(AND(Tipy!IP33=Výsledky!$KH$3,Tipy!IR33=Výsledky!$KJ$3),50,0)))</f>
        <v>0</v>
      </c>
      <c r="KF39" s="9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92">
        <f>IF(ISBLANK($KJ$3),"",IF(OR(Tipy!IS33=Výsledky!$KE$6,Tipy!IS33=Výsledky!$KE$7,Tipy!IS33=Výsledky!$KE$8,Tipy!IS33=Výsledky!$KE$9),30,0))</f>
        <v>0</v>
      </c>
      <c r="KH39" s="92">
        <f>IF(ISBLANK($KJ$3),"",IF(OR(Tipy!IT33=Výsledky!$KH$6,Tipy!IT33=Výsledky!$KH$7,Tipy!IT33=Výsledky!$KH$8,Tipy!IT33=Výsledky!$KH$9),10,0))</f>
        <v>0</v>
      </c>
      <c r="KI39" s="9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95" t="str">
        <f>IF(ISBLANK($KJ$3),"",IF(ISBLANK(Tipy!IP33),"-",SUM(KE39:KI39)))</f>
        <v>-</v>
      </c>
      <c r="KK39" s="94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94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92">
        <f>IF(ISBLANK($JO$3),"",IF(OR(Tipy!IB34=Výsledky!$JM$6,Tipy!IB34=Výsledky!$JM$7,Tipy!IB34=Výsledky!$JM$8,Tipy!IB34=Výsledky!$JM$9),10,0))</f>
        <v>0</v>
      </c>
      <c r="JN40" s="9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95" t="str">
        <f>IF(ISBLANK($JO$3),"",IF(ISBLANK(Tipy!HX34),"-",SUM(JJ40:JN40)))</f>
        <v>-</v>
      </c>
      <c r="JP40" s="94"/>
      <c r="JQ40" s="92">
        <f>IF(ISBLANK($JV$3),"",IF(ISBLANK(Tipy!ID34),0,IF(AND(Tipy!ID34=Výsledky!$JT$3,Tipy!IF34=Výsledky!$JV$3),50,0)))</f>
        <v>0</v>
      </c>
      <c r="JR40" s="9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92">
        <f>IF(ISBLANK($JV$3),"",IF(OR(Tipy!IG34=Výsledky!$JQ$6,Tipy!IG34=Výsledky!$JQ$7,Tipy!IG34=Výsledky!$JQ$8,Tipy!IG34=Výsledky!$JQ$9),30,0))</f>
        <v>0</v>
      </c>
      <c r="JT40" s="92">
        <f>IF(ISBLANK($JV$3),"",IF(OR(Tipy!IH34=Výsledky!$JT$6,Tipy!IH34=Výsledky!$JT$7,Tipy!IH34=Výsledky!$JT$8,Tipy!IH34=Výsledky!$JT$9),10,0))</f>
        <v>0</v>
      </c>
      <c r="JU40" s="9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95" t="str">
        <f>IF(ISBLANK($JV$3),"",IF(ISBLANK(Tipy!ID34),"-",SUM(JQ40:JU40)))</f>
        <v>-</v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>
        <f>IF(ISBLANK($KJ$3),"",IF(ISBLANK(Tipy!IP34),0,IF(AND(Tipy!IP34=Výsledky!$KH$3,Tipy!IR34=Výsledky!$KJ$3),50,0)))</f>
        <v>0</v>
      </c>
      <c r="KF40" s="9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92">
        <f>IF(ISBLANK($KJ$3),"",IF(OR(Tipy!IS34=Výsledky!$KE$6,Tipy!IS34=Výsledky!$KE$7,Tipy!IS34=Výsledky!$KE$8,Tipy!IS34=Výsledky!$KE$9),30,0))</f>
        <v>0</v>
      </c>
      <c r="KH40" s="92">
        <f>IF(ISBLANK($KJ$3),"",IF(OR(Tipy!IT34=Výsledky!$KH$6,Tipy!IT34=Výsledky!$KH$7,Tipy!IT34=Výsledky!$KH$8,Tipy!IT34=Výsledky!$KH$9),10,0))</f>
        <v>0</v>
      </c>
      <c r="KI40" s="9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95" t="str">
        <f>IF(ISBLANK($KJ$3),"",IF(ISBLANK(Tipy!IP34),"-",SUM(KE40:KI40)))</f>
        <v>-</v>
      </c>
      <c r="KK40" s="94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94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92">
        <f>IF(ISBLANK($JO$3),"",IF(OR(Tipy!IB35=Výsledky!$JM$6,Tipy!IB35=Výsledky!$JM$7,Tipy!IB35=Výsledky!$JM$8,Tipy!IB35=Výsledky!$JM$9),10,0))</f>
        <v>0</v>
      </c>
      <c r="JN41" s="9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95" t="str">
        <f>IF(ISBLANK($JO$3),"",IF(ISBLANK(Tipy!HX35),"-",SUM(JJ41:JN41)))</f>
        <v>-</v>
      </c>
      <c r="JP41" s="94"/>
      <c r="JQ41" s="92">
        <f>IF(ISBLANK($JV$3),"",IF(ISBLANK(Tipy!ID35),0,IF(AND(Tipy!ID35=Výsledky!$JT$3,Tipy!IF35=Výsledky!$JV$3),50,0)))</f>
        <v>0</v>
      </c>
      <c r="JR41" s="9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92">
        <f>IF(ISBLANK($JV$3),"",IF(OR(Tipy!IG35=Výsledky!$JQ$6,Tipy!IG35=Výsledky!$JQ$7,Tipy!IG35=Výsledky!$JQ$8,Tipy!IG35=Výsledky!$JQ$9),30,0))</f>
        <v>0</v>
      </c>
      <c r="JT41" s="92">
        <f>IF(ISBLANK($JV$3),"",IF(OR(Tipy!IH35=Výsledky!$JT$6,Tipy!IH35=Výsledky!$JT$7,Tipy!IH35=Výsledky!$JT$8,Tipy!IH35=Výsledky!$JT$9),10,0))</f>
        <v>0</v>
      </c>
      <c r="JU41" s="9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95" t="str">
        <f>IF(ISBLANK($JV$3),"",IF(ISBLANK(Tipy!ID35),"-",SUM(JQ41:JU41)))</f>
        <v>-</v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>
        <f>IF(ISBLANK($KJ$3),"",IF(ISBLANK(Tipy!IP35),0,IF(AND(Tipy!IP35=Výsledky!$KH$3,Tipy!IR35=Výsledky!$KJ$3),50,0)))</f>
        <v>0</v>
      </c>
      <c r="KF41" s="9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92">
        <f>IF(ISBLANK($KJ$3),"",IF(OR(Tipy!IS35=Výsledky!$KE$6,Tipy!IS35=Výsledky!$KE$7,Tipy!IS35=Výsledky!$KE$8,Tipy!IS35=Výsledky!$KE$9),30,0))</f>
        <v>0</v>
      </c>
      <c r="KH41" s="92">
        <f>IF(ISBLANK($KJ$3),"",IF(OR(Tipy!IT35=Výsledky!$KH$6,Tipy!IT35=Výsledky!$KH$7,Tipy!IT35=Výsledky!$KH$8,Tipy!IT35=Výsledky!$KH$9),10,0))</f>
        <v>0</v>
      </c>
      <c r="KI41" s="9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95" t="str">
        <f>IF(ISBLANK($KJ$3),"",IF(ISBLANK(Tipy!IP35),"-",SUM(KE41:KI41)))</f>
        <v>-</v>
      </c>
      <c r="KK41" s="94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94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92">
        <f>IF(ISBLANK($JO$3),"",IF(OR(Tipy!IB36=Výsledky!$JM$6,Tipy!IB36=Výsledky!$JM$7,Tipy!IB36=Výsledky!$JM$8,Tipy!IB36=Výsledky!$JM$9),10,0))</f>
        <v>0</v>
      </c>
      <c r="JN42" s="9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95" t="str">
        <f>IF(ISBLANK($JO$3),"",IF(ISBLANK(Tipy!HX36),"-",SUM(JJ42:JN42)))</f>
        <v>-</v>
      </c>
      <c r="JP42" s="94"/>
      <c r="JQ42" s="92">
        <f>IF(ISBLANK($JV$3),"",IF(ISBLANK(Tipy!ID36),0,IF(AND(Tipy!ID36=Výsledky!$JT$3,Tipy!IF36=Výsledky!$JV$3),50,0)))</f>
        <v>0</v>
      </c>
      <c r="JR42" s="9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92">
        <f>IF(ISBLANK($JV$3),"",IF(OR(Tipy!IG36=Výsledky!$JQ$6,Tipy!IG36=Výsledky!$JQ$7,Tipy!IG36=Výsledky!$JQ$8,Tipy!IG36=Výsledky!$JQ$9),30,0))</f>
        <v>0</v>
      </c>
      <c r="JT42" s="92">
        <f>IF(ISBLANK($JV$3),"",IF(OR(Tipy!IH36=Výsledky!$JT$6,Tipy!IH36=Výsledky!$JT$7,Tipy!IH36=Výsledky!$JT$8,Tipy!IH36=Výsledky!$JT$9),10,0))</f>
        <v>0</v>
      </c>
      <c r="JU42" s="9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95" t="str">
        <f>IF(ISBLANK($JV$3),"",IF(ISBLANK(Tipy!ID36),"-",SUM(JQ42:JU42)))</f>
        <v>-</v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>
        <f>IF(ISBLANK($KJ$3),"",IF(ISBLANK(Tipy!IP36),0,IF(AND(Tipy!IP36=Výsledky!$KH$3,Tipy!IR36=Výsledky!$KJ$3),50,0)))</f>
        <v>0</v>
      </c>
      <c r="KF42" s="9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92">
        <f>IF(ISBLANK($KJ$3),"",IF(OR(Tipy!IS36=Výsledky!$KE$6,Tipy!IS36=Výsledky!$KE$7,Tipy!IS36=Výsledky!$KE$8,Tipy!IS36=Výsledky!$KE$9),30,0))</f>
        <v>0</v>
      </c>
      <c r="KH42" s="92">
        <f>IF(ISBLANK($KJ$3),"",IF(OR(Tipy!IT36=Výsledky!$KH$6,Tipy!IT36=Výsledky!$KH$7,Tipy!IT36=Výsledky!$KH$8,Tipy!IT36=Výsledky!$KH$9),10,0))</f>
        <v>0</v>
      </c>
      <c r="KI42" s="9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95" t="str">
        <f>IF(ISBLANK($KJ$3),"",IF(ISBLANK(Tipy!IP36),"-",SUM(KE42:KI42)))</f>
        <v>-</v>
      </c>
      <c r="KK42" s="94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94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92">
        <f>IF(ISBLANK($JO$3),"",IF(OR(Tipy!IB37=Výsledky!$JM$6,Tipy!IB37=Výsledky!$JM$7,Tipy!IB37=Výsledky!$JM$8,Tipy!IB37=Výsledky!$JM$9),10,0))</f>
        <v>0</v>
      </c>
      <c r="JN43" s="9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95" t="str">
        <f>IF(ISBLANK($JO$3),"",IF(ISBLANK(Tipy!HX37),"-",SUM(JJ43:JN43)))</f>
        <v>-</v>
      </c>
      <c r="JP43" s="94"/>
      <c r="JQ43" s="92">
        <f>IF(ISBLANK($JV$3),"",IF(ISBLANK(Tipy!ID37),0,IF(AND(Tipy!ID37=Výsledky!$JT$3,Tipy!IF37=Výsledky!$JV$3),50,0)))</f>
        <v>0</v>
      </c>
      <c r="JR43" s="9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92">
        <f>IF(ISBLANK($JV$3),"",IF(OR(Tipy!IG37=Výsledky!$JQ$6,Tipy!IG37=Výsledky!$JQ$7,Tipy!IG37=Výsledky!$JQ$8,Tipy!IG37=Výsledky!$JQ$9),30,0))</f>
        <v>0</v>
      </c>
      <c r="JT43" s="92">
        <f>IF(ISBLANK($JV$3),"",IF(OR(Tipy!IH37=Výsledky!$JT$6,Tipy!IH37=Výsledky!$JT$7,Tipy!IH37=Výsledky!$JT$8,Tipy!IH37=Výsledky!$JT$9),10,0))</f>
        <v>0</v>
      </c>
      <c r="JU43" s="9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95" t="str">
        <f>IF(ISBLANK($JV$3),"",IF(ISBLANK(Tipy!ID37),"-",SUM(JQ43:JU43)))</f>
        <v>-</v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>
        <f>IF(ISBLANK($KJ$3),"",IF(ISBLANK(Tipy!IP37),0,IF(AND(Tipy!IP37=Výsledky!$KH$3,Tipy!IR37=Výsledky!$KJ$3),50,0)))</f>
        <v>0</v>
      </c>
      <c r="KF43" s="9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92">
        <f>IF(ISBLANK($KJ$3),"",IF(OR(Tipy!IS37=Výsledky!$KE$6,Tipy!IS37=Výsledky!$KE$7,Tipy!IS37=Výsledky!$KE$8,Tipy!IS37=Výsledky!$KE$9),30,0))</f>
        <v>0</v>
      </c>
      <c r="KH43" s="92">
        <f>IF(ISBLANK($KJ$3),"",IF(OR(Tipy!IT37=Výsledky!$KH$6,Tipy!IT37=Výsledky!$KH$7,Tipy!IT37=Výsledky!$KH$8,Tipy!IT37=Výsledky!$KH$9),10,0))</f>
        <v>0</v>
      </c>
      <c r="KI43" s="9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95" t="str">
        <f>IF(ISBLANK($KJ$3),"",IF(ISBLANK(Tipy!IP37),"-",SUM(KE43:KI43)))</f>
        <v>-</v>
      </c>
      <c r="KK43" s="94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94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92">
        <f>IF(ISBLANK($JO$3),"",IF(OR(Tipy!IB38=Výsledky!$JM$6,Tipy!IB38=Výsledky!$JM$7,Tipy!IB38=Výsledky!$JM$8,Tipy!IB38=Výsledky!$JM$9),10,0))</f>
        <v>0</v>
      </c>
      <c r="JN44" s="9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95" t="str">
        <f>IF(ISBLANK($JO$3),"",IF(ISBLANK(Tipy!HX38),"-",SUM(JJ44:JN44)))</f>
        <v>-</v>
      </c>
      <c r="JP44" s="94"/>
      <c r="JQ44" s="92">
        <f>IF(ISBLANK($JV$3),"",IF(ISBLANK(Tipy!ID38),0,IF(AND(Tipy!ID38=Výsledky!$JT$3,Tipy!IF38=Výsledky!$JV$3),50,0)))</f>
        <v>0</v>
      </c>
      <c r="JR44" s="9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92">
        <f>IF(ISBLANK($JV$3),"",IF(OR(Tipy!IG38=Výsledky!$JQ$6,Tipy!IG38=Výsledky!$JQ$7,Tipy!IG38=Výsledky!$JQ$8,Tipy!IG38=Výsledky!$JQ$9),30,0))</f>
        <v>0</v>
      </c>
      <c r="JT44" s="92">
        <f>IF(ISBLANK($JV$3),"",IF(OR(Tipy!IH38=Výsledky!$JT$6,Tipy!IH38=Výsledky!$JT$7,Tipy!IH38=Výsledky!$JT$8,Tipy!IH38=Výsledky!$JT$9),10,0))</f>
        <v>0</v>
      </c>
      <c r="JU44" s="9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95" t="str">
        <f>IF(ISBLANK($JV$3),"",IF(ISBLANK(Tipy!ID38),"-",SUM(JQ44:JU44)))</f>
        <v>-</v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>
        <f>IF(ISBLANK($KJ$3),"",IF(ISBLANK(Tipy!IP38),0,IF(AND(Tipy!IP38=Výsledky!$KH$3,Tipy!IR38=Výsledky!$KJ$3),50,0)))</f>
        <v>0</v>
      </c>
      <c r="KF44" s="9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92">
        <f>IF(ISBLANK($KJ$3),"",IF(OR(Tipy!IS38=Výsledky!$KE$6,Tipy!IS38=Výsledky!$KE$7,Tipy!IS38=Výsledky!$KE$8,Tipy!IS38=Výsledky!$KE$9),30,0))</f>
        <v>0</v>
      </c>
      <c r="KH44" s="92">
        <f>IF(ISBLANK($KJ$3),"",IF(OR(Tipy!IT38=Výsledky!$KH$6,Tipy!IT38=Výsledky!$KH$7,Tipy!IT38=Výsledky!$KH$8,Tipy!IT38=Výsledky!$KH$9),10,0))</f>
        <v>0</v>
      </c>
      <c r="KI44" s="9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95" t="str">
        <f>IF(ISBLANK($KJ$3),"",IF(ISBLANK(Tipy!IP38),"-",SUM(KE44:KI44)))</f>
        <v>-</v>
      </c>
      <c r="KK44" s="94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94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92">
        <f>IF(ISBLANK($JO$3),"",IF(OR(Tipy!IB39=Výsledky!$JM$6,Tipy!IB39=Výsledky!$JM$7,Tipy!IB39=Výsledky!$JM$8,Tipy!IB39=Výsledky!$JM$9),10,0))</f>
        <v>0</v>
      </c>
      <c r="JN45" s="9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95">
        <f>IF(ISBLANK($JO$3),"",IF(ISBLANK(Tipy!HX39),"-",SUM(JJ45:JN45)))</f>
        <v>80</v>
      </c>
      <c r="JP45" s="94"/>
      <c r="JQ45" s="92">
        <f>IF(ISBLANK($JV$3),"",IF(ISBLANK(Tipy!ID39),0,IF(AND(Tipy!ID39=Výsledky!$JT$3,Tipy!IF39=Výsledky!$JV$3),50,0)))</f>
        <v>0</v>
      </c>
      <c r="JR45" s="9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92">
        <f>IF(ISBLANK($JV$3),"",IF(OR(Tipy!IG39=Výsledky!$JQ$6,Tipy!IG39=Výsledky!$JQ$7,Tipy!IG39=Výsledky!$JQ$8,Tipy!IG39=Výsledky!$JQ$9),30,0))</f>
        <v>30</v>
      </c>
      <c r="JT45" s="92">
        <f>IF(ISBLANK($JV$3),"",IF(OR(Tipy!IH39=Výsledky!$JT$6,Tipy!IH39=Výsledky!$JT$7,Tipy!IH39=Výsledky!$JT$8,Tipy!IH39=Výsledky!$JT$9),10,0))</f>
        <v>0</v>
      </c>
      <c r="JU45" s="9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95">
        <f>IF(ISBLANK($JV$3),"",IF(ISBLANK(Tipy!ID39),"-",SUM(JQ45:JU45)))</f>
        <v>50</v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>
        <f>IF(ISBLANK($KJ$3),"",IF(ISBLANK(Tipy!IP39),0,IF(AND(Tipy!IP39=Výsledky!$KH$3,Tipy!IR39=Výsledky!$KJ$3),50,0)))</f>
        <v>0</v>
      </c>
      <c r="KF45" s="9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92">
        <f>IF(ISBLANK($KJ$3),"",IF(OR(Tipy!IS39=Výsledky!$KE$6,Tipy!IS39=Výsledky!$KE$7,Tipy!IS39=Výsledky!$KE$8,Tipy!IS39=Výsledky!$KE$9),30,0))</f>
        <v>0</v>
      </c>
      <c r="KH45" s="92">
        <f>IF(ISBLANK($KJ$3),"",IF(OR(Tipy!IT39=Výsledky!$KH$6,Tipy!IT39=Výsledky!$KH$7,Tipy!IT39=Výsledky!$KH$8,Tipy!IT39=Výsledky!$KH$9),10,0))</f>
        <v>0</v>
      </c>
      <c r="KI45" s="9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95">
        <f>IF(ISBLANK($KJ$3),"",IF(ISBLANK(Tipy!IP39),"-",SUM(KE45:KI45)))</f>
        <v>0</v>
      </c>
      <c r="KK45" s="94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94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92">
        <f>IF(ISBLANK($JO$3),"",IF(OR(Tipy!IB40=Výsledky!$JM$6,Tipy!IB40=Výsledky!$JM$7,Tipy!IB40=Výsledky!$JM$8,Tipy!IB40=Výsledky!$JM$9),10,0))</f>
        <v>0</v>
      </c>
      <c r="JN46" s="9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95">
        <f>IF(ISBLANK($JO$3),"",IF(ISBLANK(Tipy!HX40),"-",SUM(JJ46:JN46)))</f>
        <v>60</v>
      </c>
      <c r="JP46" s="94"/>
      <c r="JQ46" s="92">
        <f>IF(ISBLANK($JV$3),"",IF(ISBLANK(Tipy!ID40),0,IF(AND(Tipy!ID40=Výsledky!$JT$3,Tipy!IF40=Výsledky!$JV$3),50,0)))</f>
        <v>0</v>
      </c>
      <c r="JR46" s="9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92">
        <f>IF(ISBLANK($JV$3),"",IF(OR(Tipy!IG40=Výsledky!$JQ$6,Tipy!IG40=Výsledky!$JQ$7,Tipy!IG40=Výsledky!$JQ$8,Tipy!IG40=Výsledky!$JQ$9),30,0))</f>
        <v>0</v>
      </c>
      <c r="JT46" s="92">
        <f>IF(ISBLANK($JV$3),"",IF(OR(Tipy!IH40=Výsledky!$JT$6,Tipy!IH40=Výsledky!$JT$7,Tipy!IH40=Výsledky!$JT$8,Tipy!IH40=Výsledky!$JT$9),10,0))</f>
        <v>0</v>
      </c>
      <c r="JU46" s="9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95" t="str">
        <f>IF(ISBLANK($JV$3),"",IF(ISBLANK(Tipy!ID40),"-",SUM(JQ46:JU46)))</f>
        <v>-</v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>
        <f>IF(ISBLANK($KJ$3),"",IF(ISBLANK(Tipy!IP40),0,IF(AND(Tipy!IP40=Výsledky!$KH$3,Tipy!IR40=Výsledky!$KJ$3),50,0)))</f>
        <v>0</v>
      </c>
      <c r="KF46" s="9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92">
        <f>IF(ISBLANK($KJ$3),"",IF(OR(Tipy!IS40=Výsledky!$KE$6,Tipy!IS40=Výsledky!$KE$7,Tipy!IS40=Výsledky!$KE$8,Tipy!IS40=Výsledky!$KE$9),30,0))</f>
        <v>0</v>
      </c>
      <c r="KH46" s="92">
        <f>IF(ISBLANK($KJ$3),"",IF(OR(Tipy!IT40=Výsledky!$KH$6,Tipy!IT40=Výsledky!$KH$7,Tipy!IT40=Výsledky!$KH$8,Tipy!IT40=Výsledky!$KH$9),10,0))</f>
        <v>0</v>
      </c>
      <c r="KI46" s="9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95">
        <f>IF(ISBLANK($KJ$3),"",IF(ISBLANK(Tipy!IP40),"-",SUM(KE46:KI46)))</f>
        <v>10</v>
      </c>
      <c r="KK46" s="94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94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92">
        <f>IF(ISBLANK($JO$3),"",IF(OR(Tipy!IB41=Výsledky!$JM$6,Tipy!IB41=Výsledky!$JM$7,Tipy!IB41=Výsledky!$JM$8,Tipy!IB41=Výsledky!$JM$9),10,0))</f>
        <v>0</v>
      </c>
      <c r="JN47" s="9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95">
        <f>IF(ISBLANK($JO$3),"",IF(ISBLANK(Tipy!HX41),"-",SUM(JJ47:JN47)))</f>
        <v>30</v>
      </c>
      <c r="JP47" s="94"/>
      <c r="JQ47" s="92">
        <f>IF(ISBLANK($JV$3),"",IF(ISBLANK(Tipy!ID41),0,IF(AND(Tipy!ID41=Výsledky!$JT$3,Tipy!IF41=Výsledky!$JV$3),50,0)))</f>
        <v>0</v>
      </c>
      <c r="JR47" s="9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92">
        <f>IF(ISBLANK($JV$3),"",IF(OR(Tipy!IG41=Výsledky!$JQ$6,Tipy!IG41=Výsledky!$JQ$7,Tipy!IG41=Výsledky!$JQ$8,Tipy!IG41=Výsledky!$JQ$9),30,0))</f>
        <v>30</v>
      </c>
      <c r="JT47" s="92">
        <f>IF(ISBLANK($JV$3),"",IF(OR(Tipy!IH41=Výsledky!$JT$6,Tipy!IH41=Výsledky!$JT$7,Tipy!IH41=Výsledky!$JT$8,Tipy!IH41=Výsledky!$JT$9),10,0))</f>
        <v>0</v>
      </c>
      <c r="JU47" s="9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95">
        <f>IF(ISBLANK($JV$3),"",IF(ISBLANK(Tipy!ID41),"-",SUM(JQ47:JU47)))</f>
        <v>60</v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>
        <f>IF(ISBLANK($KJ$3),"",IF(ISBLANK(Tipy!IP41),0,IF(AND(Tipy!IP41=Výsledky!$KH$3,Tipy!IR41=Výsledky!$KJ$3),50,0)))</f>
        <v>0</v>
      </c>
      <c r="KF47" s="9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92">
        <f>IF(ISBLANK($KJ$3),"",IF(OR(Tipy!IS41=Výsledky!$KE$6,Tipy!IS41=Výsledky!$KE$7,Tipy!IS41=Výsledky!$KE$8,Tipy!IS41=Výsledky!$KE$9),30,0))</f>
        <v>0</v>
      </c>
      <c r="KH47" s="92">
        <f>IF(ISBLANK($KJ$3),"",IF(OR(Tipy!IT41=Výsledky!$KH$6,Tipy!IT41=Výsledky!$KH$7,Tipy!IT41=Výsledky!$KH$8,Tipy!IT41=Výsledky!$KH$9),10,0))</f>
        <v>0</v>
      </c>
      <c r="KI47" s="9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95">
        <f>IF(ISBLANK($KJ$3),"",IF(ISBLANK(Tipy!IP41),"-",SUM(KE47:KI47)))</f>
        <v>0</v>
      </c>
      <c r="KK47" s="94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94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92">
        <f>IF(ISBLANK($JO$3),"",IF(OR(Tipy!IB42=Výsledky!$JM$6,Tipy!IB42=Výsledky!$JM$7,Tipy!IB42=Výsledky!$JM$8,Tipy!IB42=Výsledky!$JM$9),10,0))</f>
        <v>0</v>
      </c>
      <c r="JN48" s="9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95">
        <f>IF(ISBLANK($JO$3),"",IF(ISBLANK(Tipy!HX42),"-",SUM(JJ48:JN48)))</f>
        <v>30</v>
      </c>
      <c r="JP48" s="94"/>
      <c r="JQ48" s="92">
        <f>IF(ISBLANK($JV$3),"",IF(ISBLANK(Tipy!ID42),0,IF(AND(Tipy!ID42=Výsledky!$JT$3,Tipy!IF42=Výsledky!$JV$3),50,0)))</f>
        <v>0</v>
      </c>
      <c r="JR48" s="9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92">
        <f>IF(ISBLANK($JV$3),"",IF(OR(Tipy!IG42=Výsledky!$JQ$6,Tipy!IG42=Výsledky!$JQ$7,Tipy!IG42=Výsledky!$JQ$8,Tipy!IG42=Výsledky!$JQ$9),30,0))</f>
        <v>30</v>
      </c>
      <c r="JT48" s="92">
        <f>IF(ISBLANK($JV$3),"",IF(OR(Tipy!IH42=Výsledky!$JT$6,Tipy!IH42=Výsledky!$JT$7,Tipy!IH42=Výsledky!$JT$8,Tipy!IH42=Výsledky!$JT$9),10,0))</f>
        <v>0</v>
      </c>
      <c r="JU48" s="9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95">
        <f>IF(ISBLANK($JV$3),"",IF(ISBLANK(Tipy!ID42),"-",SUM(JQ48:JU48)))</f>
        <v>50</v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>
        <f>IF(ISBLANK($KJ$3),"",IF(ISBLANK(Tipy!IP42),0,IF(AND(Tipy!IP42=Výsledky!$KH$3,Tipy!IR42=Výsledky!$KJ$3),50,0)))</f>
        <v>0</v>
      </c>
      <c r="KF48" s="9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92">
        <f>IF(ISBLANK($KJ$3),"",IF(OR(Tipy!IS42=Výsledky!$KE$6,Tipy!IS42=Výsledky!$KE$7,Tipy!IS42=Výsledky!$KE$8,Tipy!IS42=Výsledky!$KE$9),30,0))</f>
        <v>0</v>
      </c>
      <c r="KH48" s="92">
        <f>IF(ISBLANK($KJ$3),"",IF(OR(Tipy!IT42=Výsledky!$KH$6,Tipy!IT42=Výsledky!$KH$7,Tipy!IT42=Výsledky!$KH$8,Tipy!IT42=Výsledky!$KH$9),10,0))</f>
        <v>0</v>
      </c>
      <c r="KI48" s="9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95">
        <f>IF(ISBLANK($KJ$3),"",IF(ISBLANK(Tipy!IP42),"-",SUM(KE48:KI48)))</f>
        <v>0</v>
      </c>
      <c r="KK48" s="94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94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92">
        <f>IF(ISBLANK($JO$3),"",IF(OR(Tipy!IB43=Výsledky!$JM$6,Tipy!IB43=Výsledky!$JM$7,Tipy!IB43=Výsledky!$JM$8,Tipy!IB43=Výsledky!$JM$9),10,0))</f>
        <v>0</v>
      </c>
      <c r="JN49" s="9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95">
        <f>IF(ISBLANK($JO$3),"",IF(ISBLANK(Tipy!HX43),"-",SUM(JJ49:JN49)))</f>
        <v>20</v>
      </c>
      <c r="JP49" s="94"/>
      <c r="JQ49" s="92">
        <f>IF(ISBLANK($JV$3),"",IF(ISBLANK(Tipy!ID43),0,IF(AND(Tipy!ID43=Výsledky!$JT$3,Tipy!IF43=Výsledky!$JV$3),50,0)))</f>
        <v>0</v>
      </c>
      <c r="JR49" s="9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92">
        <f>IF(ISBLANK($JV$3),"",IF(OR(Tipy!IG43=Výsledky!$JQ$6,Tipy!IG43=Výsledky!$JQ$7,Tipy!IG43=Výsledky!$JQ$8,Tipy!IG43=Výsledky!$JQ$9),30,0))</f>
        <v>30</v>
      </c>
      <c r="JT49" s="92">
        <f>IF(ISBLANK($JV$3),"",IF(OR(Tipy!IH43=Výsledky!$JT$6,Tipy!IH43=Výsledky!$JT$7,Tipy!IH43=Výsledky!$JT$8,Tipy!IH43=Výsledky!$JT$9),10,0))</f>
        <v>0</v>
      </c>
      <c r="JU49" s="9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95">
        <f>IF(ISBLANK($JV$3),"",IF(ISBLANK(Tipy!ID43),"-",SUM(JQ49:JU49)))</f>
        <v>50</v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>
        <f>IF(ISBLANK($KJ$3),"",IF(ISBLANK(Tipy!IP43),0,IF(AND(Tipy!IP43=Výsledky!$KH$3,Tipy!IR43=Výsledky!$KJ$3),50,0)))</f>
        <v>0</v>
      </c>
      <c r="KF49" s="9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92">
        <f>IF(ISBLANK($KJ$3),"",IF(OR(Tipy!IS43=Výsledky!$KE$6,Tipy!IS43=Výsledky!$KE$7,Tipy!IS43=Výsledky!$KE$8,Tipy!IS43=Výsledky!$KE$9),30,0))</f>
        <v>0</v>
      </c>
      <c r="KH49" s="92">
        <f>IF(ISBLANK($KJ$3),"",IF(OR(Tipy!IT43=Výsledky!$KH$6,Tipy!IT43=Výsledky!$KH$7,Tipy!IT43=Výsledky!$KH$8,Tipy!IT43=Výsledky!$KH$9),10,0))</f>
        <v>0</v>
      </c>
      <c r="KI49" s="9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95">
        <f>IF(ISBLANK($KJ$3),"",IF(ISBLANK(Tipy!IP43),"-",SUM(KE49:KI49)))</f>
        <v>0</v>
      </c>
      <c r="KK49" s="94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94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92">
        <f>IF(ISBLANK($JO$3),"",IF(OR(Tipy!IB44=Výsledky!$JM$6,Tipy!IB44=Výsledky!$JM$7,Tipy!IB44=Výsledky!$JM$8,Tipy!IB44=Výsledky!$JM$9),10,0))</f>
        <v>0</v>
      </c>
      <c r="JN50" s="9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95" t="str">
        <f>IF(ISBLANK($JO$3),"",IF(ISBLANK(Tipy!HX44),"-",SUM(JJ50:JN50)))</f>
        <v>-</v>
      </c>
      <c r="JP50" s="94"/>
      <c r="JQ50" s="92">
        <f>IF(ISBLANK($JV$3),"",IF(ISBLANK(Tipy!ID44),0,IF(AND(Tipy!ID44=Výsledky!$JT$3,Tipy!IF44=Výsledky!$JV$3),50,0)))</f>
        <v>0</v>
      </c>
      <c r="JR50" s="9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92">
        <f>IF(ISBLANK($JV$3),"",IF(OR(Tipy!IG44=Výsledky!$JQ$6,Tipy!IG44=Výsledky!$JQ$7,Tipy!IG44=Výsledky!$JQ$8,Tipy!IG44=Výsledky!$JQ$9),30,0))</f>
        <v>0</v>
      </c>
      <c r="JT50" s="92">
        <f>IF(ISBLANK($JV$3),"",IF(OR(Tipy!IH44=Výsledky!$JT$6,Tipy!IH44=Výsledky!$JT$7,Tipy!IH44=Výsledky!$JT$8,Tipy!IH44=Výsledky!$JT$9),10,0))</f>
        <v>0</v>
      </c>
      <c r="JU50" s="9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95" t="str">
        <f>IF(ISBLANK($JV$3),"",IF(ISBLANK(Tipy!ID44),"-",SUM(JQ50:JU50)))</f>
        <v>-</v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>
        <f>IF(ISBLANK($KJ$3),"",IF(ISBLANK(Tipy!IP44),0,IF(AND(Tipy!IP44=Výsledky!$KH$3,Tipy!IR44=Výsledky!$KJ$3),50,0)))</f>
        <v>0</v>
      </c>
      <c r="KF50" s="9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92">
        <f>IF(ISBLANK($KJ$3),"",IF(OR(Tipy!IS44=Výsledky!$KE$6,Tipy!IS44=Výsledky!$KE$7,Tipy!IS44=Výsledky!$KE$8,Tipy!IS44=Výsledky!$KE$9),30,0))</f>
        <v>0</v>
      </c>
      <c r="KH50" s="92">
        <f>IF(ISBLANK($KJ$3),"",IF(OR(Tipy!IT44=Výsledky!$KH$6,Tipy!IT44=Výsledky!$KH$7,Tipy!IT44=Výsledky!$KH$8,Tipy!IT44=Výsledky!$KH$9),10,0))</f>
        <v>0</v>
      </c>
      <c r="KI50" s="9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95" t="str">
        <f>IF(ISBLANK($KJ$3),"",IF(ISBLANK(Tipy!IP44),"-",SUM(KE50:KI50)))</f>
        <v>-</v>
      </c>
      <c r="KK50" s="94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94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92">
        <f>IF(ISBLANK($JO$3),"",IF(OR(Tipy!IB45=Výsledky!$JM$6,Tipy!IB45=Výsledky!$JM$7,Tipy!IB45=Výsledky!$JM$8,Tipy!IB45=Výsledky!$JM$9),10,0))</f>
        <v>0</v>
      </c>
      <c r="JN51" s="9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95">
        <f>IF(ISBLANK($JO$3),"",IF(ISBLANK(Tipy!HX45),"-",SUM(JJ51:JN51)))</f>
        <v>0</v>
      </c>
      <c r="JP51" s="94"/>
      <c r="JQ51" s="92">
        <f>IF(ISBLANK($JV$3),"",IF(ISBLANK(Tipy!ID45),0,IF(AND(Tipy!ID45=Výsledky!$JT$3,Tipy!IF45=Výsledky!$JV$3),50,0)))</f>
        <v>0</v>
      </c>
      <c r="JR51" s="9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92">
        <f>IF(ISBLANK($JV$3),"",IF(OR(Tipy!IG45=Výsledky!$JQ$6,Tipy!IG45=Výsledky!$JQ$7,Tipy!IG45=Výsledky!$JQ$8,Tipy!IG45=Výsledky!$JQ$9),30,0))</f>
        <v>30</v>
      </c>
      <c r="JT51" s="92">
        <f>IF(ISBLANK($JV$3),"",IF(OR(Tipy!IH45=Výsledky!$JT$6,Tipy!IH45=Výsledky!$JT$7,Tipy!IH45=Výsledky!$JT$8,Tipy!IH45=Výsledky!$JT$9),10,0))</f>
        <v>0</v>
      </c>
      <c r="JU51" s="9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95">
        <f>IF(ISBLANK($JV$3),"",IF(ISBLANK(Tipy!ID45),"-",SUM(JQ51:JU51)))</f>
        <v>60</v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>
        <f>IF(ISBLANK($KJ$3),"",IF(ISBLANK(Tipy!IP45),0,IF(AND(Tipy!IP45=Výsledky!$KH$3,Tipy!IR45=Výsledky!$KJ$3),50,0)))</f>
        <v>0</v>
      </c>
      <c r="KF51" s="9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92">
        <f>IF(ISBLANK($KJ$3),"",IF(OR(Tipy!IS45=Výsledky!$KE$6,Tipy!IS45=Výsledky!$KE$7,Tipy!IS45=Výsledky!$KE$8,Tipy!IS45=Výsledky!$KE$9),30,0))</f>
        <v>0</v>
      </c>
      <c r="KH51" s="92">
        <f>IF(ISBLANK($KJ$3),"",IF(OR(Tipy!IT45=Výsledky!$KH$6,Tipy!IT45=Výsledky!$KH$7,Tipy!IT45=Výsledky!$KH$8,Tipy!IT45=Výsledky!$KH$9),10,0))</f>
        <v>0</v>
      </c>
      <c r="KI51" s="9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95">
        <f>IF(ISBLANK($KJ$3),"",IF(ISBLANK(Tipy!IP45),"-",SUM(KE51:KI51)))</f>
        <v>20</v>
      </c>
      <c r="KK51" s="94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94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92">
        <f>IF(ISBLANK($JO$3),"",IF(OR(Tipy!IB46=Výsledky!$JM$6,Tipy!IB46=Výsledky!$JM$7,Tipy!IB46=Výsledky!$JM$8,Tipy!IB46=Výsledky!$JM$9),10,0))</f>
        <v>0</v>
      </c>
      <c r="JN52" s="9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95">
        <f>IF(ISBLANK($JO$3),"",IF(ISBLANK(Tipy!HX46),"-",SUM(JJ52:JN52)))</f>
        <v>20</v>
      </c>
      <c r="JP52" s="94"/>
      <c r="JQ52" s="92">
        <f>IF(ISBLANK($JV$3),"",IF(ISBLANK(Tipy!ID46),0,IF(AND(Tipy!ID46=Výsledky!$JT$3,Tipy!IF46=Výsledky!$JV$3),50,0)))</f>
        <v>0</v>
      </c>
      <c r="JR52" s="9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92">
        <f>IF(ISBLANK($JV$3),"",IF(OR(Tipy!IG46=Výsledky!$JQ$6,Tipy!IG46=Výsledky!$JQ$7,Tipy!IG46=Výsledky!$JQ$8,Tipy!IG46=Výsledky!$JQ$9),30,0))</f>
        <v>30</v>
      </c>
      <c r="JT52" s="92">
        <f>IF(ISBLANK($JV$3),"",IF(OR(Tipy!IH46=Výsledky!$JT$6,Tipy!IH46=Výsledky!$JT$7,Tipy!IH46=Výsledky!$JT$8,Tipy!IH46=Výsledky!$JT$9),10,0))</f>
        <v>0</v>
      </c>
      <c r="JU52" s="9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95">
        <f>IF(ISBLANK($JV$3),"",IF(ISBLANK(Tipy!ID46),"-",SUM(JQ52:JU52)))</f>
        <v>50</v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>
        <f>IF(ISBLANK($KJ$3),"",IF(ISBLANK(Tipy!IP46),0,IF(AND(Tipy!IP46=Výsledky!$KH$3,Tipy!IR46=Výsledky!$KJ$3),50,0)))</f>
        <v>0</v>
      </c>
      <c r="KF52" s="9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92">
        <f>IF(ISBLANK($KJ$3),"",IF(OR(Tipy!IS46=Výsledky!$KE$6,Tipy!IS46=Výsledky!$KE$7,Tipy!IS46=Výsledky!$KE$8,Tipy!IS46=Výsledky!$KE$9),30,0))</f>
        <v>0</v>
      </c>
      <c r="KH52" s="92">
        <f>IF(ISBLANK($KJ$3),"",IF(OR(Tipy!IT46=Výsledky!$KH$6,Tipy!IT46=Výsledky!$KH$7,Tipy!IT46=Výsledky!$KH$8,Tipy!IT46=Výsledky!$KH$9),10,0))</f>
        <v>0</v>
      </c>
      <c r="KI52" s="9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95">
        <f>IF(ISBLANK($KJ$3),"",IF(ISBLANK(Tipy!IP46),"-",SUM(KE52:KI52)))</f>
        <v>0</v>
      </c>
      <c r="KK52" s="94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94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92">
        <f>IF(ISBLANK($JO$3),"",IF(OR(Tipy!IB47=Výsledky!$JM$6,Tipy!IB47=Výsledky!$JM$7,Tipy!IB47=Výsledky!$JM$8,Tipy!IB47=Výsledky!$JM$9),10,0))</f>
        <v>0</v>
      </c>
      <c r="JN53" s="9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95" t="str">
        <f>IF(ISBLANK($JO$3),"",IF(ISBLANK(Tipy!HX47),"-",SUM(JJ53:JN53)))</f>
        <v>-</v>
      </c>
      <c r="JP53" s="94"/>
      <c r="JQ53" s="92">
        <f>IF(ISBLANK($JV$3),"",IF(ISBLANK(Tipy!ID47),0,IF(AND(Tipy!ID47=Výsledky!$JT$3,Tipy!IF47=Výsledky!$JV$3),50,0)))</f>
        <v>0</v>
      </c>
      <c r="JR53" s="9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92">
        <f>IF(ISBLANK($JV$3),"",IF(OR(Tipy!IG47=Výsledky!$JQ$6,Tipy!IG47=Výsledky!$JQ$7,Tipy!IG47=Výsledky!$JQ$8,Tipy!IG47=Výsledky!$JQ$9),30,0))</f>
        <v>0</v>
      </c>
      <c r="JT53" s="92">
        <f>IF(ISBLANK($JV$3),"",IF(OR(Tipy!IH47=Výsledky!$JT$6,Tipy!IH47=Výsledky!$JT$7,Tipy!IH47=Výsledky!$JT$8,Tipy!IH47=Výsledky!$JT$9),10,0))</f>
        <v>0</v>
      </c>
      <c r="JU53" s="9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95" t="str">
        <f>IF(ISBLANK($JV$3),"",IF(ISBLANK(Tipy!ID47),"-",SUM(JQ53:JU53)))</f>
        <v>-</v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>
        <f>IF(ISBLANK($KJ$3),"",IF(ISBLANK(Tipy!IP47),0,IF(AND(Tipy!IP47=Výsledky!$KH$3,Tipy!IR47=Výsledky!$KJ$3),50,0)))</f>
        <v>0</v>
      </c>
      <c r="KF53" s="9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92">
        <f>IF(ISBLANK($KJ$3),"",IF(OR(Tipy!IS47=Výsledky!$KE$6,Tipy!IS47=Výsledky!$KE$7,Tipy!IS47=Výsledky!$KE$8,Tipy!IS47=Výsledky!$KE$9),30,0))</f>
        <v>0</v>
      </c>
      <c r="KH53" s="92">
        <f>IF(ISBLANK($KJ$3),"",IF(OR(Tipy!IT47=Výsledky!$KH$6,Tipy!IT47=Výsledky!$KH$7,Tipy!IT47=Výsledky!$KH$8,Tipy!IT47=Výsledky!$KH$9),10,0))</f>
        <v>0</v>
      </c>
      <c r="KI53" s="9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95" t="str">
        <f>IF(ISBLANK($KJ$3),"",IF(ISBLANK(Tipy!IP47),"-",SUM(KE53:KI53)))</f>
        <v>-</v>
      </c>
      <c r="KK53" s="94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94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92">
        <f>IF(ISBLANK($JO$3),"",IF(OR(Tipy!IB48=Výsledky!$JM$6,Tipy!IB48=Výsledky!$JM$7,Tipy!IB48=Výsledky!$JM$8,Tipy!IB48=Výsledky!$JM$9),10,0))</f>
        <v>0</v>
      </c>
      <c r="JN54" s="9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95" t="str">
        <f>IF(ISBLANK($JO$3),"",IF(ISBLANK(Tipy!HX48),"-",SUM(JJ54:JN54)))</f>
        <v>-</v>
      </c>
      <c r="JP54" s="94"/>
      <c r="JQ54" s="92">
        <f>IF(ISBLANK($JV$3),"",IF(ISBLANK(Tipy!ID48),0,IF(AND(Tipy!ID48=Výsledky!$JT$3,Tipy!IF48=Výsledky!$JV$3),50,0)))</f>
        <v>0</v>
      </c>
      <c r="JR54" s="9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92">
        <f>IF(ISBLANK($JV$3),"",IF(OR(Tipy!IG48=Výsledky!$JQ$6,Tipy!IG48=Výsledky!$JQ$7,Tipy!IG48=Výsledky!$JQ$8,Tipy!IG48=Výsledky!$JQ$9),30,0))</f>
        <v>0</v>
      </c>
      <c r="JT54" s="92">
        <f>IF(ISBLANK($JV$3),"",IF(OR(Tipy!IH48=Výsledky!$JT$6,Tipy!IH48=Výsledky!$JT$7,Tipy!IH48=Výsledky!$JT$8,Tipy!IH48=Výsledky!$JT$9),10,0))</f>
        <v>0</v>
      </c>
      <c r="JU54" s="9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95" t="str">
        <f>IF(ISBLANK($JV$3),"",IF(ISBLANK(Tipy!ID48),"-",SUM(JQ54:JU54)))</f>
        <v>-</v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>
        <f>IF(ISBLANK($KJ$3),"",IF(ISBLANK(Tipy!IP48),0,IF(AND(Tipy!IP48=Výsledky!$KH$3,Tipy!IR48=Výsledky!$KJ$3),50,0)))</f>
        <v>0</v>
      </c>
      <c r="KF54" s="9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92">
        <f>IF(ISBLANK($KJ$3),"",IF(OR(Tipy!IS48=Výsledky!$KE$6,Tipy!IS48=Výsledky!$KE$7,Tipy!IS48=Výsledky!$KE$8,Tipy!IS48=Výsledky!$KE$9),30,0))</f>
        <v>0</v>
      </c>
      <c r="KH54" s="92">
        <f>IF(ISBLANK($KJ$3),"",IF(OR(Tipy!IT48=Výsledky!$KH$6,Tipy!IT48=Výsledky!$KH$7,Tipy!IT48=Výsledky!$KH$8,Tipy!IT48=Výsledky!$KH$9),10,0))</f>
        <v>0</v>
      </c>
      <c r="KI54" s="9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95" t="str">
        <f>IF(ISBLANK($KJ$3),"",IF(ISBLANK(Tipy!IP48),"-",SUM(KE54:KI54)))</f>
        <v>-</v>
      </c>
      <c r="KK54" s="94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94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92">
        <f>IF(ISBLANK($JO$3),"",IF(OR(Tipy!IB49=Výsledky!$JM$6,Tipy!IB49=Výsledky!$JM$7,Tipy!IB49=Výsledky!$JM$8,Tipy!IB49=Výsledky!$JM$9),10,0))</f>
        <v>0</v>
      </c>
      <c r="JN55" s="9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95" t="str">
        <f>IF(ISBLANK($JO$3),"",IF(ISBLANK(Tipy!HX49),"-",SUM(JJ55:JN55)))</f>
        <v>-</v>
      </c>
      <c r="JP55" s="94"/>
      <c r="JQ55" s="92">
        <f>IF(ISBLANK($JV$3),"",IF(ISBLANK(Tipy!ID49),0,IF(AND(Tipy!ID49=Výsledky!$JT$3,Tipy!IF49=Výsledky!$JV$3),50,0)))</f>
        <v>0</v>
      </c>
      <c r="JR55" s="9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92">
        <f>IF(ISBLANK($JV$3),"",IF(OR(Tipy!IG49=Výsledky!$JQ$6,Tipy!IG49=Výsledky!$JQ$7,Tipy!IG49=Výsledky!$JQ$8,Tipy!IG49=Výsledky!$JQ$9),30,0))</f>
        <v>0</v>
      </c>
      <c r="JT55" s="92">
        <f>IF(ISBLANK($JV$3),"",IF(OR(Tipy!IH49=Výsledky!$JT$6,Tipy!IH49=Výsledky!$JT$7,Tipy!IH49=Výsledky!$JT$8,Tipy!IH49=Výsledky!$JT$9),10,0))</f>
        <v>0</v>
      </c>
      <c r="JU55" s="9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95" t="str">
        <f>IF(ISBLANK($JV$3),"",IF(ISBLANK(Tipy!ID49),"-",SUM(JQ55:JU55)))</f>
        <v>-</v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>
        <f>IF(ISBLANK($KJ$3),"",IF(ISBLANK(Tipy!IP49),0,IF(AND(Tipy!IP49=Výsledky!$KH$3,Tipy!IR49=Výsledky!$KJ$3),50,0)))</f>
        <v>0</v>
      </c>
      <c r="KF55" s="9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92">
        <f>IF(ISBLANK($KJ$3),"",IF(OR(Tipy!IS49=Výsledky!$KE$6,Tipy!IS49=Výsledky!$KE$7,Tipy!IS49=Výsledky!$KE$8,Tipy!IS49=Výsledky!$KE$9),30,0))</f>
        <v>0</v>
      </c>
      <c r="KH55" s="92">
        <f>IF(ISBLANK($KJ$3),"",IF(OR(Tipy!IT49=Výsledky!$KH$6,Tipy!IT49=Výsledky!$KH$7,Tipy!IT49=Výsledky!$KH$8,Tipy!IT49=Výsledky!$KH$9),10,0))</f>
        <v>0</v>
      </c>
      <c r="KI55" s="9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95" t="str">
        <f>IF(ISBLANK($KJ$3),"",IF(ISBLANK(Tipy!IP49),"-",SUM(KE55:KI55)))</f>
        <v>-</v>
      </c>
      <c r="KK55" s="94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94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92">
        <f>IF(ISBLANK($JO$3),"",IF(OR(Tipy!IB50=Výsledky!$JM$6,Tipy!IB50=Výsledky!$JM$7,Tipy!IB50=Výsledky!$JM$8,Tipy!IB50=Výsledky!$JM$9),10,0))</f>
        <v>0</v>
      </c>
      <c r="JN56" s="9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95">
        <f>IF(ISBLANK($JO$3),"",IF(ISBLANK(Tipy!HX50),"-",SUM(JJ56:JN56)))</f>
        <v>50</v>
      </c>
      <c r="JP56" s="94"/>
      <c r="JQ56" s="92">
        <f>IF(ISBLANK($JV$3),"",IF(ISBLANK(Tipy!ID50),0,IF(AND(Tipy!ID50=Výsledky!$JT$3,Tipy!IF50=Výsledky!$JV$3),50,0)))</f>
        <v>0</v>
      </c>
      <c r="JR56" s="9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92">
        <f>IF(ISBLANK($JV$3),"",IF(OR(Tipy!IG50=Výsledky!$JQ$6,Tipy!IG50=Výsledky!$JQ$7,Tipy!IG50=Výsledky!$JQ$8,Tipy!IG50=Výsledky!$JQ$9),30,0))</f>
        <v>30</v>
      </c>
      <c r="JT56" s="92">
        <f>IF(ISBLANK($JV$3),"",IF(OR(Tipy!IH50=Výsledky!$JT$6,Tipy!IH50=Výsledky!$JT$7,Tipy!IH50=Výsledky!$JT$8,Tipy!IH50=Výsledky!$JT$9),10,0))</f>
        <v>0</v>
      </c>
      <c r="JU56" s="9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95">
        <f>IF(ISBLANK($JV$3),"",IF(ISBLANK(Tipy!ID50),"-",SUM(JQ56:JU56)))</f>
        <v>50</v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>
        <f>IF(ISBLANK($KJ$3),"",IF(ISBLANK(Tipy!IP50),0,IF(AND(Tipy!IP50=Výsledky!$KH$3,Tipy!IR50=Výsledky!$KJ$3),50,0)))</f>
        <v>0</v>
      </c>
      <c r="KF56" s="9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92">
        <f>IF(ISBLANK($KJ$3),"",IF(OR(Tipy!IS50=Výsledky!$KE$6,Tipy!IS50=Výsledky!$KE$7,Tipy!IS50=Výsledky!$KE$8,Tipy!IS50=Výsledky!$KE$9),30,0))</f>
        <v>0</v>
      </c>
      <c r="KH56" s="92">
        <f>IF(ISBLANK($KJ$3),"",IF(OR(Tipy!IT50=Výsledky!$KH$6,Tipy!IT50=Výsledky!$KH$7,Tipy!IT50=Výsledky!$KH$8,Tipy!IT50=Výsledky!$KH$9),10,0))</f>
        <v>0</v>
      </c>
      <c r="KI56" s="9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95">
        <f>IF(ISBLANK($KJ$3),"",IF(ISBLANK(Tipy!IP50),"-",SUM(KE56:KI56)))</f>
        <v>0</v>
      </c>
      <c r="KK56" s="94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94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92">
        <f>IF(ISBLANK($JO$3),"",IF(OR(Tipy!IB51=Výsledky!$JM$6,Tipy!IB51=Výsledky!$JM$7,Tipy!IB51=Výsledky!$JM$8,Tipy!IB51=Výsledky!$JM$9),10,0))</f>
        <v>10</v>
      </c>
      <c r="JN57" s="9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95">
        <f>IF(ISBLANK($JO$3),"",IF(ISBLANK(Tipy!HX51),"-",SUM(JJ57:JN57)))</f>
        <v>60</v>
      </c>
      <c r="JP57" s="94"/>
      <c r="JQ57" s="92">
        <f>IF(ISBLANK($JV$3),"",IF(ISBLANK(Tipy!ID51),0,IF(AND(Tipy!ID51=Výsledky!$JT$3,Tipy!IF51=Výsledky!$JV$3),50,0)))</f>
        <v>50</v>
      </c>
      <c r="JR57" s="9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92">
        <f>IF(ISBLANK($JV$3),"",IF(OR(Tipy!IG51=Výsledky!$JQ$6,Tipy!IG51=Výsledky!$JQ$7,Tipy!IG51=Výsledky!$JQ$8,Tipy!IG51=Výsledky!$JQ$9),30,0))</f>
        <v>30</v>
      </c>
      <c r="JT57" s="92">
        <f>IF(ISBLANK($JV$3),"",IF(OR(Tipy!IH51=Výsledky!$JT$6,Tipy!IH51=Výsledky!$JT$7,Tipy!IH51=Výsledky!$JT$8,Tipy!IH51=Výsledky!$JT$9),10,0))</f>
        <v>0</v>
      </c>
      <c r="JU57" s="9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95">
        <f>IF(ISBLANK($JV$3),"",IF(ISBLANK(Tipy!ID51),"-",SUM(JQ57:JU57)))</f>
        <v>80</v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>
        <f>IF(ISBLANK($KJ$3),"",IF(ISBLANK(Tipy!IP51),0,IF(AND(Tipy!IP51=Výsledky!$KH$3,Tipy!IR51=Výsledky!$KJ$3),50,0)))</f>
        <v>0</v>
      </c>
      <c r="KF57" s="9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92">
        <f>IF(ISBLANK($KJ$3),"",IF(OR(Tipy!IS51=Výsledky!$KE$6,Tipy!IS51=Výsledky!$KE$7,Tipy!IS51=Výsledky!$KE$8,Tipy!IS51=Výsledky!$KE$9),30,0))</f>
        <v>0</v>
      </c>
      <c r="KH57" s="92">
        <f>IF(ISBLANK($KJ$3),"",IF(OR(Tipy!IT51=Výsledky!$KH$6,Tipy!IT51=Výsledky!$KH$7,Tipy!IT51=Výsledky!$KH$8,Tipy!IT51=Výsledky!$KH$9),10,0))</f>
        <v>0</v>
      </c>
      <c r="KI57" s="9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95">
        <f>IF(ISBLANK($KJ$3),"",IF(ISBLANK(Tipy!IP51),"-",SUM(KE57:KI57)))</f>
        <v>20</v>
      </c>
      <c r="KK57" s="94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94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92">
        <f>IF(ISBLANK($JO$3),"",IF(OR(Tipy!IB52=Výsledky!$JM$6,Tipy!IB52=Výsledky!$JM$7,Tipy!IB52=Výsledky!$JM$8,Tipy!IB52=Výsledky!$JM$9),10,0))</f>
        <v>0</v>
      </c>
      <c r="JN58" s="9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95" t="str">
        <f>IF(ISBLANK($JO$3),"",IF(ISBLANK(Tipy!HX52),"-",SUM(JJ58:JN58)))</f>
        <v>-</v>
      </c>
      <c r="JP58" s="94"/>
      <c r="JQ58" s="92">
        <f>IF(ISBLANK($JV$3),"",IF(ISBLANK(Tipy!ID52),0,IF(AND(Tipy!ID52=Výsledky!$JT$3,Tipy!IF52=Výsledky!$JV$3),50,0)))</f>
        <v>0</v>
      </c>
      <c r="JR58" s="9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92">
        <f>IF(ISBLANK($JV$3),"",IF(OR(Tipy!IG52=Výsledky!$JQ$6,Tipy!IG52=Výsledky!$JQ$7,Tipy!IG52=Výsledky!$JQ$8,Tipy!IG52=Výsledky!$JQ$9),30,0))</f>
        <v>0</v>
      </c>
      <c r="JT58" s="92">
        <f>IF(ISBLANK($JV$3),"",IF(OR(Tipy!IH52=Výsledky!$JT$6,Tipy!IH52=Výsledky!$JT$7,Tipy!IH52=Výsledky!$JT$8,Tipy!IH52=Výsledky!$JT$9),10,0))</f>
        <v>0</v>
      </c>
      <c r="JU58" s="9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95" t="str">
        <f>IF(ISBLANK($JV$3),"",IF(ISBLANK(Tipy!ID52),"-",SUM(JQ58:JU58)))</f>
        <v>-</v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>
        <f>IF(ISBLANK($KJ$3),"",IF(ISBLANK(Tipy!IP52),0,IF(AND(Tipy!IP52=Výsledky!$KH$3,Tipy!IR52=Výsledky!$KJ$3),50,0)))</f>
        <v>0</v>
      </c>
      <c r="KF58" s="9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92">
        <f>IF(ISBLANK($KJ$3),"",IF(OR(Tipy!IS52=Výsledky!$KE$6,Tipy!IS52=Výsledky!$KE$7,Tipy!IS52=Výsledky!$KE$8,Tipy!IS52=Výsledky!$KE$9),30,0))</f>
        <v>0</v>
      </c>
      <c r="KH58" s="92">
        <f>IF(ISBLANK($KJ$3),"",IF(OR(Tipy!IT52=Výsledky!$KH$6,Tipy!IT52=Výsledky!$KH$7,Tipy!IT52=Výsledky!$KH$8,Tipy!IT52=Výsledky!$KH$9),10,0))</f>
        <v>0</v>
      </c>
      <c r="KI58" s="9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95" t="str">
        <f>IF(ISBLANK($KJ$3),"",IF(ISBLANK(Tipy!IP52),"-",SUM(KE58:KI58)))</f>
        <v>-</v>
      </c>
      <c r="KK58" s="94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94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92">
        <f>IF(ISBLANK($JO$3),"",IF(OR(Tipy!IB53=Výsledky!$JM$6,Tipy!IB53=Výsledky!$JM$7,Tipy!IB53=Výsledky!$JM$8,Tipy!IB53=Výsledky!$JM$9),10,0))</f>
        <v>0</v>
      </c>
      <c r="JN59" s="9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95" t="str">
        <f>IF(ISBLANK($JO$3),"",IF(ISBLANK(Tipy!HX53),"-",SUM(JJ59:JN59)))</f>
        <v>-</v>
      </c>
      <c r="JP59" s="94"/>
      <c r="JQ59" s="92">
        <f>IF(ISBLANK($JV$3),"",IF(ISBLANK(Tipy!ID53),0,IF(AND(Tipy!ID53=Výsledky!$JT$3,Tipy!IF53=Výsledky!$JV$3),50,0)))</f>
        <v>0</v>
      </c>
      <c r="JR59" s="9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92">
        <f>IF(ISBLANK($JV$3),"",IF(OR(Tipy!IG53=Výsledky!$JQ$6,Tipy!IG53=Výsledky!$JQ$7,Tipy!IG53=Výsledky!$JQ$8,Tipy!IG53=Výsledky!$JQ$9),30,0))</f>
        <v>0</v>
      </c>
      <c r="JT59" s="92">
        <f>IF(ISBLANK($JV$3),"",IF(OR(Tipy!IH53=Výsledky!$JT$6,Tipy!IH53=Výsledky!$JT$7,Tipy!IH53=Výsledky!$JT$8,Tipy!IH53=Výsledky!$JT$9),10,0))</f>
        <v>0</v>
      </c>
      <c r="JU59" s="9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95" t="str">
        <f>IF(ISBLANK($JV$3),"",IF(ISBLANK(Tipy!ID53),"-",SUM(JQ59:JU59)))</f>
        <v>-</v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>
        <f>IF(ISBLANK($KJ$3),"",IF(ISBLANK(Tipy!IP53),0,IF(AND(Tipy!IP53=Výsledky!$KH$3,Tipy!IR53=Výsledky!$KJ$3),50,0)))</f>
        <v>0</v>
      </c>
      <c r="KF59" s="9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92">
        <f>IF(ISBLANK($KJ$3),"",IF(OR(Tipy!IS53=Výsledky!$KE$6,Tipy!IS53=Výsledky!$KE$7,Tipy!IS53=Výsledky!$KE$8,Tipy!IS53=Výsledky!$KE$9),30,0))</f>
        <v>0</v>
      </c>
      <c r="KH59" s="92">
        <f>IF(ISBLANK($KJ$3),"",IF(OR(Tipy!IT53=Výsledky!$KH$6,Tipy!IT53=Výsledky!$KH$7,Tipy!IT53=Výsledky!$KH$8,Tipy!IT53=Výsledky!$KH$9),10,0))</f>
        <v>0</v>
      </c>
      <c r="KI59" s="9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95" t="str">
        <f>IF(ISBLANK($KJ$3),"",IF(ISBLANK(Tipy!IP53),"-",SUM(KE59:KI59)))</f>
        <v>-</v>
      </c>
      <c r="KK59" s="94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94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92">
        <f>IF(ISBLANK($JO$3),"",IF(OR(Tipy!IB54=Výsledky!$JM$6,Tipy!IB54=Výsledky!$JM$7,Tipy!IB54=Výsledky!$JM$8,Tipy!IB54=Výsledky!$JM$9),10,0))</f>
        <v>0</v>
      </c>
      <c r="JN60" s="9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95">
        <f>IF(ISBLANK($JO$3),"",IF(ISBLANK(Tipy!HX54),"-",SUM(JJ60:JN60)))</f>
        <v>30</v>
      </c>
      <c r="JP60" s="94"/>
      <c r="JQ60" s="92">
        <f>IF(ISBLANK($JV$3),"",IF(ISBLANK(Tipy!ID54),0,IF(AND(Tipy!ID54=Výsledky!$JT$3,Tipy!IF54=Výsledky!$JV$3),50,0)))</f>
        <v>0</v>
      </c>
      <c r="JR60" s="9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92">
        <f>IF(ISBLANK($JV$3),"",IF(OR(Tipy!IG54=Výsledky!$JQ$6,Tipy!IG54=Výsledky!$JQ$7,Tipy!IG54=Výsledky!$JQ$8,Tipy!IG54=Výsledky!$JQ$9),30,0))</f>
        <v>30</v>
      </c>
      <c r="JT60" s="92">
        <f>IF(ISBLANK($JV$3),"",IF(OR(Tipy!IH54=Výsledky!$JT$6,Tipy!IH54=Výsledky!$JT$7,Tipy!IH54=Výsledky!$JT$8,Tipy!IH54=Výsledky!$JT$9),10,0))</f>
        <v>0</v>
      </c>
      <c r="JU60" s="9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95">
        <f>IF(ISBLANK($JV$3),"",IF(ISBLANK(Tipy!ID54),"-",SUM(JQ60:JU60)))</f>
        <v>60</v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>
        <f>IF(ISBLANK($KJ$3),"",IF(ISBLANK(Tipy!IP54),0,IF(AND(Tipy!IP54=Výsledky!$KH$3,Tipy!IR54=Výsledky!$KJ$3),50,0)))</f>
        <v>0</v>
      </c>
      <c r="KF60" s="9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92">
        <f>IF(ISBLANK($KJ$3),"",IF(OR(Tipy!IS54=Výsledky!$KE$6,Tipy!IS54=Výsledky!$KE$7,Tipy!IS54=Výsledky!$KE$8,Tipy!IS54=Výsledky!$KE$9),30,0))</f>
        <v>0</v>
      </c>
      <c r="KH60" s="92">
        <f>IF(ISBLANK($KJ$3),"",IF(OR(Tipy!IT54=Výsledky!$KH$6,Tipy!IT54=Výsledky!$KH$7,Tipy!IT54=Výsledky!$KH$8,Tipy!IT54=Výsledky!$KH$9),10,0))</f>
        <v>0</v>
      </c>
      <c r="KI60" s="9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95">
        <f>IF(ISBLANK($KJ$3),"",IF(ISBLANK(Tipy!IP54),"-",SUM(KE60:KI60)))</f>
        <v>0</v>
      </c>
      <c r="KK60" s="94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94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92">
        <f>IF(ISBLANK($JO$3),"",IF(OR(Tipy!IB55=Výsledky!$JM$6,Tipy!IB55=Výsledky!$JM$7,Tipy!IB55=Výsledky!$JM$8,Tipy!IB55=Výsledky!$JM$9),10,0))</f>
        <v>0</v>
      </c>
      <c r="JN61" s="9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95" t="str">
        <f>IF(ISBLANK($JO$3),"",IF(ISBLANK(Tipy!HX55),"-",SUM(JJ61:JN61)))</f>
        <v>-</v>
      </c>
      <c r="JP61" s="94"/>
      <c r="JQ61" s="92">
        <f>IF(ISBLANK($JV$3),"",IF(ISBLANK(Tipy!ID55),0,IF(AND(Tipy!ID55=Výsledky!$JT$3,Tipy!IF55=Výsledky!$JV$3),50,0)))</f>
        <v>0</v>
      </c>
      <c r="JR61" s="9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92">
        <f>IF(ISBLANK($JV$3),"",IF(OR(Tipy!IG55=Výsledky!$JQ$6,Tipy!IG55=Výsledky!$JQ$7,Tipy!IG55=Výsledky!$JQ$8,Tipy!IG55=Výsledky!$JQ$9),30,0))</f>
        <v>30</v>
      </c>
      <c r="JT61" s="92">
        <f>IF(ISBLANK($JV$3),"",IF(OR(Tipy!IH55=Výsledky!$JT$6,Tipy!IH55=Výsledky!$JT$7,Tipy!IH55=Výsledky!$JT$8,Tipy!IH55=Výsledky!$JT$9),10,0))</f>
        <v>0</v>
      </c>
      <c r="JU61" s="9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95">
        <f>IF(ISBLANK($JV$3),"",IF(ISBLANK(Tipy!ID55),"-",SUM(JQ61:JU61)))</f>
        <v>50</v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>
        <f>IF(ISBLANK($KJ$3),"",IF(ISBLANK(Tipy!IP55),0,IF(AND(Tipy!IP55=Výsledky!$KH$3,Tipy!IR55=Výsledky!$KJ$3),50,0)))</f>
        <v>0</v>
      </c>
      <c r="KF61" s="9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92">
        <f>IF(ISBLANK($KJ$3),"",IF(OR(Tipy!IS55=Výsledky!$KE$6,Tipy!IS55=Výsledky!$KE$7,Tipy!IS55=Výsledky!$KE$8,Tipy!IS55=Výsledky!$KE$9),30,0))</f>
        <v>0</v>
      </c>
      <c r="KH61" s="92">
        <f>IF(ISBLANK($KJ$3),"",IF(OR(Tipy!IT55=Výsledky!$KH$6,Tipy!IT55=Výsledky!$KH$7,Tipy!IT55=Výsledky!$KH$8,Tipy!IT55=Výsledky!$KH$9),10,0))</f>
        <v>0</v>
      </c>
      <c r="KI61" s="9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95" t="str">
        <f>IF(ISBLANK($KJ$3),"",IF(ISBLANK(Tipy!IP55),"-",SUM(KE61:KI61)))</f>
        <v>-</v>
      </c>
      <c r="KK61" s="94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94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92">
        <f>IF(ISBLANK($JO$3),"",IF(OR(Tipy!IB56=Výsledky!$JM$6,Tipy!IB56=Výsledky!$JM$7,Tipy!IB56=Výsledky!$JM$8,Tipy!IB56=Výsledky!$JM$9),10,0))</f>
        <v>0</v>
      </c>
      <c r="JN62" s="9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95" t="str">
        <f>IF(ISBLANK($JO$3),"",IF(ISBLANK(Tipy!HX56),"-",SUM(JJ62:JN62)))</f>
        <v>-</v>
      </c>
      <c r="JP62" s="94"/>
      <c r="JQ62" s="92">
        <f>IF(ISBLANK($JV$3),"",IF(ISBLANK(Tipy!ID56),0,IF(AND(Tipy!ID56=Výsledky!$JT$3,Tipy!IF56=Výsledky!$JV$3),50,0)))</f>
        <v>0</v>
      </c>
      <c r="JR62" s="9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92">
        <f>IF(ISBLANK($JV$3),"",IF(OR(Tipy!IG56=Výsledky!$JQ$6,Tipy!IG56=Výsledky!$JQ$7,Tipy!IG56=Výsledky!$JQ$8,Tipy!IG56=Výsledky!$JQ$9),30,0))</f>
        <v>0</v>
      </c>
      <c r="JT62" s="92">
        <f>IF(ISBLANK($JV$3),"",IF(OR(Tipy!IH56=Výsledky!$JT$6,Tipy!IH56=Výsledky!$JT$7,Tipy!IH56=Výsledky!$JT$8,Tipy!IH56=Výsledky!$JT$9),10,0))</f>
        <v>0</v>
      </c>
      <c r="JU62" s="9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95" t="str">
        <f>IF(ISBLANK($JV$3),"",IF(ISBLANK(Tipy!ID56),"-",SUM(JQ62:JU62)))</f>
        <v>-</v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>
        <f>IF(ISBLANK($KJ$3),"",IF(ISBLANK(Tipy!IP56),0,IF(AND(Tipy!IP56=Výsledky!$KH$3,Tipy!IR56=Výsledky!$KJ$3),50,0)))</f>
        <v>0</v>
      </c>
      <c r="KF62" s="9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92">
        <f>IF(ISBLANK($KJ$3),"",IF(OR(Tipy!IS56=Výsledky!$KE$6,Tipy!IS56=Výsledky!$KE$7,Tipy!IS56=Výsledky!$KE$8,Tipy!IS56=Výsledky!$KE$9),30,0))</f>
        <v>0</v>
      </c>
      <c r="KH62" s="92">
        <f>IF(ISBLANK($KJ$3),"",IF(OR(Tipy!IT56=Výsledky!$KH$6,Tipy!IT56=Výsledky!$KH$7,Tipy!IT56=Výsledky!$KH$8,Tipy!IT56=Výsledky!$KH$9),10,0))</f>
        <v>0</v>
      </c>
      <c r="KI62" s="9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95" t="str">
        <f>IF(ISBLANK($KJ$3),"",IF(ISBLANK(Tipy!IP56),"-",SUM(KE62:KI62)))</f>
        <v>-</v>
      </c>
      <c r="KK62" s="94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94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92">
        <f>IF(ISBLANK($JO$3),"",IF(OR(Tipy!IB57=Výsledky!$JM$6,Tipy!IB57=Výsledky!$JM$7,Tipy!IB57=Výsledky!$JM$8,Tipy!IB57=Výsledky!$JM$9),10,0))</f>
        <v>0</v>
      </c>
      <c r="JN63" s="9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95" t="str">
        <f>IF(ISBLANK($JO$3),"",IF(ISBLANK(Tipy!HX57),"-",SUM(JJ63:JN63)))</f>
        <v>-</v>
      </c>
      <c r="JP63" s="94"/>
      <c r="JQ63" s="92">
        <f>IF(ISBLANK($JV$3),"",IF(ISBLANK(Tipy!ID57),0,IF(AND(Tipy!ID57=Výsledky!$JT$3,Tipy!IF57=Výsledky!$JV$3),50,0)))</f>
        <v>0</v>
      </c>
      <c r="JR63" s="9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92">
        <f>IF(ISBLANK($JV$3),"",IF(OR(Tipy!IG57=Výsledky!$JQ$6,Tipy!IG57=Výsledky!$JQ$7,Tipy!IG57=Výsledky!$JQ$8,Tipy!IG57=Výsledky!$JQ$9),30,0))</f>
        <v>0</v>
      </c>
      <c r="JT63" s="92">
        <f>IF(ISBLANK($JV$3),"",IF(OR(Tipy!IH57=Výsledky!$JT$6,Tipy!IH57=Výsledky!$JT$7,Tipy!IH57=Výsledky!$JT$8,Tipy!IH57=Výsledky!$JT$9),10,0))</f>
        <v>0</v>
      </c>
      <c r="JU63" s="9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95" t="str">
        <f>IF(ISBLANK($JV$3),"",IF(ISBLANK(Tipy!ID57),"-",SUM(JQ63:JU63)))</f>
        <v>-</v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>
        <f>IF(ISBLANK($KJ$3),"",IF(ISBLANK(Tipy!IP57),0,IF(AND(Tipy!IP57=Výsledky!$KH$3,Tipy!IR57=Výsledky!$KJ$3),50,0)))</f>
        <v>0</v>
      </c>
      <c r="KF63" s="9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92">
        <f>IF(ISBLANK($KJ$3),"",IF(OR(Tipy!IS57=Výsledky!$KE$6,Tipy!IS57=Výsledky!$KE$7,Tipy!IS57=Výsledky!$KE$8,Tipy!IS57=Výsledky!$KE$9),30,0))</f>
        <v>0</v>
      </c>
      <c r="KH63" s="92">
        <f>IF(ISBLANK($KJ$3),"",IF(OR(Tipy!IT57=Výsledky!$KH$6,Tipy!IT57=Výsledky!$KH$7,Tipy!IT57=Výsledky!$KH$8,Tipy!IT57=Výsledky!$KH$9),10,0))</f>
        <v>0</v>
      </c>
      <c r="KI63" s="9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95" t="str">
        <f>IF(ISBLANK($KJ$3),"",IF(ISBLANK(Tipy!IP57),"-",SUM(KE63:KI63)))</f>
        <v>-</v>
      </c>
      <c r="KK63" s="94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94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92">
        <f>IF(ISBLANK($JO$3),"",IF(OR(Tipy!IB58=Výsledky!$JM$6,Tipy!IB58=Výsledky!$JM$7,Tipy!IB58=Výsledky!$JM$8,Tipy!IB58=Výsledky!$JM$9),10,0))</f>
        <v>0</v>
      </c>
      <c r="JN64" s="9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95" t="str">
        <f>IF(ISBLANK($JO$3),"",IF(ISBLANK(Tipy!HX58),"-",SUM(JJ64:JN64)))</f>
        <v>-</v>
      </c>
      <c r="JP64" s="94"/>
      <c r="JQ64" s="92">
        <f>IF(ISBLANK($JV$3),"",IF(ISBLANK(Tipy!ID58),0,IF(AND(Tipy!ID58=Výsledky!$JT$3,Tipy!IF58=Výsledky!$JV$3),50,0)))</f>
        <v>0</v>
      </c>
      <c r="JR64" s="9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92">
        <f>IF(ISBLANK($JV$3),"",IF(OR(Tipy!IG58=Výsledky!$JQ$6,Tipy!IG58=Výsledky!$JQ$7,Tipy!IG58=Výsledky!$JQ$8,Tipy!IG58=Výsledky!$JQ$9),30,0))</f>
        <v>0</v>
      </c>
      <c r="JT64" s="92">
        <f>IF(ISBLANK($JV$3),"",IF(OR(Tipy!IH58=Výsledky!$JT$6,Tipy!IH58=Výsledky!$JT$7,Tipy!IH58=Výsledky!$JT$8,Tipy!IH58=Výsledky!$JT$9),10,0))</f>
        <v>0</v>
      </c>
      <c r="JU64" s="9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95" t="str">
        <f>IF(ISBLANK($JV$3),"",IF(ISBLANK(Tipy!ID58),"-",SUM(JQ64:JU64)))</f>
        <v>-</v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>
        <f>IF(ISBLANK($KJ$3),"",IF(ISBLANK(Tipy!IP58),0,IF(AND(Tipy!IP58=Výsledky!$KH$3,Tipy!IR58=Výsledky!$KJ$3),50,0)))</f>
        <v>0</v>
      </c>
      <c r="KF64" s="9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92">
        <f>IF(ISBLANK($KJ$3),"",IF(OR(Tipy!IS58=Výsledky!$KE$6,Tipy!IS58=Výsledky!$KE$7,Tipy!IS58=Výsledky!$KE$8,Tipy!IS58=Výsledky!$KE$9),30,0))</f>
        <v>0</v>
      </c>
      <c r="KH64" s="92">
        <f>IF(ISBLANK($KJ$3),"",IF(OR(Tipy!IT58=Výsledky!$KH$6,Tipy!IT58=Výsledky!$KH$7,Tipy!IT58=Výsledky!$KH$8,Tipy!IT58=Výsledky!$KH$9),10,0))</f>
        <v>0</v>
      </c>
      <c r="KI64" s="9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95" t="str">
        <f>IF(ISBLANK($KJ$3),"",IF(ISBLANK(Tipy!IP58),"-",SUM(KE64:KI64)))</f>
        <v>-</v>
      </c>
      <c r="KK64" s="94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94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92">
        <f>IF(ISBLANK($JO$3),"",IF(OR(Tipy!IB59=Výsledky!$JM$6,Tipy!IB59=Výsledky!$JM$7,Tipy!IB59=Výsledky!$JM$8,Tipy!IB59=Výsledky!$JM$9),10,0))</f>
        <v>0</v>
      </c>
      <c r="JN65" s="9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95" t="str">
        <f>IF(ISBLANK($JO$3),"",IF(ISBLANK(Tipy!HX59),"-",SUM(JJ65:JN65)))</f>
        <v>-</v>
      </c>
      <c r="JP65" s="94"/>
      <c r="JQ65" s="92">
        <f>IF(ISBLANK($JV$3),"",IF(ISBLANK(Tipy!ID59),0,IF(AND(Tipy!ID59=Výsledky!$JT$3,Tipy!IF59=Výsledky!$JV$3),50,0)))</f>
        <v>0</v>
      </c>
      <c r="JR65" s="9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92">
        <f>IF(ISBLANK($JV$3),"",IF(OR(Tipy!IG59=Výsledky!$JQ$6,Tipy!IG59=Výsledky!$JQ$7,Tipy!IG59=Výsledky!$JQ$8,Tipy!IG59=Výsledky!$JQ$9),30,0))</f>
        <v>0</v>
      </c>
      <c r="JT65" s="92">
        <f>IF(ISBLANK($JV$3),"",IF(OR(Tipy!IH59=Výsledky!$JT$6,Tipy!IH59=Výsledky!$JT$7,Tipy!IH59=Výsledky!$JT$8,Tipy!IH59=Výsledky!$JT$9),10,0))</f>
        <v>0</v>
      </c>
      <c r="JU65" s="9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95" t="str">
        <f>IF(ISBLANK($JV$3),"",IF(ISBLANK(Tipy!ID59),"-",SUM(JQ65:JU65)))</f>
        <v>-</v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>
        <f>IF(ISBLANK($KJ$3),"",IF(ISBLANK(Tipy!IP59),0,IF(AND(Tipy!IP59=Výsledky!$KH$3,Tipy!IR59=Výsledky!$KJ$3),50,0)))</f>
        <v>0</v>
      </c>
      <c r="KF65" s="9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92">
        <f>IF(ISBLANK($KJ$3),"",IF(OR(Tipy!IS59=Výsledky!$KE$6,Tipy!IS59=Výsledky!$KE$7,Tipy!IS59=Výsledky!$KE$8,Tipy!IS59=Výsledky!$KE$9),30,0))</f>
        <v>0</v>
      </c>
      <c r="KH65" s="92">
        <f>IF(ISBLANK($KJ$3),"",IF(OR(Tipy!IT59=Výsledky!$KH$6,Tipy!IT59=Výsledky!$KH$7,Tipy!IT59=Výsledky!$KH$8,Tipy!IT59=Výsledky!$KH$9),10,0))</f>
        <v>0</v>
      </c>
      <c r="KI65" s="9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95" t="str">
        <f>IF(ISBLANK($KJ$3),"",IF(ISBLANK(Tipy!IP59),"-",SUM(KE65:KI65)))</f>
        <v>-</v>
      </c>
      <c r="KK65" s="94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94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92">
        <f>IF(ISBLANK($JO$3),"",IF(OR(Tipy!IB60=Výsledky!$JM$6,Tipy!IB60=Výsledky!$JM$7,Tipy!IB60=Výsledky!$JM$8,Tipy!IB60=Výsledky!$JM$9),10,0))</f>
        <v>0</v>
      </c>
      <c r="JN66" s="9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95" t="str">
        <f>IF(ISBLANK($JO$3),"",IF(ISBLANK(Tipy!HX60),"-",SUM(JJ66:JN66)))</f>
        <v>-</v>
      </c>
      <c r="JP66" s="94"/>
      <c r="JQ66" s="92">
        <f>IF(ISBLANK($JV$3),"",IF(ISBLANK(Tipy!ID60),0,IF(AND(Tipy!ID60=Výsledky!$JT$3,Tipy!IF60=Výsledky!$JV$3),50,0)))</f>
        <v>0</v>
      </c>
      <c r="JR66" s="9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92">
        <f>IF(ISBLANK($JV$3),"",IF(OR(Tipy!IG60=Výsledky!$JQ$6,Tipy!IG60=Výsledky!$JQ$7,Tipy!IG60=Výsledky!$JQ$8,Tipy!IG60=Výsledky!$JQ$9),30,0))</f>
        <v>0</v>
      </c>
      <c r="JT66" s="92">
        <f>IF(ISBLANK($JV$3),"",IF(OR(Tipy!IH60=Výsledky!$JT$6,Tipy!IH60=Výsledky!$JT$7,Tipy!IH60=Výsledky!$JT$8,Tipy!IH60=Výsledky!$JT$9),10,0))</f>
        <v>0</v>
      </c>
      <c r="JU66" s="9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95" t="str">
        <f>IF(ISBLANK($JV$3),"",IF(ISBLANK(Tipy!ID60),"-",SUM(JQ66:JU66)))</f>
        <v>-</v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>
        <f>IF(ISBLANK($KJ$3),"",IF(ISBLANK(Tipy!IP60),0,IF(AND(Tipy!IP60=Výsledky!$KH$3,Tipy!IR60=Výsledky!$KJ$3),50,0)))</f>
        <v>0</v>
      </c>
      <c r="KF66" s="9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92">
        <f>IF(ISBLANK($KJ$3),"",IF(OR(Tipy!IS60=Výsledky!$KE$6,Tipy!IS60=Výsledky!$KE$7,Tipy!IS60=Výsledky!$KE$8,Tipy!IS60=Výsledky!$KE$9),30,0))</f>
        <v>0</v>
      </c>
      <c r="KH66" s="92">
        <f>IF(ISBLANK($KJ$3),"",IF(OR(Tipy!IT60=Výsledky!$KH$6,Tipy!IT60=Výsledky!$KH$7,Tipy!IT60=Výsledky!$KH$8,Tipy!IT60=Výsledky!$KH$9),10,0))</f>
        <v>0</v>
      </c>
      <c r="KI66" s="9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95" t="str">
        <f>IF(ISBLANK($KJ$3),"",IF(ISBLANK(Tipy!IP60),"-",SUM(KE66:KI66)))</f>
        <v>-</v>
      </c>
      <c r="KK66" s="94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94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92">
        <f>IF(ISBLANK($JO$3),"",IF(OR(Tipy!IB61=Výsledky!$JM$6,Tipy!IB61=Výsledky!$JM$7,Tipy!IB61=Výsledky!$JM$8,Tipy!IB61=Výsledky!$JM$9),10,0))</f>
        <v>0</v>
      </c>
      <c r="JN67" s="9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95" t="str">
        <f>IF(ISBLANK($JO$3),"",IF(ISBLANK(Tipy!HX61),"-",SUM(JJ67:JN67)))</f>
        <v>-</v>
      </c>
      <c r="JP67" s="94"/>
      <c r="JQ67" s="92">
        <f>IF(ISBLANK($JV$3),"",IF(ISBLANK(Tipy!ID61),0,IF(AND(Tipy!ID61=Výsledky!$JT$3,Tipy!IF61=Výsledky!$JV$3),50,0)))</f>
        <v>0</v>
      </c>
      <c r="JR67" s="9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92">
        <f>IF(ISBLANK($JV$3),"",IF(OR(Tipy!IG61=Výsledky!$JQ$6,Tipy!IG61=Výsledky!$JQ$7,Tipy!IG61=Výsledky!$JQ$8,Tipy!IG61=Výsledky!$JQ$9),30,0))</f>
        <v>0</v>
      </c>
      <c r="JT67" s="92">
        <f>IF(ISBLANK($JV$3),"",IF(OR(Tipy!IH61=Výsledky!$JT$6,Tipy!IH61=Výsledky!$JT$7,Tipy!IH61=Výsledky!$JT$8,Tipy!IH61=Výsledky!$JT$9),10,0))</f>
        <v>0</v>
      </c>
      <c r="JU67" s="9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95" t="str">
        <f>IF(ISBLANK($JV$3),"",IF(ISBLANK(Tipy!ID61),"-",SUM(JQ67:JU67)))</f>
        <v>-</v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>
        <f>IF(ISBLANK($KJ$3),"",IF(ISBLANK(Tipy!IP61),0,IF(AND(Tipy!IP61=Výsledky!$KH$3,Tipy!IR61=Výsledky!$KJ$3),50,0)))</f>
        <v>0</v>
      </c>
      <c r="KF67" s="9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92">
        <f>IF(ISBLANK($KJ$3),"",IF(OR(Tipy!IS61=Výsledky!$KE$6,Tipy!IS61=Výsledky!$KE$7,Tipy!IS61=Výsledky!$KE$8,Tipy!IS61=Výsledky!$KE$9),30,0))</f>
        <v>0</v>
      </c>
      <c r="KH67" s="92">
        <f>IF(ISBLANK($KJ$3),"",IF(OR(Tipy!IT61=Výsledky!$KH$6,Tipy!IT61=Výsledky!$KH$7,Tipy!IT61=Výsledky!$KH$8,Tipy!IT61=Výsledky!$KH$9),10,0))</f>
        <v>0</v>
      </c>
      <c r="KI67" s="9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95" t="str">
        <f>IF(ISBLANK($KJ$3),"",IF(ISBLANK(Tipy!IP61),"-",SUM(KE67:KI67)))</f>
        <v>-</v>
      </c>
      <c r="KK67" s="94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94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92">
        <f>IF(ISBLANK($JO$3),"",IF(OR(Tipy!IB62=Výsledky!$JM$6,Tipy!IB62=Výsledky!$JM$7,Tipy!IB62=Výsledky!$JM$8,Tipy!IB62=Výsledky!$JM$9),10,0))</f>
        <v>0</v>
      </c>
      <c r="JN68" s="9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95" t="str">
        <f>IF(ISBLANK($JO$3),"",IF(ISBLANK(Tipy!HX62),"-",SUM(JJ68:JN68)))</f>
        <v>-</v>
      </c>
      <c r="JP68" s="94"/>
      <c r="JQ68" s="92">
        <f>IF(ISBLANK($JV$3),"",IF(ISBLANK(Tipy!ID62),0,IF(AND(Tipy!ID62=Výsledky!$JT$3,Tipy!IF62=Výsledky!$JV$3),50,0)))</f>
        <v>0</v>
      </c>
      <c r="JR68" s="9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92">
        <f>IF(ISBLANK($JV$3),"",IF(OR(Tipy!IG62=Výsledky!$JQ$6,Tipy!IG62=Výsledky!$JQ$7,Tipy!IG62=Výsledky!$JQ$8,Tipy!IG62=Výsledky!$JQ$9),30,0))</f>
        <v>0</v>
      </c>
      <c r="JT68" s="92">
        <f>IF(ISBLANK($JV$3),"",IF(OR(Tipy!IH62=Výsledky!$JT$6,Tipy!IH62=Výsledky!$JT$7,Tipy!IH62=Výsledky!$JT$8,Tipy!IH62=Výsledky!$JT$9),10,0))</f>
        <v>0</v>
      </c>
      <c r="JU68" s="9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95" t="str">
        <f>IF(ISBLANK($JV$3),"",IF(ISBLANK(Tipy!ID62),"-",SUM(JQ68:JU68)))</f>
        <v>-</v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>
        <f>IF(ISBLANK($KJ$3),"",IF(ISBLANK(Tipy!IP62),0,IF(AND(Tipy!IP62=Výsledky!$KH$3,Tipy!IR62=Výsledky!$KJ$3),50,0)))</f>
        <v>0</v>
      </c>
      <c r="KF68" s="9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92">
        <f>IF(ISBLANK($KJ$3),"",IF(OR(Tipy!IS62=Výsledky!$KE$6,Tipy!IS62=Výsledky!$KE$7,Tipy!IS62=Výsledky!$KE$8,Tipy!IS62=Výsledky!$KE$9),30,0))</f>
        <v>0</v>
      </c>
      <c r="KH68" s="92">
        <f>IF(ISBLANK($KJ$3),"",IF(OR(Tipy!IT62=Výsledky!$KH$6,Tipy!IT62=Výsledky!$KH$7,Tipy!IT62=Výsledky!$KH$8,Tipy!IT62=Výsledky!$KH$9),10,0))</f>
        <v>0</v>
      </c>
      <c r="KI68" s="9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95" t="str">
        <f>IF(ISBLANK($KJ$3),"",IF(ISBLANK(Tipy!IP62),"-",SUM(KE68:KI68)))</f>
        <v>-</v>
      </c>
      <c r="KK68" s="94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94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92">
        <f>IF(ISBLANK($JO$3),"",IF(OR(Tipy!IB63=Výsledky!$JM$6,Tipy!IB63=Výsledky!$JM$7,Tipy!IB63=Výsledky!$JM$8,Tipy!IB63=Výsledky!$JM$9),10,0))</f>
        <v>0</v>
      </c>
      <c r="JN69" s="9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95" t="str">
        <f>IF(ISBLANK($JO$3),"",IF(ISBLANK(Tipy!HX63),"-",SUM(JJ69:JN69)))</f>
        <v>-</v>
      </c>
      <c r="JP69" s="94"/>
      <c r="JQ69" s="92">
        <f>IF(ISBLANK($JV$3),"",IF(ISBLANK(Tipy!ID63),0,IF(AND(Tipy!ID63=Výsledky!$JT$3,Tipy!IF63=Výsledky!$JV$3),50,0)))</f>
        <v>0</v>
      </c>
      <c r="JR69" s="9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92">
        <f>IF(ISBLANK($JV$3),"",IF(OR(Tipy!IG63=Výsledky!$JQ$6,Tipy!IG63=Výsledky!$JQ$7,Tipy!IG63=Výsledky!$JQ$8,Tipy!IG63=Výsledky!$JQ$9),30,0))</f>
        <v>0</v>
      </c>
      <c r="JT69" s="92">
        <f>IF(ISBLANK($JV$3),"",IF(OR(Tipy!IH63=Výsledky!$JT$6,Tipy!IH63=Výsledky!$JT$7,Tipy!IH63=Výsledky!$JT$8,Tipy!IH63=Výsledky!$JT$9),10,0))</f>
        <v>0</v>
      </c>
      <c r="JU69" s="9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95" t="str">
        <f>IF(ISBLANK($JV$3),"",IF(ISBLANK(Tipy!ID63),"-",SUM(JQ69:JU69)))</f>
        <v>-</v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>
        <f>IF(ISBLANK($KJ$3),"",IF(ISBLANK(Tipy!IP63),0,IF(AND(Tipy!IP63=Výsledky!$KH$3,Tipy!IR63=Výsledky!$KJ$3),50,0)))</f>
        <v>0</v>
      </c>
      <c r="KF69" s="9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92">
        <f>IF(ISBLANK($KJ$3),"",IF(OR(Tipy!IS63=Výsledky!$KE$6,Tipy!IS63=Výsledky!$KE$7,Tipy!IS63=Výsledky!$KE$8,Tipy!IS63=Výsledky!$KE$9),30,0))</f>
        <v>0</v>
      </c>
      <c r="KH69" s="92">
        <f>IF(ISBLANK($KJ$3),"",IF(OR(Tipy!IT63=Výsledky!$KH$6,Tipy!IT63=Výsledky!$KH$7,Tipy!IT63=Výsledky!$KH$8,Tipy!IT63=Výsledky!$KH$9),10,0))</f>
        <v>0</v>
      </c>
      <c r="KI69" s="9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95" t="str">
        <f>IF(ISBLANK($KJ$3),"",IF(ISBLANK(Tipy!IP63),"-",SUM(KE69:KI69)))</f>
        <v>-</v>
      </c>
      <c r="KK69" s="94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94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92">
        <f>IF(ISBLANK($JO$3),"",IF(OR(Tipy!IB64=Výsledky!$JM$6,Tipy!IB64=Výsledky!$JM$7,Tipy!IB64=Výsledky!$JM$8,Tipy!IB64=Výsledky!$JM$9),10,0))</f>
        <v>0</v>
      </c>
      <c r="JN70" s="9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95" t="str">
        <f>IF(ISBLANK($JO$3),"",IF(ISBLANK(Tipy!HX64),"-",SUM(JJ70:JN70)))</f>
        <v>-</v>
      </c>
      <c r="JP70" s="94"/>
      <c r="JQ70" s="92">
        <f>IF(ISBLANK($JV$3),"",IF(ISBLANK(Tipy!ID64),0,IF(AND(Tipy!ID64=Výsledky!$JT$3,Tipy!IF64=Výsledky!$JV$3),50,0)))</f>
        <v>0</v>
      </c>
      <c r="JR70" s="9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92">
        <f>IF(ISBLANK($JV$3),"",IF(OR(Tipy!IG64=Výsledky!$JQ$6,Tipy!IG64=Výsledky!$JQ$7,Tipy!IG64=Výsledky!$JQ$8,Tipy!IG64=Výsledky!$JQ$9),30,0))</f>
        <v>0</v>
      </c>
      <c r="JT70" s="92">
        <f>IF(ISBLANK($JV$3),"",IF(OR(Tipy!IH64=Výsledky!$JT$6,Tipy!IH64=Výsledky!$JT$7,Tipy!IH64=Výsledky!$JT$8,Tipy!IH64=Výsledky!$JT$9),10,0))</f>
        <v>0</v>
      </c>
      <c r="JU70" s="9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95" t="str">
        <f>IF(ISBLANK($JV$3),"",IF(ISBLANK(Tipy!ID64),"-",SUM(JQ70:JU70)))</f>
        <v>-</v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>
        <f>IF(ISBLANK($KJ$3),"",IF(ISBLANK(Tipy!IP64),0,IF(AND(Tipy!IP64=Výsledky!$KH$3,Tipy!IR64=Výsledky!$KJ$3),50,0)))</f>
        <v>0</v>
      </c>
      <c r="KF70" s="9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92">
        <f>IF(ISBLANK($KJ$3),"",IF(OR(Tipy!IS64=Výsledky!$KE$6,Tipy!IS64=Výsledky!$KE$7,Tipy!IS64=Výsledky!$KE$8,Tipy!IS64=Výsledky!$KE$9),30,0))</f>
        <v>0</v>
      </c>
      <c r="KH70" s="92">
        <f>IF(ISBLANK($KJ$3),"",IF(OR(Tipy!IT64=Výsledky!$KH$6,Tipy!IT64=Výsledky!$KH$7,Tipy!IT64=Výsledky!$KH$8,Tipy!IT64=Výsledky!$KH$9),10,0))</f>
        <v>0</v>
      </c>
      <c r="KI70" s="9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95" t="str">
        <f>IF(ISBLANK($KJ$3),"",IF(ISBLANK(Tipy!IP64),"-",SUM(KE70:KI70)))</f>
        <v>-</v>
      </c>
      <c r="KK70" s="94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94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92">
        <f>IF(ISBLANK($JO$3),"",IF(OR(Tipy!IB65=Výsledky!$JM$6,Tipy!IB65=Výsledky!$JM$7,Tipy!IB65=Výsledky!$JM$8,Tipy!IB65=Výsledky!$JM$9),10,0))</f>
        <v>0</v>
      </c>
      <c r="JN71" s="9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95" t="str">
        <f>IF(ISBLANK($JO$3),"",IF(ISBLANK(Tipy!HX65),"-",SUM(JJ71:JN71)))</f>
        <v>-</v>
      </c>
      <c r="JP71" s="94"/>
      <c r="JQ71" s="92">
        <f>IF(ISBLANK($JV$3),"",IF(ISBLANK(Tipy!ID65),0,IF(AND(Tipy!ID65=Výsledky!$JT$3,Tipy!IF65=Výsledky!$JV$3),50,0)))</f>
        <v>0</v>
      </c>
      <c r="JR71" s="9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92">
        <f>IF(ISBLANK($JV$3),"",IF(OR(Tipy!IG65=Výsledky!$JQ$6,Tipy!IG65=Výsledky!$JQ$7,Tipy!IG65=Výsledky!$JQ$8,Tipy!IG65=Výsledky!$JQ$9),30,0))</f>
        <v>0</v>
      </c>
      <c r="JT71" s="92">
        <f>IF(ISBLANK($JV$3),"",IF(OR(Tipy!IH65=Výsledky!$JT$6,Tipy!IH65=Výsledky!$JT$7,Tipy!IH65=Výsledky!$JT$8,Tipy!IH65=Výsledky!$JT$9),10,0))</f>
        <v>0</v>
      </c>
      <c r="JU71" s="9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95" t="str">
        <f>IF(ISBLANK($JV$3),"",IF(ISBLANK(Tipy!ID65),"-",SUM(JQ71:JU71)))</f>
        <v>-</v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>
        <f>IF(ISBLANK($KJ$3),"",IF(ISBLANK(Tipy!IP65),0,IF(AND(Tipy!IP65=Výsledky!$KH$3,Tipy!IR65=Výsledky!$KJ$3),50,0)))</f>
        <v>0</v>
      </c>
      <c r="KF71" s="9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92">
        <f>IF(ISBLANK($KJ$3),"",IF(OR(Tipy!IS65=Výsledky!$KE$6,Tipy!IS65=Výsledky!$KE$7,Tipy!IS65=Výsledky!$KE$8,Tipy!IS65=Výsledky!$KE$9),30,0))</f>
        <v>0</v>
      </c>
      <c r="KH71" s="92">
        <f>IF(ISBLANK($KJ$3),"",IF(OR(Tipy!IT65=Výsledky!$KH$6,Tipy!IT65=Výsledky!$KH$7,Tipy!IT65=Výsledky!$KH$8,Tipy!IT65=Výsledky!$KH$9),10,0))</f>
        <v>0</v>
      </c>
      <c r="KI71" s="9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95" t="str">
        <f>IF(ISBLANK($KJ$3),"",IF(ISBLANK(Tipy!IP65),"-",SUM(KE71:KI71)))</f>
        <v>-</v>
      </c>
      <c r="KK71" s="94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94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92">
        <f>IF(ISBLANK($JO$3),"",IF(OR(Tipy!IB66=Výsledky!$JM$6,Tipy!IB66=Výsledky!$JM$7,Tipy!IB66=Výsledky!$JM$8,Tipy!IB66=Výsledky!$JM$9),10,0))</f>
        <v>0</v>
      </c>
      <c r="JN72" s="9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95">
        <f>IF(ISBLANK($JO$3),"",IF(ISBLANK(Tipy!HX66),"-",SUM(JJ72:JN72)))</f>
        <v>80</v>
      </c>
      <c r="JP72" s="94"/>
      <c r="JQ72" s="92">
        <f>IF(ISBLANK($JV$3),"",IF(ISBLANK(Tipy!ID66),0,IF(AND(Tipy!ID66=Výsledky!$JT$3,Tipy!IF66=Výsledky!$JV$3),50,0)))</f>
        <v>0</v>
      </c>
      <c r="JR72" s="9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92">
        <f>IF(ISBLANK($JV$3),"",IF(OR(Tipy!IG66=Výsledky!$JQ$6,Tipy!IG66=Výsledky!$JQ$7,Tipy!IG66=Výsledky!$JQ$8,Tipy!IG66=Výsledky!$JQ$9),30,0))</f>
        <v>30</v>
      </c>
      <c r="JT72" s="92">
        <f>IF(ISBLANK($JV$3),"",IF(OR(Tipy!IH66=Výsledky!$JT$6,Tipy!IH66=Výsledky!$JT$7,Tipy!IH66=Výsledky!$JT$8,Tipy!IH66=Výsledky!$JT$9),10,0))</f>
        <v>0</v>
      </c>
      <c r="JU72" s="9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95">
        <f>IF(ISBLANK($JV$3),"",IF(ISBLANK(Tipy!ID66),"-",SUM(JQ72:JU72)))</f>
        <v>50</v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>
        <f>IF(ISBLANK($KJ$3),"",IF(ISBLANK(Tipy!IP66),0,IF(AND(Tipy!IP66=Výsledky!$KH$3,Tipy!IR66=Výsledky!$KJ$3),50,0)))</f>
        <v>0</v>
      </c>
      <c r="KF72" s="9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92">
        <f>IF(ISBLANK($KJ$3),"",IF(OR(Tipy!IS66=Výsledky!$KE$6,Tipy!IS66=Výsledky!$KE$7,Tipy!IS66=Výsledky!$KE$8,Tipy!IS66=Výsledky!$KE$9),30,0))</f>
        <v>0</v>
      </c>
      <c r="KH72" s="92">
        <f>IF(ISBLANK($KJ$3),"",IF(OR(Tipy!IT66=Výsledky!$KH$6,Tipy!IT66=Výsledky!$KH$7,Tipy!IT66=Výsledky!$KH$8,Tipy!IT66=Výsledky!$KH$9),10,0))</f>
        <v>0</v>
      </c>
      <c r="KI72" s="9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95">
        <f>IF(ISBLANK($KJ$3),"",IF(ISBLANK(Tipy!IP66),"-",SUM(KE72:KI72)))</f>
        <v>0</v>
      </c>
      <c r="KK72" s="94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94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92">
        <f>IF(ISBLANK($JO$3),"",IF(OR(Tipy!IB67=Výsledky!$JM$6,Tipy!IB67=Výsledky!$JM$7,Tipy!IB67=Výsledky!$JM$8,Tipy!IB67=Výsledky!$JM$9),10,0))</f>
        <v>0</v>
      </c>
      <c r="JN73" s="9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95" t="str">
        <f>IF(ISBLANK($JO$3),"",IF(ISBLANK(Tipy!HX67),"-",SUM(JJ73:JN73)))</f>
        <v>-</v>
      </c>
      <c r="JP73" s="94"/>
      <c r="JQ73" s="92">
        <f>IF(ISBLANK($JV$3),"",IF(ISBLANK(Tipy!ID67),0,IF(AND(Tipy!ID67=Výsledky!$JT$3,Tipy!IF67=Výsledky!$JV$3),50,0)))</f>
        <v>0</v>
      </c>
      <c r="JR73" s="9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92">
        <f>IF(ISBLANK($JV$3),"",IF(OR(Tipy!IG67=Výsledky!$JQ$6,Tipy!IG67=Výsledky!$JQ$7,Tipy!IG67=Výsledky!$JQ$8,Tipy!IG67=Výsledky!$JQ$9),30,0))</f>
        <v>0</v>
      </c>
      <c r="JT73" s="92">
        <f>IF(ISBLANK($JV$3),"",IF(OR(Tipy!IH67=Výsledky!$JT$6,Tipy!IH67=Výsledky!$JT$7,Tipy!IH67=Výsledky!$JT$8,Tipy!IH67=Výsledky!$JT$9),10,0))</f>
        <v>0</v>
      </c>
      <c r="JU73" s="9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95" t="str">
        <f>IF(ISBLANK($JV$3),"",IF(ISBLANK(Tipy!ID67),"-",SUM(JQ73:JU73)))</f>
        <v>-</v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>
        <f>IF(ISBLANK($KJ$3),"",IF(ISBLANK(Tipy!IP67),0,IF(AND(Tipy!IP67=Výsledky!$KH$3,Tipy!IR67=Výsledky!$KJ$3),50,0)))</f>
        <v>0</v>
      </c>
      <c r="KF73" s="9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92">
        <f>IF(ISBLANK($KJ$3),"",IF(OR(Tipy!IS67=Výsledky!$KE$6,Tipy!IS67=Výsledky!$KE$7,Tipy!IS67=Výsledky!$KE$8,Tipy!IS67=Výsledky!$KE$9),30,0))</f>
        <v>0</v>
      </c>
      <c r="KH73" s="92">
        <f>IF(ISBLANK($KJ$3),"",IF(OR(Tipy!IT67=Výsledky!$KH$6,Tipy!IT67=Výsledky!$KH$7,Tipy!IT67=Výsledky!$KH$8,Tipy!IT67=Výsledky!$KH$9),10,0))</f>
        <v>0</v>
      </c>
      <c r="KI73" s="9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95" t="str">
        <f>IF(ISBLANK($KJ$3),"",IF(ISBLANK(Tipy!IP67),"-",SUM(KE73:KI73)))</f>
        <v>-</v>
      </c>
      <c r="KK73" s="94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94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92">
        <f>IF(ISBLANK($JO$3),"",IF(OR(Tipy!IB68=Výsledky!$JM$6,Tipy!IB68=Výsledky!$JM$7,Tipy!IB68=Výsledky!$JM$8,Tipy!IB68=Výsledky!$JM$9),10,0))</f>
        <v>0</v>
      </c>
      <c r="JN74" s="9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95">
        <f>IF(ISBLANK($JO$3),"",IF(ISBLANK(Tipy!HX68),"-",SUM(JJ74:JN74)))</f>
        <v>60</v>
      </c>
      <c r="JP74" s="94"/>
      <c r="JQ74" s="92">
        <f>IF(ISBLANK($JV$3),"",IF(ISBLANK(Tipy!ID68),0,IF(AND(Tipy!ID68=Výsledky!$JT$3,Tipy!IF68=Výsledky!$JV$3),50,0)))</f>
        <v>0</v>
      </c>
      <c r="JR74" s="9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92">
        <f>IF(ISBLANK($JV$3),"",IF(OR(Tipy!IG68=Výsledky!$JQ$6,Tipy!IG68=Výsledky!$JQ$7,Tipy!IG68=Výsledky!$JQ$8,Tipy!IG68=Výsledky!$JQ$9),30,0))</f>
        <v>30</v>
      </c>
      <c r="JT74" s="92">
        <f>IF(ISBLANK($JV$3),"",IF(OR(Tipy!IH68=Výsledky!$JT$6,Tipy!IH68=Výsledky!$JT$7,Tipy!IH68=Výsledky!$JT$8,Tipy!IH68=Výsledky!$JT$9),10,0))</f>
        <v>0</v>
      </c>
      <c r="JU74" s="9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95">
        <f>IF(ISBLANK($JV$3),"",IF(ISBLANK(Tipy!ID68),"-",SUM(JQ74:JU74)))</f>
        <v>60</v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>
        <f>IF(ISBLANK($KJ$3),"",IF(ISBLANK(Tipy!IP68),0,IF(AND(Tipy!IP68=Výsledky!$KH$3,Tipy!IR68=Výsledky!$KJ$3),50,0)))</f>
        <v>0</v>
      </c>
      <c r="KF74" s="9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92">
        <f>IF(ISBLANK($KJ$3),"",IF(OR(Tipy!IS68=Výsledky!$KE$6,Tipy!IS68=Výsledky!$KE$7,Tipy!IS68=Výsledky!$KE$8,Tipy!IS68=Výsledky!$KE$9),30,0))</f>
        <v>0</v>
      </c>
      <c r="KH74" s="92">
        <f>IF(ISBLANK($KJ$3),"",IF(OR(Tipy!IT68=Výsledky!$KH$6,Tipy!IT68=Výsledky!$KH$7,Tipy!IT68=Výsledky!$KH$8,Tipy!IT68=Výsledky!$KH$9),10,0))</f>
        <v>0</v>
      </c>
      <c r="KI74" s="9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95">
        <f>IF(ISBLANK($KJ$3),"",IF(ISBLANK(Tipy!IP68),"-",SUM(KE74:KI74)))</f>
        <v>0</v>
      </c>
      <c r="KK74" s="94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94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92">
        <f>IF(ISBLANK($JO$3),"",IF(OR(Tipy!IB69=Výsledky!$JM$6,Tipy!IB69=Výsledky!$JM$7,Tipy!IB69=Výsledky!$JM$8,Tipy!IB69=Výsledky!$JM$9),10,0))</f>
        <v>0</v>
      </c>
      <c r="JN75" s="9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95" t="str">
        <f>IF(ISBLANK($JO$3),"",IF(ISBLANK(Tipy!HX69),"-",SUM(JJ75:JN75)))</f>
        <v>-</v>
      </c>
      <c r="JP75" s="94"/>
      <c r="JQ75" s="92">
        <f>IF(ISBLANK($JV$3),"",IF(ISBLANK(Tipy!ID69),0,IF(AND(Tipy!ID69=Výsledky!$JT$3,Tipy!IF69=Výsledky!$JV$3),50,0)))</f>
        <v>0</v>
      </c>
      <c r="JR75" s="9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92">
        <f>IF(ISBLANK($JV$3),"",IF(OR(Tipy!IG69=Výsledky!$JQ$6,Tipy!IG69=Výsledky!$JQ$7,Tipy!IG69=Výsledky!$JQ$8,Tipy!IG69=Výsledky!$JQ$9),30,0))</f>
        <v>0</v>
      </c>
      <c r="JT75" s="92">
        <f>IF(ISBLANK($JV$3),"",IF(OR(Tipy!IH69=Výsledky!$JT$6,Tipy!IH69=Výsledky!$JT$7,Tipy!IH69=Výsledky!$JT$8,Tipy!IH69=Výsledky!$JT$9),10,0))</f>
        <v>0</v>
      </c>
      <c r="JU75" s="9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95" t="str">
        <f>IF(ISBLANK($JV$3),"",IF(ISBLANK(Tipy!ID69),"-",SUM(JQ75:JU75)))</f>
        <v>-</v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>
        <f>IF(ISBLANK($KJ$3),"",IF(ISBLANK(Tipy!IP69),0,IF(AND(Tipy!IP69=Výsledky!$KH$3,Tipy!IR69=Výsledky!$KJ$3),50,0)))</f>
        <v>0</v>
      </c>
      <c r="KF75" s="9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92">
        <f>IF(ISBLANK($KJ$3),"",IF(OR(Tipy!IS69=Výsledky!$KE$6,Tipy!IS69=Výsledky!$KE$7,Tipy!IS69=Výsledky!$KE$8,Tipy!IS69=Výsledky!$KE$9),30,0))</f>
        <v>0</v>
      </c>
      <c r="KH75" s="92">
        <f>IF(ISBLANK($KJ$3),"",IF(OR(Tipy!IT69=Výsledky!$KH$6,Tipy!IT69=Výsledky!$KH$7,Tipy!IT69=Výsledky!$KH$8,Tipy!IT69=Výsledky!$KH$9),10,0))</f>
        <v>0</v>
      </c>
      <c r="KI75" s="9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95" t="str">
        <f>IF(ISBLANK($KJ$3),"",IF(ISBLANK(Tipy!IP69),"-",SUM(KE75:KI75)))</f>
        <v>-</v>
      </c>
      <c r="KK75" s="94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94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92">
        <f>IF(ISBLANK($JO$3),"",IF(OR(Tipy!IB70=Výsledky!$JM$6,Tipy!IB70=Výsledky!$JM$7,Tipy!IB70=Výsledky!$JM$8,Tipy!IB70=Výsledky!$JM$9),10,0))</f>
        <v>0</v>
      </c>
      <c r="JN76" s="9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95">
        <f>IF(ISBLANK($JO$3),"",IF(ISBLANK(Tipy!HX70),"-",SUM(JJ76:JN76)))</f>
        <v>50</v>
      </c>
      <c r="JP76" s="94"/>
      <c r="JQ76" s="92">
        <f>IF(ISBLANK($JV$3),"",IF(ISBLANK(Tipy!ID70),0,IF(AND(Tipy!ID70=Výsledky!$JT$3,Tipy!IF70=Výsledky!$JV$3),50,0)))</f>
        <v>0</v>
      </c>
      <c r="JR76" s="9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92">
        <f>IF(ISBLANK($JV$3),"",IF(OR(Tipy!IG70=Výsledky!$JQ$6,Tipy!IG70=Výsledky!$JQ$7,Tipy!IG70=Výsledky!$JQ$8,Tipy!IG70=Výsledky!$JQ$9),30,0))</f>
        <v>30</v>
      </c>
      <c r="JT76" s="92">
        <f>IF(ISBLANK($JV$3),"",IF(OR(Tipy!IH70=Výsledky!$JT$6,Tipy!IH70=Výsledky!$JT$7,Tipy!IH70=Výsledky!$JT$8,Tipy!IH70=Výsledky!$JT$9),10,0))</f>
        <v>0</v>
      </c>
      <c r="JU76" s="9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95">
        <f>IF(ISBLANK($JV$3),"",IF(ISBLANK(Tipy!ID70),"-",SUM(JQ76:JU76)))</f>
        <v>60</v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>
        <f>IF(ISBLANK($KJ$3),"",IF(ISBLANK(Tipy!IP70),0,IF(AND(Tipy!IP70=Výsledky!$KH$3,Tipy!IR70=Výsledky!$KJ$3),50,0)))</f>
        <v>0</v>
      </c>
      <c r="KF76" s="9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92">
        <f>IF(ISBLANK($KJ$3),"",IF(OR(Tipy!IS70=Výsledky!$KE$6,Tipy!IS70=Výsledky!$KE$7,Tipy!IS70=Výsledky!$KE$8,Tipy!IS70=Výsledky!$KE$9),30,0))</f>
        <v>0</v>
      </c>
      <c r="KH76" s="92">
        <f>IF(ISBLANK($KJ$3),"",IF(OR(Tipy!IT70=Výsledky!$KH$6,Tipy!IT70=Výsledky!$KH$7,Tipy!IT70=Výsledky!$KH$8,Tipy!IT70=Výsledky!$KH$9),10,0))</f>
        <v>0</v>
      </c>
      <c r="KI76" s="9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95">
        <f>IF(ISBLANK($KJ$3),"",IF(ISBLANK(Tipy!IP70),"-",SUM(KE76:KI76)))</f>
        <v>0</v>
      </c>
      <c r="KK76" s="94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94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92">
        <f>IF(ISBLANK($JO$3),"",IF(OR(Tipy!IB71=Výsledky!$JM$6,Tipy!IB71=Výsledky!$JM$7,Tipy!IB71=Výsledky!$JM$8,Tipy!IB71=Výsledky!$JM$9),10,0))</f>
        <v>0</v>
      </c>
      <c r="JN77" s="9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95">
        <f>IF(ISBLANK($JO$3),"",IF(ISBLANK(Tipy!HX71),"-",SUM(JJ77:JN77)))</f>
        <v>50</v>
      </c>
      <c r="JP77" s="94"/>
      <c r="JQ77" s="92">
        <f>IF(ISBLANK($JV$3),"",IF(ISBLANK(Tipy!ID71),0,IF(AND(Tipy!ID71=Výsledky!$JT$3,Tipy!IF71=Výsledky!$JV$3),50,0)))</f>
        <v>0</v>
      </c>
      <c r="JR77" s="9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92">
        <f>IF(ISBLANK($JV$3),"",IF(OR(Tipy!IG71=Výsledky!$JQ$6,Tipy!IG71=Výsledky!$JQ$7,Tipy!IG71=Výsledky!$JQ$8,Tipy!IG71=Výsledky!$JQ$9),30,0))</f>
        <v>30</v>
      </c>
      <c r="JT77" s="92">
        <f>IF(ISBLANK($JV$3),"",IF(OR(Tipy!IH71=Výsledky!$JT$6,Tipy!IH71=Výsledky!$JT$7,Tipy!IH71=Výsledky!$JT$8,Tipy!IH71=Výsledky!$JT$9),10,0))</f>
        <v>0</v>
      </c>
      <c r="JU77" s="9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95">
        <f>IF(ISBLANK($JV$3),"",IF(ISBLANK(Tipy!ID71),"-",SUM(JQ77:JU77)))</f>
        <v>60</v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>
        <f>IF(ISBLANK($KJ$3),"",IF(ISBLANK(Tipy!IP71),0,IF(AND(Tipy!IP71=Výsledky!$KH$3,Tipy!IR71=Výsledky!$KJ$3),50,0)))</f>
        <v>0</v>
      </c>
      <c r="KF77" s="9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92">
        <f>IF(ISBLANK($KJ$3),"",IF(OR(Tipy!IS71=Výsledky!$KE$6,Tipy!IS71=Výsledky!$KE$7,Tipy!IS71=Výsledky!$KE$8,Tipy!IS71=Výsledky!$KE$9),30,0))</f>
        <v>0</v>
      </c>
      <c r="KH77" s="92">
        <f>IF(ISBLANK($KJ$3),"",IF(OR(Tipy!IT71=Výsledky!$KH$6,Tipy!IT71=Výsledky!$KH$7,Tipy!IT71=Výsledky!$KH$8,Tipy!IT71=Výsledky!$KH$9),10,0))</f>
        <v>0</v>
      </c>
      <c r="KI77" s="9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95">
        <f>IF(ISBLANK($KJ$3),"",IF(ISBLANK(Tipy!IP71),"-",SUM(KE77:KI77)))</f>
        <v>0</v>
      </c>
      <c r="KK77" s="94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94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92">
        <f>IF(ISBLANK($JO$3),"",IF(OR(Tipy!IB72=Výsledky!$JM$6,Tipy!IB72=Výsledky!$JM$7,Tipy!IB72=Výsledky!$JM$8,Tipy!IB72=Výsledky!$JM$9),10,0))</f>
        <v>0</v>
      </c>
      <c r="JN78" s="9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95">
        <f>IF(ISBLANK($JO$3),"",IF(ISBLANK(Tipy!HX72),"-",SUM(JJ78:JN78)))</f>
        <v>60</v>
      </c>
      <c r="JP78" s="94"/>
      <c r="JQ78" s="92">
        <f>IF(ISBLANK($JV$3),"",IF(ISBLANK(Tipy!ID72),0,IF(AND(Tipy!ID72=Výsledky!$JT$3,Tipy!IF72=Výsledky!$JV$3),50,0)))</f>
        <v>0</v>
      </c>
      <c r="JR78" s="9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92">
        <f>IF(ISBLANK($JV$3),"",IF(OR(Tipy!IG72=Výsledky!$JQ$6,Tipy!IG72=Výsledky!$JQ$7,Tipy!IG72=Výsledky!$JQ$8,Tipy!IG72=Výsledky!$JQ$9),30,0))</f>
        <v>30</v>
      </c>
      <c r="JT78" s="92">
        <f>IF(ISBLANK($JV$3),"",IF(OR(Tipy!IH72=Výsledky!$JT$6,Tipy!IH72=Výsledky!$JT$7,Tipy!IH72=Výsledky!$JT$8,Tipy!IH72=Výsledky!$JT$9),10,0))</f>
        <v>0</v>
      </c>
      <c r="JU78" s="9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95">
        <f>IF(ISBLANK($JV$3),"",IF(ISBLANK(Tipy!ID72),"-",SUM(JQ78:JU78)))</f>
        <v>60</v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>
        <f>IF(ISBLANK($KJ$3),"",IF(ISBLANK(Tipy!IP72),0,IF(AND(Tipy!IP72=Výsledky!$KH$3,Tipy!IR72=Výsledky!$KJ$3),50,0)))</f>
        <v>0</v>
      </c>
      <c r="KF78" s="9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92">
        <f>IF(ISBLANK($KJ$3),"",IF(OR(Tipy!IS72=Výsledky!$KE$6,Tipy!IS72=Výsledky!$KE$7,Tipy!IS72=Výsledky!$KE$8,Tipy!IS72=Výsledky!$KE$9),30,0))</f>
        <v>0</v>
      </c>
      <c r="KH78" s="92">
        <f>IF(ISBLANK($KJ$3),"",IF(OR(Tipy!IT72=Výsledky!$KH$6,Tipy!IT72=Výsledky!$KH$7,Tipy!IT72=Výsledky!$KH$8,Tipy!IT72=Výsledky!$KH$9),10,0))</f>
        <v>0</v>
      </c>
      <c r="KI78" s="9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95">
        <f>IF(ISBLANK($KJ$3),"",IF(ISBLANK(Tipy!IP72),"-",SUM(KE78:KI78)))</f>
        <v>0</v>
      </c>
      <c r="KK78" s="94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94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92">
        <f>IF(ISBLANK($JO$3),"",IF(OR(Tipy!IB73=Výsledky!$JM$6,Tipy!IB73=Výsledky!$JM$7,Tipy!IB73=Výsledky!$JM$8,Tipy!IB73=Výsledky!$JM$9),10,0))</f>
        <v>0</v>
      </c>
      <c r="JN79" s="9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95" t="str">
        <f>IF(ISBLANK($JO$3),"",IF(ISBLANK(Tipy!HX73),"-",SUM(JJ79:JN79)))</f>
        <v>-</v>
      </c>
      <c r="JP79" s="94"/>
      <c r="JQ79" s="92">
        <f>IF(ISBLANK($JV$3),"",IF(ISBLANK(Tipy!ID73),0,IF(AND(Tipy!ID73=Výsledky!$JT$3,Tipy!IF73=Výsledky!$JV$3),50,0)))</f>
        <v>0</v>
      </c>
      <c r="JR79" s="9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92">
        <f>IF(ISBLANK($JV$3),"",IF(OR(Tipy!IG73=Výsledky!$JQ$6,Tipy!IG73=Výsledky!$JQ$7,Tipy!IG73=Výsledky!$JQ$8,Tipy!IG73=Výsledky!$JQ$9),30,0))</f>
        <v>0</v>
      </c>
      <c r="JT79" s="92">
        <f>IF(ISBLANK($JV$3),"",IF(OR(Tipy!IH73=Výsledky!$JT$6,Tipy!IH73=Výsledky!$JT$7,Tipy!IH73=Výsledky!$JT$8,Tipy!IH73=Výsledky!$JT$9),10,0))</f>
        <v>0</v>
      </c>
      <c r="JU79" s="9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95" t="str">
        <f>IF(ISBLANK($JV$3),"",IF(ISBLANK(Tipy!ID73),"-",SUM(JQ79:JU79)))</f>
        <v>-</v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>
        <f>IF(ISBLANK($KJ$3),"",IF(ISBLANK(Tipy!IP73),0,IF(AND(Tipy!IP73=Výsledky!$KH$3,Tipy!IR73=Výsledky!$KJ$3),50,0)))</f>
        <v>0</v>
      </c>
      <c r="KF79" s="9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92">
        <f>IF(ISBLANK($KJ$3),"",IF(OR(Tipy!IS73=Výsledky!$KE$6,Tipy!IS73=Výsledky!$KE$7,Tipy!IS73=Výsledky!$KE$8,Tipy!IS73=Výsledky!$KE$9),30,0))</f>
        <v>0</v>
      </c>
      <c r="KH79" s="92">
        <f>IF(ISBLANK($KJ$3),"",IF(OR(Tipy!IT73=Výsledky!$KH$6,Tipy!IT73=Výsledky!$KH$7,Tipy!IT73=Výsledky!$KH$8,Tipy!IT73=Výsledky!$KH$9),10,0))</f>
        <v>0</v>
      </c>
      <c r="KI79" s="9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95" t="str">
        <f>IF(ISBLANK($KJ$3),"",IF(ISBLANK(Tipy!IP73),"-",SUM(KE79:KI79)))</f>
        <v>-</v>
      </c>
      <c r="KK79" s="94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94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92">
        <f>IF(ISBLANK($JO$3),"",IF(OR(Tipy!IB74=Výsledky!$JM$6,Tipy!IB74=Výsledky!$JM$7,Tipy!IB74=Výsledky!$JM$8,Tipy!IB74=Výsledky!$JM$9),10,0))</f>
        <v>0</v>
      </c>
      <c r="JN80" s="9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95" t="str">
        <f>IF(ISBLANK($JO$3),"",IF(ISBLANK(Tipy!HX74),"-",SUM(JJ80:JN80)))</f>
        <v>-</v>
      </c>
      <c r="JP80" s="94"/>
      <c r="JQ80" s="92">
        <f>IF(ISBLANK($JV$3),"",IF(ISBLANK(Tipy!ID74),0,IF(AND(Tipy!ID74=Výsledky!$JT$3,Tipy!IF74=Výsledky!$JV$3),50,0)))</f>
        <v>0</v>
      </c>
      <c r="JR80" s="9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92">
        <f>IF(ISBLANK($JV$3),"",IF(OR(Tipy!IG74=Výsledky!$JQ$6,Tipy!IG74=Výsledky!$JQ$7,Tipy!IG74=Výsledky!$JQ$8,Tipy!IG74=Výsledky!$JQ$9),30,0))</f>
        <v>0</v>
      </c>
      <c r="JT80" s="92">
        <f>IF(ISBLANK($JV$3),"",IF(OR(Tipy!IH74=Výsledky!$JT$6,Tipy!IH74=Výsledky!$JT$7,Tipy!IH74=Výsledky!$JT$8,Tipy!IH74=Výsledky!$JT$9),10,0))</f>
        <v>0</v>
      </c>
      <c r="JU80" s="9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95" t="str">
        <f>IF(ISBLANK($JV$3),"",IF(ISBLANK(Tipy!ID74),"-",SUM(JQ80:JU80)))</f>
        <v>-</v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>
        <f>IF(ISBLANK($KJ$3),"",IF(ISBLANK(Tipy!IP74),0,IF(AND(Tipy!IP74=Výsledky!$KH$3,Tipy!IR74=Výsledky!$KJ$3),50,0)))</f>
        <v>0</v>
      </c>
      <c r="KF80" s="9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92">
        <f>IF(ISBLANK($KJ$3),"",IF(OR(Tipy!IS74=Výsledky!$KE$6,Tipy!IS74=Výsledky!$KE$7,Tipy!IS74=Výsledky!$KE$8,Tipy!IS74=Výsledky!$KE$9),30,0))</f>
        <v>0</v>
      </c>
      <c r="KH80" s="92">
        <f>IF(ISBLANK($KJ$3),"",IF(OR(Tipy!IT74=Výsledky!$KH$6,Tipy!IT74=Výsledky!$KH$7,Tipy!IT74=Výsledky!$KH$8,Tipy!IT74=Výsledky!$KH$9),10,0))</f>
        <v>0</v>
      </c>
      <c r="KI80" s="9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95" t="str">
        <f>IF(ISBLANK($KJ$3),"",IF(ISBLANK(Tipy!IP74),"-",SUM(KE80:KI80)))</f>
        <v>-</v>
      </c>
      <c r="KK80" s="94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94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92">
        <f>IF(ISBLANK($JO$3),"",IF(OR(Tipy!IB75=Výsledky!$JM$6,Tipy!IB75=Výsledky!$JM$7,Tipy!IB75=Výsledky!$JM$8,Tipy!IB75=Výsledky!$JM$9),10,0))</f>
        <v>0</v>
      </c>
      <c r="JN81" s="9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95">
        <f>IF(ISBLANK($JO$3),"",IF(ISBLANK(Tipy!HX75),"-",SUM(JJ81:JN81)))</f>
        <v>50</v>
      </c>
      <c r="JP81" s="94"/>
      <c r="JQ81" s="92">
        <f>IF(ISBLANK($JV$3),"",IF(ISBLANK(Tipy!ID75),0,IF(AND(Tipy!ID75=Výsledky!$JT$3,Tipy!IF75=Výsledky!$JV$3),50,0)))</f>
        <v>50</v>
      </c>
      <c r="JR81" s="9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92">
        <f>IF(ISBLANK($JV$3),"",IF(OR(Tipy!IG75=Výsledky!$JQ$6,Tipy!IG75=Výsledky!$JQ$7,Tipy!IG75=Výsledky!$JQ$8,Tipy!IG75=Výsledky!$JQ$9),30,0))</f>
        <v>30</v>
      </c>
      <c r="JT81" s="92">
        <f>IF(ISBLANK($JV$3),"",IF(OR(Tipy!IH75=Výsledky!$JT$6,Tipy!IH75=Výsledky!$JT$7,Tipy!IH75=Výsledky!$JT$8,Tipy!IH75=Výsledky!$JT$9),10,0))</f>
        <v>0</v>
      </c>
      <c r="JU81" s="9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95">
        <f>IF(ISBLANK($JV$3),"",IF(ISBLANK(Tipy!ID75),"-",SUM(JQ81:JU81)))</f>
        <v>80</v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>
        <f>IF(ISBLANK($KJ$3),"",IF(ISBLANK(Tipy!IP75),0,IF(AND(Tipy!IP75=Výsledky!$KH$3,Tipy!IR75=Výsledky!$KJ$3),50,0)))</f>
        <v>0</v>
      </c>
      <c r="KF81" s="9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92">
        <f>IF(ISBLANK($KJ$3),"",IF(OR(Tipy!IS75=Výsledky!$KE$6,Tipy!IS75=Výsledky!$KE$7,Tipy!IS75=Výsledky!$KE$8,Tipy!IS75=Výsledky!$KE$9),30,0))</f>
        <v>0</v>
      </c>
      <c r="KH81" s="92">
        <f>IF(ISBLANK($KJ$3),"",IF(OR(Tipy!IT75=Výsledky!$KH$6,Tipy!IT75=Výsledky!$KH$7,Tipy!IT75=Výsledky!$KH$8,Tipy!IT75=Výsledky!$KH$9),10,0))</f>
        <v>0</v>
      </c>
      <c r="KI81" s="9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95">
        <f>IF(ISBLANK($KJ$3),"",IF(ISBLANK(Tipy!IP75),"-",SUM(KE81:KI81)))</f>
        <v>0</v>
      </c>
      <c r="KK81" s="94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94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92">
        <f>IF(ISBLANK($JO$3),"",IF(OR(Tipy!IB76=Výsledky!$JM$6,Tipy!IB76=Výsledky!$JM$7,Tipy!IB76=Výsledky!$JM$8,Tipy!IB76=Výsledky!$JM$9),10,0))</f>
        <v>0</v>
      </c>
      <c r="JN82" s="9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95" t="str">
        <f>IF(ISBLANK($JO$3),"",IF(ISBLANK(Tipy!HX76),"-",SUM(JJ82:JN82)))</f>
        <v>-</v>
      </c>
      <c r="JP82" s="94"/>
      <c r="JQ82" s="92">
        <f>IF(ISBLANK($JV$3),"",IF(ISBLANK(Tipy!ID76),0,IF(AND(Tipy!ID76=Výsledky!$JT$3,Tipy!IF76=Výsledky!$JV$3),50,0)))</f>
        <v>0</v>
      </c>
      <c r="JR82" s="9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92">
        <f>IF(ISBLANK($JV$3),"",IF(OR(Tipy!IG76=Výsledky!$JQ$6,Tipy!IG76=Výsledky!$JQ$7,Tipy!IG76=Výsledky!$JQ$8,Tipy!IG76=Výsledky!$JQ$9),30,0))</f>
        <v>0</v>
      </c>
      <c r="JT82" s="92">
        <f>IF(ISBLANK($JV$3),"",IF(OR(Tipy!IH76=Výsledky!$JT$6,Tipy!IH76=Výsledky!$JT$7,Tipy!IH76=Výsledky!$JT$8,Tipy!IH76=Výsledky!$JT$9),10,0))</f>
        <v>0</v>
      </c>
      <c r="JU82" s="9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95" t="str">
        <f>IF(ISBLANK($JV$3),"",IF(ISBLANK(Tipy!ID76),"-",SUM(JQ82:JU82)))</f>
        <v>-</v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>
        <f>IF(ISBLANK($KJ$3),"",IF(ISBLANK(Tipy!IP76),0,IF(AND(Tipy!IP76=Výsledky!$KH$3,Tipy!IR76=Výsledky!$KJ$3),50,0)))</f>
        <v>0</v>
      </c>
      <c r="KF82" s="9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92">
        <f>IF(ISBLANK($KJ$3),"",IF(OR(Tipy!IS76=Výsledky!$KE$6,Tipy!IS76=Výsledky!$KE$7,Tipy!IS76=Výsledky!$KE$8,Tipy!IS76=Výsledky!$KE$9),30,0))</f>
        <v>0</v>
      </c>
      <c r="KH82" s="92">
        <f>IF(ISBLANK($KJ$3),"",IF(OR(Tipy!IT76=Výsledky!$KH$6,Tipy!IT76=Výsledky!$KH$7,Tipy!IT76=Výsledky!$KH$8,Tipy!IT76=Výsledky!$KH$9),10,0))</f>
        <v>0</v>
      </c>
      <c r="KI82" s="9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95" t="str">
        <f>IF(ISBLANK($KJ$3),"",IF(ISBLANK(Tipy!IP76),"-",SUM(KE82:KI82)))</f>
        <v>-</v>
      </c>
      <c r="KK82" s="94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94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92">
        <f>IF(ISBLANK($JO$3),"",IF(OR(Tipy!IB77=Výsledky!$JM$6,Tipy!IB77=Výsledky!$JM$7,Tipy!IB77=Výsledky!$JM$8,Tipy!IB77=Výsledky!$JM$9),10,0))</f>
        <v>10</v>
      </c>
      <c r="JN83" s="9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95">
        <f>IF(ISBLANK($JO$3),"",IF(ISBLANK(Tipy!HX77),"-",SUM(JJ83:JN83)))</f>
        <v>10</v>
      </c>
      <c r="JP83" s="94"/>
      <c r="JQ83" s="92">
        <f>IF(ISBLANK($JV$3),"",IF(ISBLANK(Tipy!ID77),0,IF(AND(Tipy!ID77=Výsledky!$JT$3,Tipy!IF77=Výsledky!$JV$3),50,0)))</f>
        <v>0</v>
      </c>
      <c r="JR83" s="9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92">
        <f>IF(ISBLANK($JV$3),"",IF(OR(Tipy!IG77=Výsledky!$JQ$6,Tipy!IG77=Výsledky!$JQ$7,Tipy!IG77=Výsledky!$JQ$8,Tipy!IG77=Výsledky!$JQ$9),30,0))</f>
        <v>30</v>
      </c>
      <c r="JT83" s="92">
        <f>IF(ISBLANK($JV$3),"",IF(OR(Tipy!IH77=Výsledky!$JT$6,Tipy!IH77=Výsledky!$JT$7,Tipy!IH77=Výsledky!$JT$8,Tipy!IH77=Výsledky!$JT$9),10,0))</f>
        <v>0</v>
      </c>
      <c r="JU83" s="9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95">
        <f>IF(ISBLANK($JV$3),"",IF(ISBLANK(Tipy!ID77),"-",SUM(JQ83:JU83)))</f>
        <v>60</v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>
        <f>IF(ISBLANK($KJ$3),"",IF(ISBLANK(Tipy!IP77),0,IF(AND(Tipy!IP77=Výsledky!$KH$3,Tipy!IR77=Výsledky!$KJ$3),50,0)))</f>
        <v>0</v>
      </c>
      <c r="KF83" s="9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92">
        <f>IF(ISBLANK($KJ$3),"",IF(OR(Tipy!IS77=Výsledky!$KE$6,Tipy!IS77=Výsledky!$KE$7,Tipy!IS77=Výsledky!$KE$8,Tipy!IS77=Výsledky!$KE$9),30,0))</f>
        <v>0</v>
      </c>
      <c r="KH83" s="92">
        <f>IF(ISBLANK($KJ$3),"",IF(OR(Tipy!IT77=Výsledky!$KH$6,Tipy!IT77=Výsledky!$KH$7,Tipy!IT77=Výsledky!$KH$8,Tipy!IT77=Výsledky!$KH$9),10,0))</f>
        <v>0</v>
      </c>
      <c r="KI83" s="9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95">
        <f>IF(ISBLANK($KJ$3),"",IF(ISBLANK(Tipy!IP77),"-",SUM(KE83:KI83)))</f>
        <v>20</v>
      </c>
      <c r="KK83" s="94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94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92">
        <f>IF(ISBLANK($JO$3),"",IF(OR(Tipy!IB78=Výsledky!$JM$6,Tipy!IB78=Výsledky!$JM$7,Tipy!IB78=Výsledky!$JM$8,Tipy!IB78=Výsledky!$JM$9),10,0))</f>
        <v>0</v>
      </c>
      <c r="JN84" s="9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95">
        <f>IF(ISBLANK($JO$3),"",IF(ISBLANK(Tipy!HX78),"-",SUM(JJ84:JN84)))</f>
        <v>50</v>
      </c>
      <c r="JP84" s="94"/>
      <c r="JQ84" s="92">
        <f>IF(ISBLANK($JV$3),"",IF(ISBLANK(Tipy!ID78),0,IF(AND(Tipy!ID78=Výsledky!$JT$3,Tipy!IF78=Výsledky!$JV$3),50,0)))</f>
        <v>0</v>
      </c>
      <c r="JR84" s="9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92">
        <f>IF(ISBLANK($JV$3),"",IF(OR(Tipy!IG78=Výsledky!$JQ$6,Tipy!IG78=Výsledky!$JQ$7,Tipy!IG78=Výsledky!$JQ$8,Tipy!IG78=Výsledky!$JQ$9),30,0))</f>
        <v>30</v>
      </c>
      <c r="JT84" s="92">
        <f>IF(ISBLANK($JV$3),"",IF(OR(Tipy!IH78=Výsledky!$JT$6,Tipy!IH78=Výsledky!$JT$7,Tipy!IH78=Výsledky!$JT$8,Tipy!IH78=Výsledky!$JT$9),10,0))</f>
        <v>0</v>
      </c>
      <c r="JU84" s="9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95">
        <f>IF(ISBLANK($JV$3),"",IF(ISBLANK(Tipy!ID78),"-",SUM(JQ84:JU84)))</f>
        <v>50</v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>
        <f>IF(ISBLANK($KJ$3),"",IF(ISBLANK(Tipy!IP78),0,IF(AND(Tipy!IP78=Výsledky!$KH$3,Tipy!IR78=Výsledky!$KJ$3),50,0)))</f>
        <v>0</v>
      </c>
      <c r="KF84" s="9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92">
        <f>IF(ISBLANK($KJ$3),"",IF(OR(Tipy!IS78=Výsledky!$KE$6,Tipy!IS78=Výsledky!$KE$7,Tipy!IS78=Výsledky!$KE$8,Tipy!IS78=Výsledky!$KE$9),30,0))</f>
        <v>0</v>
      </c>
      <c r="KH84" s="92">
        <f>IF(ISBLANK($KJ$3),"",IF(OR(Tipy!IT78=Výsledky!$KH$6,Tipy!IT78=Výsledky!$KH$7,Tipy!IT78=Výsledky!$KH$8,Tipy!IT78=Výsledky!$KH$9),10,0))</f>
        <v>0</v>
      </c>
      <c r="KI84" s="9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95">
        <f>IF(ISBLANK($KJ$3),"",IF(ISBLANK(Tipy!IP78),"-",SUM(KE84:KI84)))</f>
        <v>0</v>
      </c>
      <c r="KK84" s="94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94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92">
        <f>IF(ISBLANK($JO$3),"",IF(OR(Tipy!IB79=Výsledky!$JM$6,Tipy!IB79=Výsledky!$JM$7,Tipy!IB79=Výsledky!$JM$8,Tipy!IB79=Výsledky!$JM$9),10,0))</f>
        <v>0</v>
      </c>
      <c r="JN85" s="9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95">
        <f>IF(ISBLANK($JO$3),"",IF(ISBLANK(Tipy!HX79),"-",SUM(JJ85:JN85)))</f>
        <v>80</v>
      </c>
      <c r="JP85" s="94"/>
      <c r="JQ85" s="92">
        <f>IF(ISBLANK($JV$3),"",IF(ISBLANK(Tipy!ID79),0,IF(AND(Tipy!ID79=Výsledky!$JT$3,Tipy!IF79=Výsledky!$JV$3),50,0)))</f>
        <v>0</v>
      </c>
      <c r="JR85" s="9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92">
        <f>IF(ISBLANK($JV$3),"",IF(OR(Tipy!IG79=Výsledky!$JQ$6,Tipy!IG79=Výsledky!$JQ$7,Tipy!IG79=Výsledky!$JQ$8,Tipy!IG79=Výsledky!$JQ$9),30,0))</f>
        <v>0</v>
      </c>
      <c r="JT85" s="92">
        <f>IF(ISBLANK($JV$3),"",IF(OR(Tipy!IH79=Výsledky!$JT$6,Tipy!IH79=Výsledky!$JT$7,Tipy!IH79=Výsledky!$JT$8,Tipy!IH79=Výsledky!$JT$9),10,0))</f>
        <v>0</v>
      </c>
      <c r="JU85" s="9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95" t="str">
        <f>IF(ISBLANK($JV$3),"",IF(ISBLANK(Tipy!ID79),"-",SUM(JQ85:JU85)))</f>
        <v>-</v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>
        <f>IF(ISBLANK($KJ$3),"",IF(ISBLANK(Tipy!IP79),0,IF(AND(Tipy!IP79=Výsledky!$KH$3,Tipy!IR79=Výsledky!$KJ$3),50,0)))</f>
        <v>0</v>
      </c>
      <c r="KF85" s="9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92">
        <f>IF(ISBLANK($KJ$3),"",IF(OR(Tipy!IS79=Výsledky!$KE$6,Tipy!IS79=Výsledky!$KE$7,Tipy!IS79=Výsledky!$KE$8,Tipy!IS79=Výsledky!$KE$9),30,0))</f>
        <v>0</v>
      </c>
      <c r="KH85" s="92">
        <f>IF(ISBLANK($KJ$3),"",IF(OR(Tipy!IT79=Výsledky!$KH$6,Tipy!IT79=Výsledky!$KH$7,Tipy!IT79=Výsledky!$KH$8,Tipy!IT79=Výsledky!$KH$9),10,0))</f>
        <v>0</v>
      </c>
      <c r="KI85" s="9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95">
        <f>IF(ISBLANK($KJ$3),"",IF(ISBLANK(Tipy!IP79),"-",SUM(KE85:KI85)))</f>
        <v>0</v>
      </c>
      <c r="KK85" s="94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94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92">
        <f>IF(ISBLANK($JO$3),"",IF(OR(Tipy!IB80=Výsledky!$JM$6,Tipy!IB80=Výsledky!$JM$7,Tipy!IB80=Výsledky!$JM$8,Tipy!IB80=Výsledky!$JM$9),10,0))</f>
        <v>0</v>
      </c>
      <c r="JN86" s="9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95" t="str">
        <f>IF(ISBLANK($JO$3),"",IF(ISBLANK(Tipy!HX80),"-",SUM(JJ86:JN86)))</f>
        <v>-</v>
      </c>
      <c r="JP86" s="94"/>
      <c r="JQ86" s="92">
        <f>IF(ISBLANK($JV$3),"",IF(ISBLANK(Tipy!ID80),0,IF(AND(Tipy!ID80=Výsledky!$JT$3,Tipy!IF80=Výsledky!$JV$3),50,0)))</f>
        <v>0</v>
      </c>
      <c r="JR86" s="9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92">
        <f>IF(ISBLANK($JV$3),"",IF(OR(Tipy!IG80=Výsledky!$JQ$6,Tipy!IG80=Výsledky!$JQ$7,Tipy!IG80=Výsledky!$JQ$8,Tipy!IG80=Výsledky!$JQ$9),30,0))</f>
        <v>0</v>
      </c>
      <c r="JT86" s="92">
        <f>IF(ISBLANK($JV$3),"",IF(OR(Tipy!IH80=Výsledky!$JT$6,Tipy!IH80=Výsledky!$JT$7,Tipy!IH80=Výsledky!$JT$8,Tipy!IH80=Výsledky!$JT$9),10,0))</f>
        <v>0</v>
      </c>
      <c r="JU86" s="9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95" t="str">
        <f>IF(ISBLANK($JV$3),"",IF(ISBLANK(Tipy!ID80),"-",SUM(JQ86:JU86)))</f>
        <v>-</v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>
        <f>IF(ISBLANK($KJ$3),"",IF(ISBLANK(Tipy!IP80),0,IF(AND(Tipy!IP80=Výsledky!$KH$3,Tipy!IR80=Výsledky!$KJ$3),50,0)))</f>
        <v>0</v>
      </c>
      <c r="KF86" s="9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92">
        <f>IF(ISBLANK($KJ$3),"",IF(OR(Tipy!IS80=Výsledky!$KE$6,Tipy!IS80=Výsledky!$KE$7,Tipy!IS80=Výsledky!$KE$8,Tipy!IS80=Výsledky!$KE$9),30,0))</f>
        <v>0</v>
      </c>
      <c r="KH86" s="92">
        <f>IF(ISBLANK($KJ$3),"",IF(OR(Tipy!IT80=Výsledky!$KH$6,Tipy!IT80=Výsledky!$KH$7,Tipy!IT80=Výsledky!$KH$8,Tipy!IT80=Výsledky!$KH$9),10,0))</f>
        <v>0</v>
      </c>
      <c r="KI86" s="9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95" t="str">
        <f>IF(ISBLANK($KJ$3),"",IF(ISBLANK(Tipy!IP80),"-",SUM(KE86:KI86)))</f>
        <v>-</v>
      </c>
      <c r="KK86" s="94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94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92">
        <f>IF(ISBLANK($JO$3),"",IF(OR(Tipy!IB81=Výsledky!$JM$6,Tipy!IB81=Výsledky!$JM$7,Tipy!IB81=Výsledky!$JM$8,Tipy!IB81=Výsledky!$JM$9),10,0))</f>
        <v>0</v>
      </c>
      <c r="JN87" s="9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95">
        <f>IF(ISBLANK($JO$3),"",IF(ISBLANK(Tipy!HX81),"-",SUM(JJ87:JN87)))</f>
        <v>60</v>
      </c>
      <c r="JP87" s="94"/>
      <c r="JQ87" s="92">
        <f>IF(ISBLANK($JV$3),"",IF(ISBLANK(Tipy!ID81),0,IF(AND(Tipy!ID81=Výsledky!$JT$3,Tipy!IF81=Výsledky!$JV$3),50,0)))</f>
        <v>0</v>
      </c>
      <c r="JR87" s="9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92">
        <f>IF(ISBLANK($JV$3),"",IF(OR(Tipy!IG81=Výsledky!$JQ$6,Tipy!IG81=Výsledky!$JQ$7,Tipy!IG81=Výsledky!$JQ$8,Tipy!IG81=Výsledky!$JQ$9),30,0))</f>
        <v>30</v>
      </c>
      <c r="JT87" s="92">
        <f>IF(ISBLANK($JV$3),"",IF(OR(Tipy!IH81=Výsledky!$JT$6,Tipy!IH81=Výsledky!$JT$7,Tipy!IH81=Výsledky!$JT$8,Tipy!IH81=Výsledky!$JT$9),10,0))</f>
        <v>0</v>
      </c>
      <c r="JU87" s="9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95">
        <f>IF(ISBLANK($JV$3),"",IF(ISBLANK(Tipy!ID81),"-",SUM(JQ87:JU87)))</f>
        <v>60</v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>
        <f>IF(ISBLANK($KJ$3),"",IF(ISBLANK(Tipy!IP81),0,IF(AND(Tipy!IP81=Výsledky!$KH$3,Tipy!IR81=Výsledky!$KJ$3),50,0)))</f>
        <v>0</v>
      </c>
      <c r="KF87" s="9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92">
        <f>IF(ISBLANK($KJ$3),"",IF(OR(Tipy!IS81=Výsledky!$KE$6,Tipy!IS81=Výsledky!$KE$7,Tipy!IS81=Výsledky!$KE$8,Tipy!IS81=Výsledky!$KE$9),30,0))</f>
        <v>0</v>
      </c>
      <c r="KH87" s="92">
        <f>IF(ISBLANK($KJ$3),"",IF(OR(Tipy!IT81=Výsledky!$KH$6,Tipy!IT81=Výsledky!$KH$7,Tipy!IT81=Výsledky!$KH$8,Tipy!IT81=Výsledky!$KH$9),10,0))</f>
        <v>0</v>
      </c>
      <c r="KI87" s="9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95">
        <f>IF(ISBLANK($KJ$3),"",IF(ISBLANK(Tipy!IP81),"-",SUM(KE87:KI87)))</f>
        <v>0</v>
      </c>
      <c r="KK87" s="94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94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92">
        <f>IF(ISBLANK($JO$3),"",IF(OR(Tipy!IB82=Výsledky!$JM$6,Tipy!IB82=Výsledky!$JM$7,Tipy!IB82=Výsledky!$JM$8,Tipy!IB82=Výsledky!$JM$9),10,0))</f>
        <v>0</v>
      </c>
      <c r="JN88" s="9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95">
        <f>IF(ISBLANK($JO$3),"",IF(ISBLANK(Tipy!HX82),"-",SUM(JJ88:JN88)))</f>
        <v>30</v>
      </c>
      <c r="JP88" s="94"/>
      <c r="JQ88" s="92">
        <f>IF(ISBLANK($JV$3),"",IF(ISBLANK(Tipy!ID82),0,IF(AND(Tipy!ID82=Výsledky!$JT$3,Tipy!IF82=Výsledky!$JV$3),50,0)))</f>
        <v>0</v>
      </c>
      <c r="JR88" s="9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92">
        <f>IF(ISBLANK($JV$3),"",IF(OR(Tipy!IG82=Výsledky!$JQ$6,Tipy!IG82=Výsledky!$JQ$7,Tipy!IG82=Výsledky!$JQ$8,Tipy!IG82=Výsledky!$JQ$9),30,0))</f>
        <v>30</v>
      </c>
      <c r="JT88" s="92">
        <f>IF(ISBLANK($JV$3),"",IF(OR(Tipy!IH82=Výsledky!$JT$6,Tipy!IH82=Výsledky!$JT$7,Tipy!IH82=Výsledky!$JT$8,Tipy!IH82=Výsledky!$JT$9),10,0))</f>
        <v>10</v>
      </c>
      <c r="JU88" s="9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95">
        <f>IF(ISBLANK($JV$3),"",IF(ISBLANK(Tipy!ID82),"-",SUM(JQ88:JU88)))</f>
        <v>60</v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>
        <f>IF(ISBLANK($KJ$3),"",IF(ISBLANK(Tipy!IP82),0,IF(AND(Tipy!IP82=Výsledky!$KH$3,Tipy!IR82=Výsledky!$KJ$3),50,0)))</f>
        <v>0</v>
      </c>
      <c r="KF88" s="9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92">
        <f>IF(ISBLANK($KJ$3),"",IF(OR(Tipy!IS82=Výsledky!$KE$6,Tipy!IS82=Výsledky!$KE$7,Tipy!IS82=Výsledky!$KE$8,Tipy!IS82=Výsledky!$KE$9),30,0))</f>
        <v>0</v>
      </c>
      <c r="KH88" s="92">
        <f>IF(ISBLANK($KJ$3),"",IF(OR(Tipy!IT82=Výsledky!$KH$6,Tipy!IT82=Výsledky!$KH$7,Tipy!IT82=Výsledky!$KH$8,Tipy!IT82=Výsledky!$KH$9),10,0))</f>
        <v>0</v>
      </c>
      <c r="KI88" s="9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95">
        <f>IF(ISBLANK($KJ$3),"",IF(ISBLANK(Tipy!IP82),"-",SUM(KE88:KI88)))</f>
        <v>0</v>
      </c>
      <c r="KK88" s="94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94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92">
        <f>IF(ISBLANK($JO$3),"",IF(OR(Tipy!IB83=Výsledky!$JM$6,Tipy!IB83=Výsledky!$JM$7,Tipy!IB83=Výsledky!$JM$8,Tipy!IB83=Výsledky!$JM$9),10,0))</f>
        <v>0</v>
      </c>
      <c r="JN89" s="9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95" t="str">
        <f>IF(ISBLANK($JO$3),"",IF(ISBLANK(Tipy!HX83),"-",SUM(JJ89:JN89)))</f>
        <v>-</v>
      </c>
      <c r="JP89" s="94"/>
      <c r="JQ89" s="92">
        <f>IF(ISBLANK($JV$3),"",IF(ISBLANK(Tipy!ID83),0,IF(AND(Tipy!ID83=Výsledky!$JT$3,Tipy!IF83=Výsledky!$JV$3),50,0)))</f>
        <v>0</v>
      </c>
      <c r="JR89" s="9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92">
        <f>IF(ISBLANK($JV$3),"",IF(OR(Tipy!IG83=Výsledky!$JQ$6,Tipy!IG83=Výsledky!$JQ$7,Tipy!IG83=Výsledky!$JQ$8,Tipy!IG83=Výsledky!$JQ$9),30,0))</f>
        <v>0</v>
      </c>
      <c r="JT89" s="92">
        <f>IF(ISBLANK($JV$3),"",IF(OR(Tipy!IH83=Výsledky!$JT$6,Tipy!IH83=Výsledky!$JT$7,Tipy!IH83=Výsledky!$JT$8,Tipy!IH83=Výsledky!$JT$9),10,0))</f>
        <v>0</v>
      </c>
      <c r="JU89" s="9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95" t="str">
        <f>IF(ISBLANK($JV$3),"",IF(ISBLANK(Tipy!ID83),"-",SUM(JQ89:JU89)))</f>
        <v>-</v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>
        <f>IF(ISBLANK($KJ$3),"",IF(ISBLANK(Tipy!IP83),0,IF(AND(Tipy!IP83=Výsledky!$KH$3,Tipy!IR83=Výsledky!$KJ$3),50,0)))</f>
        <v>0</v>
      </c>
      <c r="KF89" s="9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92">
        <f>IF(ISBLANK($KJ$3),"",IF(OR(Tipy!IS83=Výsledky!$KE$6,Tipy!IS83=Výsledky!$KE$7,Tipy!IS83=Výsledky!$KE$8,Tipy!IS83=Výsledky!$KE$9),30,0))</f>
        <v>0</v>
      </c>
      <c r="KH89" s="92">
        <f>IF(ISBLANK($KJ$3),"",IF(OR(Tipy!IT83=Výsledky!$KH$6,Tipy!IT83=Výsledky!$KH$7,Tipy!IT83=Výsledky!$KH$8,Tipy!IT83=Výsledky!$KH$9),10,0))</f>
        <v>0</v>
      </c>
      <c r="KI89" s="9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95" t="str">
        <f>IF(ISBLANK($KJ$3),"",IF(ISBLANK(Tipy!IP83),"-",SUM(KE89:KI89)))</f>
        <v>-</v>
      </c>
      <c r="KK89" s="94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94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92">
        <f>IF(ISBLANK($JO$3),"",IF(OR(Tipy!IB84=Výsledky!$JM$6,Tipy!IB84=Výsledky!$JM$7,Tipy!IB84=Výsledky!$JM$8,Tipy!IB84=Výsledky!$JM$9),10,0))</f>
        <v>0</v>
      </c>
      <c r="JN90" s="9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95">
        <f>IF(ISBLANK($JO$3),"",IF(ISBLANK(Tipy!HX84),"-",SUM(JJ90:JN90)))</f>
        <v>50</v>
      </c>
      <c r="JP90" s="94"/>
      <c r="JQ90" s="92">
        <f>IF(ISBLANK($JV$3),"",IF(ISBLANK(Tipy!ID84),0,IF(AND(Tipy!ID84=Výsledky!$JT$3,Tipy!IF84=Výsledky!$JV$3),50,0)))</f>
        <v>0</v>
      </c>
      <c r="JR90" s="9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92">
        <f>IF(ISBLANK($JV$3),"",IF(OR(Tipy!IG84=Výsledky!$JQ$6,Tipy!IG84=Výsledky!$JQ$7,Tipy!IG84=Výsledky!$JQ$8,Tipy!IG84=Výsledky!$JQ$9),30,0))</f>
        <v>30</v>
      </c>
      <c r="JT90" s="92">
        <f>IF(ISBLANK($JV$3),"",IF(OR(Tipy!IH84=Výsledky!$JT$6,Tipy!IH84=Výsledky!$JT$7,Tipy!IH84=Výsledky!$JT$8,Tipy!IH84=Výsledky!$JT$9),10,0))</f>
        <v>0</v>
      </c>
      <c r="JU90" s="9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95">
        <f>IF(ISBLANK($JV$3),"",IF(ISBLANK(Tipy!ID84),"-",SUM(JQ90:JU90)))</f>
        <v>50</v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>
        <f>IF(ISBLANK($KJ$3),"",IF(ISBLANK(Tipy!IP84),0,IF(AND(Tipy!IP84=Výsledky!$KH$3,Tipy!IR84=Výsledky!$KJ$3),50,0)))</f>
        <v>0</v>
      </c>
      <c r="KF90" s="9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92">
        <f>IF(ISBLANK($KJ$3),"",IF(OR(Tipy!IS84=Výsledky!$KE$6,Tipy!IS84=Výsledky!$KE$7,Tipy!IS84=Výsledky!$KE$8,Tipy!IS84=Výsledky!$KE$9),30,0))</f>
        <v>0</v>
      </c>
      <c r="KH90" s="92">
        <f>IF(ISBLANK($KJ$3),"",IF(OR(Tipy!IT84=Výsledky!$KH$6,Tipy!IT84=Výsledky!$KH$7,Tipy!IT84=Výsledky!$KH$8,Tipy!IT84=Výsledky!$KH$9),10,0))</f>
        <v>0</v>
      </c>
      <c r="KI90" s="9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95">
        <f>IF(ISBLANK($KJ$3),"",IF(ISBLANK(Tipy!IP84),"-",SUM(KE90:KI90)))</f>
        <v>0</v>
      </c>
      <c r="KK90" s="94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94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92">
        <f>IF(ISBLANK($JO$3),"",IF(OR(Tipy!IB85=Výsledky!$JM$6,Tipy!IB85=Výsledky!$JM$7,Tipy!IB85=Výsledky!$JM$8,Tipy!IB85=Výsledky!$JM$9),10,0))</f>
        <v>0</v>
      </c>
      <c r="JN91" s="9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95" t="str">
        <f>IF(ISBLANK($JO$3),"",IF(ISBLANK(Tipy!HX85),"-",SUM(JJ91:JN91)))</f>
        <v>-</v>
      </c>
      <c r="JP91" s="94"/>
      <c r="JQ91" s="92">
        <f>IF(ISBLANK($JV$3),"",IF(ISBLANK(Tipy!ID85),0,IF(AND(Tipy!ID85=Výsledky!$JT$3,Tipy!IF85=Výsledky!$JV$3),50,0)))</f>
        <v>0</v>
      </c>
      <c r="JR91" s="9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92">
        <f>IF(ISBLANK($JV$3),"",IF(OR(Tipy!IG85=Výsledky!$JQ$6,Tipy!IG85=Výsledky!$JQ$7,Tipy!IG85=Výsledky!$JQ$8,Tipy!IG85=Výsledky!$JQ$9),30,0))</f>
        <v>30</v>
      </c>
      <c r="JT91" s="92">
        <f>IF(ISBLANK($JV$3),"",IF(OR(Tipy!IH85=Výsledky!$JT$6,Tipy!IH85=Výsledky!$JT$7,Tipy!IH85=Výsledky!$JT$8,Tipy!IH85=Výsledky!$JT$9),10,0))</f>
        <v>0</v>
      </c>
      <c r="JU91" s="9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95">
        <f>IF(ISBLANK($JV$3),"",IF(ISBLANK(Tipy!ID85),"-",SUM(JQ91:JU91)))</f>
        <v>60</v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>
        <f>IF(ISBLANK($KJ$3),"",IF(ISBLANK(Tipy!IP85),0,IF(AND(Tipy!IP85=Výsledky!$KH$3,Tipy!IR85=Výsledky!$KJ$3),50,0)))</f>
        <v>0</v>
      </c>
      <c r="KF91" s="9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92">
        <f>IF(ISBLANK($KJ$3),"",IF(OR(Tipy!IS85=Výsledky!$KE$6,Tipy!IS85=Výsledky!$KE$7,Tipy!IS85=Výsledky!$KE$8,Tipy!IS85=Výsledky!$KE$9),30,0))</f>
        <v>0</v>
      </c>
      <c r="KH91" s="92">
        <f>IF(ISBLANK($KJ$3),"",IF(OR(Tipy!IT85=Výsledky!$KH$6,Tipy!IT85=Výsledky!$KH$7,Tipy!IT85=Výsledky!$KH$8,Tipy!IT85=Výsledky!$KH$9),10,0))</f>
        <v>0</v>
      </c>
      <c r="KI91" s="9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95">
        <f>IF(ISBLANK($KJ$3),"",IF(ISBLANK(Tipy!IP85),"-",SUM(KE91:KI91)))</f>
        <v>0</v>
      </c>
      <c r="KK91" s="94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94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92">
        <f>IF(ISBLANK($JO$3),"",IF(OR(Tipy!IB86=Výsledky!$JM$6,Tipy!IB86=Výsledky!$JM$7,Tipy!IB86=Výsledky!$JM$8,Tipy!IB86=Výsledky!$JM$9),10,0))</f>
        <v>0</v>
      </c>
      <c r="JN92" s="9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95">
        <f>IF(ISBLANK($JO$3),"",IF(ISBLANK(Tipy!HX86),"-",SUM(JJ92:JN92)))</f>
        <v>60</v>
      </c>
      <c r="JP92" s="94"/>
      <c r="JQ92" s="92">
        <f>IF(ISBLANK($JV$3),"",IF(ISBLANK(Tipy!ID86),0,IF(AND(Tipy!ID86=Výsledky!$JT$3,Tipy!IF86=Výsledky!$JV$3),50,0)))</f>
        <v>0</v>
      </c>
      <c r="JR92" s="9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92">
        <f>IF(ISBLANK($JV$3),"",IF(OR(Tipy!IG86=Výsledky!$JQ$6,Tipy!IG86=Výsledky!$JQ$7,Tipy!IG86=Výsledky!$JQ$8,Tipy!IG86=Výsledky!$JQ$9),30,0))</f>
        <v>30</v>
      </c>
      <c r="JT92" s="92">
        <f>IF(ISBLANK($JV$3),"",IF(OR(Tipy!IH86=Výsledky!$JT$6,Tipy!IH86=Výsledky!$JT$7,Tipy!IH86=Výsledky!$JT$8,Tipy!IH86=Výsledky!$JT$9),10,0))</f>
        <v>0</v>
      </c>
      <c r="JU92" s="9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95">
        <f>IF(ISBLANK($JV$3),"",IF(ISBLANK(Tipy!ID86),"-",SUM(JQ92:JU92)))</f>
        <v>50</v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>
        <f>IF(ISBLANK($KJ$3),"",IF(ISBLANK(Tipy!IP86),0,IF(AND(Tipy!IP86=Výsledky!$KH$3,Tipy!IR86=Výsledky!$KJ$3),50,0)))</f>
        <v>0</v>
      </c>
      <c r="KF92" s="9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92">
        <f>IF(ISBLANK($KJ$3),"",IF(OR(Tipy!IS86=Výsledky!$KE$6,Tipy!IS86=Výsledky!$KE$7,Tipy!IS86=Výsledky!$KE$8,Tipy!IS86=Výsledky!$KE$9),30,0))</f>
        <v>0</v>
      </c>
      <c r="KH92" s="92">
        <f>IF(ISBLANK($KJ$3),"",IF(OR(Tipy!IT86=Výsledky!$KH$6,Tipy!IT86=Výsledky!$KH$7,Tipy!IT86=Výsledky!$KH$8,Tipy!IT86=Výsledky!$KH$9),10,0))</f>
        <v>0</v>
      </c>
      <c r="KI92" s="9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95" t="str">
        <f>IF(ISBLANK($KJ$3),"",IF(ISBLANK(Tipy!IP86),"-",SUM(KE92:KI92)))</f>
        <v>-</v>
      </c>
      <c r="KK92" s="94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94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92">
        <f>IF(ISBLANK($JO$3),"",IF(OR(Tipy!IB87=Výsledky!$JM$6,Tipy!IB87=Výsledky!$JM$7,Tipy!IB87=Výsledky!$JM$8,Tipy!IB87=Výsledky!$JM$9),10,0))</f>
        <v>0</v>
      </c>
      <c r="JN93" s="9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95" t="str">
        <f>IF(ISBLANK($JO$3),"",IF(ISBLANK(Tipy!HX87),"-",SUM(JJ93:JN93)))</f>
        <v>-</v>
      </c>
      <c r="JP93" s="94"/>
      <c r="JQ93" s="92">
        <f>IF(ISBLANK($JV$3),"",IF(ISBLANK(Tipy!ID87),0,IF(AND(Tipy!ID87=Výsledky!$JT$3,Tipy!IF87=Výsledky!$JV$3),50,0)))</f>
        <v>0</v>
      </c>
      <c r="JR93" s="9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92">
        <f>IF(ISBLANK($JV$3),"",IF(OR(Tipy!IG87=Výsledky!$JQ$6,Tipy!IG87=Výsledky!$JQ$7,Tipy!IG87=Výsledky!$JQ$8,Tipy!IG87=Výsledky!$JQ$9),30,0))</f>
        <v>0</v>
      </c>
      <c r="JT93" s="92">
        <f>IF(ISBLANK($JV$3),"",IF(OR(Tipy!IH87=Výsledky!$JT$6,Tipy!IH87=Výsledky!$JT$7,Tipy!IH87=Výsledky!$JT$8,Tipy!IH87=Výsledky!$JT$9),10,0))</f>
        <v>0</v>
      </c>
      <c r="JU93" s="9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95" t="str">
        <f>IF(ISBLANK($JV$3),"",IF(ISBLANK(Tipy!ID87),"-",SUM(JQ93:JU93)))</f>
        <v>-</v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>
        <f>IF(ISBLANK($KJ$3),"",IF(ISBLANK(Tipy!IP87),0,IF(AND(Tipy!IP87=Výsledky!$KH$3,Tipy!IR87=Výsledky!$KJ$3),50,0)))</f>
        <v>0</v>
      </c>
      <c r="KF93" s="9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92">
        <f>IF(ISBLANK($KJ$3),"",IF(OR(Tipy!IS87=Výsledky!$KE$6,Tipy!IS87=Výsledky!$KE$7,Tipy!IS87=Výsledky!$KE$8,Tipy!IS87=Výsledky!$KE$9),30,0))</f>
        <v>0</v>
      </c>
      <c r="KH93" s="92">
        <f>IF(ISBLANK($KJ$3),"",IF(OR(Tipy!IT87=Výsledky!$KH$6,Tipy!IT87=Výsledky!$KH$7,Tipy!IT87=Výsledky!$KH$8,Tipy!IT87=Výsledky!$KH$9),10,0))</f>
        <v>0</v>
      </c>
      <c r="KI93" s="9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95" t="str">
        <f>IF(ISBLANK($KJ$3),"",IF(ISBLANK(Tipy!IP87),"-",SUM(KE93:KI93)))</f>
        <v>-</v>
      </c>
      <c r="KK93" s="94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94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92">
        <f>IF(ISBLANK($JO$3),"",IF(OR(Tipy!IB88=Výsledky!$JM$6,Tipy!IB88=Výsledky!$JM$7,Tipy!IB88=Výsledky!$JM$8,Tipy!IB88=Výsledky!$JM$9),10,0))</f>
        <v>0</v>
      </c>
      <c r="JN94" s="9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95" t="str">
        <f>IF(ISBLANK($JO$3),"",IF(ISBLANK(Tipy!HX88),"-",SUM(JJ94:JN94)))</f>
        <v>-</v>
      </c>
      <c r="JP94" s="94"/>
      <c r="JQ94" s="92">
        <f>IF(ISBLANK($JV$3),"",IF(ISBLANK(Tipy!ID88),0,IF(AND(Tipy!ID88=Výsledky!$JT$3,Tipy!IF88=Výsledky!$JV$3),50,0)))</f>
        <v>0</v>
      </c>
      <c r="JR94" s="9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92">
        <f>IF(ISBLANK($JV$3),"",IF(OR(Tipy!IG88=Výsledky!$JQ$6,Tipy!IG88=Výsledky!$JQ$7,Tipy!IG88=Výsledky!$JQ$8,Tipy!IG88=Výsledky!$JQ$9),30,0))</f>
        <v>0</v>
      </c>
      <c r="JT94" s="92">
        <f>IF(ISBLANK($JV$3),"",IF(OR(Tipy!IH88=Výsledky!$JT$6,Tipy!IH88=Výsledky!$JT$7,Tipy!IH88=Výsledky!$JT$8,Tipy!IH88=Výsledky!$JT$9),10,0))</f>
        <v>0</v>
      </c>
      <c r="JU94" s="9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95" t="str">
        <f>IF(ISBLANK($JV$3),"",IF(ISBLANK(Tipy!ID88),"-",SUM(JQ94:JU94)))</f>
        <v>-</v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>
        <f>IF(ISBLANK($KJ$3),"",IF(ISBLANK(Tipy!IP88),0,IF(AND(Tipy!IP88=Výsledky!$KH$3,Tipy!IR88=Výsledky!$KJ$3),50,0)))</f>
        <v>0</v>
      </c>
      <c r="KF94" s="9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92">
        <f>IF(ISBLANK($KJ$3),"",IF(OR(Tipy!IS88=Výsledky!$KE$6,Tipy!IS88=Výsledky!$KE$7,Tipy!IS88=Výsledky!$KE$8,Tipy!IS88=Výsledky!$KE$9),30,0))</f>
        <v>0</v>
      </c>
      <c r="KH94" s="92">
        <f>IF(ISBLANK($KJ$3),"",IF(OR(Tipy!IT88=Výsledky!$KH$6,Tipy!IT88=Výsledky!$KH$7,Tipy!IT88=Výsledky!$KH$8,Tipy!IT88=Výsledky!$KH$9),10,0))</f>
        <v>0</v>
      </c>
      <c r="KI94" s="9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95" t="str">
        <f>IF(ISBLANK($KJ$3),"",IF(ISBLANK(Tipy!IP88),"-",SUM(KE94:KI94)))</f>
        <v>-</v>
      </c>
      <c r="KK94" s="94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94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92">
        <f>IF(ISBLANK($JO$3),"",IF(OR(Tipy!IB89=Výsledky!$JM$6,Tipy!IB89=Výsledky!$JM$7,Tipy!IB89=Výsledky!$JM$8,Tipy!IB89=Výsledky!$JM$9),10,0))</f>
        <v>0</v>
      </c>
      <c r="JN95" s="9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95" t="str">
        <f>IF(ISBLANK($JO$3),"",IF(ISBLANK(Tipy!HX89),"-",SUM(JJ95:JN95)))</f>
        <v>-</v>
      </c>
      <c r="JP95" s="94"/>
      <c r="JQ95" s="92">
        <f>IF(ISBLANK($JV$3),"",IF(ISBLANK(Tipy!ID89),0,IF(AND(Tipy!ID89=Výsledky!$JT$3,Tipy!IF89=Výsledky!$JV$3),50,0)))</f>
        <v>0</v>
      </c>
      <c r="JR95" s="9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92">
        <f>IF(ISBLANK($JV$3),"",IF(OR(Tipy!IG89=Výsledky!$JQ$6,Tipy!IG89=Výsledky!$JQ$7,Tipy!IG89=Výsledky!$JQ$8,Tipy!IG89=Výsledky!$JQ$9),30,0))</f>
        <v>0</v>
      </c>
      <c r="JT95" s="92">
        <f>IF(ISBLANK($JV$3),"",IF(OR(Tipy!IH89=Výsledky!$JT$6,Tipy!IH89=Výsledky!$JT$7,Tipy!IH89=Výsledky!$JT$8,Tipy!IH89=Výsledky!$JT$9),10,0))</f>
        <v>0</v>
      </c>
      <c r="JU95" s="9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95" t="str">
        <f>IF(ISBLANK($JV$3),"",IF(ISBLANK(Tipy!ID89),"-",SUM(JQ95:JU95)))</f>
        <v>-</v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>
        <f>IF(ISBLANK($KJ$3),"",IF(ISBLANK(Tipy!IP89),0,IF(AND(Tipy!IP89=Výsledky!$KH$3,Tipy!IR89=Výsledky!$KJ$3),50,0)))</f>
        <v>0</v>
      </c>
      <c r="KF95" s="9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92">
        <f>IF(ISBLANK($KJ$3),"",IF(OR(Tipy!IS89=Výsledky!$KE$6,Tipy!IS89=Výsledky!$KE$7,Tipy!IS89=Výsledky!$KE$8,Tipy!IS89=Výsledky!$KE$9),30,0))</f>
        <v>0</v>
      </c>
      <c r="KH95" s="92">
        <f>IF(ISBLANK($KJ$3),"",IF(OR(Tipy!IT89=Výsledky!$KH$6,Tipy!IT89=Výsledky!$KH$7,Tipy!IT89=Výsledky!$KH$8,Tipy!IT89=Výsledky!$KH$9),10,0))</f>
        <v>0</v>
      </c>
      <c r="KI95" s="9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95" t="str">
        <f>IF(ISBLANK($KJ$3),"",IF(ISBLANK(Tipy!IP89),"-",SUM(KE95:KI95)))</f>
        <v>-</v>
      </c>
      <c r="KK95" s="94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94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92">
        <f>IF(ISBLANK($JO$3),"",IF(OR(Tipy!IB90=Výsledky!$JM$6,Tipy!IB90=Výsledky!$JM$7,Tipy!IB90=Výsledky!$JM$8,Tipy!IB90=Výsledky!$JM$9),10,0))</f>
        <v>0</v>
      </c>
      <c r="JN96" s="9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95">
        <f>IF(ISBLANK($JO$3),"",IF(ISBLANK(Tipy!HX90),"-",SUM(JJ96:JN96)))</f>
        <v>60</v>
      </c>
      <c r="JP96" s="94"/>
      <c r="JQ96" s="92">
        <f>IF(ISBLANK($JV$3),"",IF(ISBLANK(Tipy!ID90),0,IF(AND(Tipy!ID90=Výsledky!$JT$3,Tipy!IF90=Výsledky!$JV$3),50,0)))</f>
        <v>0</v>
      </c>
      <c r="JR96" s="9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92">
        <f>IF(ISBLANK($JV$3),"",IF(OR(Tipy!IG90=Výsledky!$JQ$6,Tipy!IG90=Výsledky!$JQ$7,Tipy!IG90=Výsledky!$JQ$8,Tipy!IG90=Výsledky!$JQ$9),30,0))</f>
        <v>30</v>
      </c>
      <c r="JT96" s="92">
        <f>IF(ISBLANK($JV$3),"",IF(OR(Tipy!IH90=Výsledky!$JT$6,Tipy!IH90=Výsledky!$JT$7,Tipy!IH90=Výsledky!$JT$8,Tipy!IH90=Výsledky!$JT$9),10,0))</f>
        <v>0</v>
      </c>
      <c r="JU96" s="9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95">
        <f>IF(ISBLANK($JV$3),"",IF(ISBLANK(Tipy!ID90),"-",SUM(JQ96:JU96)))</f>
        <v>60</v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>
        <f>IF(ISBLANK($KJ$3),"",IF(ISBLANK(Tipy!IP90),0,IF(AND(Tipy!IP90=Výsledky!$KH$3,Tipy!IR90=Výsledky!$KJ$3),50,0)))</f>
        <v>0</v>
      </c>
      <c r="KF96" s="9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92">
        <f>IF(ISBLANK($KJ$3),"",IF(OR(Tipy!IS90=Výsledky!$KE$6,Tipy!IS90=Výsledky!$KE$7,Tipy!IS90=Výsledky!$KE$8,Tipy!IS90=Výsledky!$KE$9),30,0))</f>
        <v>0</v>
      </c>
      <c r="KH96" s="92">
        <f>IF(ISBLANK($KJ$3),"",IF(OR(Tipy!IT90=Výsledky!$KH$6,Tipy!IT90=Výsledky!$KH$7,Tipy!IT90=Výsledky!$KH$8,Tipy!IT90=Výsledky!$KH$9),10,0))</f>
        <v>0</v>
      </c>
      <c r="KI96" s="9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95">
        <f>IF(ISBLANK($KJ$3),"",IF(ISBLANK(Tipy!IP90),"-",SUM(KE96:KI96)))</f>
        <v>0</v>
      </c>
      <c r="KK96" s="94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94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92">
        <f>IF(ISBLANK($JO$3),"",IF(OR(Tipy!IB91=Výsledky!$JM$6,Tipy!IB91=Výsledky!$JM$7,Tipy!IB91=Výsledky!$JM$8,Tipy!IB91=Výsledky!$JM$9),10,0))</f>
        <v>0</v>
      </c>
      <c r="JN97" s="9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95" t="str">
        <f>IF(ISBLANK($JO$3),"",IF(ISBLANK(Tipy!HX91),"-",SUM(JJ97:JN97)))</f>
        <v>-</v>
      </c>
      <c r="JP97" s="94"/>
      <c r="JQ97" s="92">
        <f>IF(ISBLANK($JV$3),"",IF(ISBLANK(Tipy!ID91),0,IF(AND(Tipy!ID91=Výsledky!$JT$3,Tipy!IF91=Výsledky!$JV$3),50,0)))</f>
        <v>0</v>
      </c>
      <c r="JR97" s="9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92">
        <f>IF(ISBLANK($JV$3),"",IF(OR(Tipy!IG91=Výsledky!$JQ$6,Tipy!IG91=Výsledky!$JQ$7,Tipy!IG91=Výsledky!$JQ$8,Tipy!IG91=Výsledky!$JQ$9),30,0))</f>
        <v>0</v>
      </c>
      <c r="JT97" s="92">
        <f>IF(ISBLANK($JV$3),"",IF(OR(Tipy!IH91=Výsledky!$JT$6,Tipy!IH91=Výsledky!$JT$7,Tipy!IH91=Výsledky!$JT$8,Tipy!IH91=Výsledky!$JT$9),10,0))</f>
        <v>0</v>
      </c>
      <c r="JU97" s="9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95" t="str">
        <f>IF(ISBLANK($JV$3),"",IF(ISBLANK(Tipy!ID91),"-",SUM(JQ97:JU97)))</f>
        <v>-</v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>
        <f>IF(ISBLANK($KJ$3),"",IF(ISBLANK(Tipy!IP91),0,IF(AND(Tipy!IP91=Výsledky!$KH$3,Tipy!IR91=Výsledky!$KJ$3),50,0)))</f>
        <v>0</v>
      </c>
      <c r="KF97" s="9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92">
        <f>IF(ISBLANK($KJ$3),"",IF(OR(Tipy!IS91=Výsledky!$KE$6,Tipy!IS91=Výsledky!$KE$7,Tipy!IS91=Výsledky!$KE$8,Tipy!IS91=Výsledky!$KE$9),30,0))</f>
        <v>0</v>
      </c>
      <c r="KH97" s="92">
        <f>IF(ISBLANK($KJ$3),"",IF(OR(Tipy!IT91=Výsledky!$KH$6,Tipy!IT91=Výsledky!$KH$7,Tipy!IT91=Výsledky!$KH$8,Tipy!IT91=Výsledky!$KH$9),10,0))</f>
        <v>0</v>
      </c>
      <c r="KI97" s="9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95" t="str">
        <f>IF(ISBLANK($KJ$3),"",IF(ISBLANK(Tipy!IP91),"-",SUM(KE97:KI97)))</f>
        <v>-</v>
      </c>
      <c r="KK97" s="94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94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92">
        <f>IF(ISBLANK($JO$3),"",IF(OR(Tipy!IB92=Výsledky!$JM$6,Tipy!IB92=Výsledky!$JM$7,Tipy!IB92=Výsledky!$JM$8,Tipy!IB92=Výsledky!$JM$9),10,0))</f>
        <v>0</v>
      </c>
      <c r="JN98" s="9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95">
        <f>IF(ISBLANK($JO$3),"",IF(ISBLANK(Tipy!HX92),"-",SUM(JJ98:JN98)))</f>
        <v>20</v>
      </c>
      <c r="JP98" s="94"/>
      <c r="JQ98" s="92">
        <f>IF(ISBLANK($JV$3),"",IF(ISBLANK(Tipy!ID92),0,IF(AND(Tipy!ID92=Výsledky!$JT$3,Tipy!IF92=Výsledky!$JV$3),50,0)))</f>
        <v>0</v>
      </c>
      <c r="JR98" s="9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92">
        <f>IF(ISBLANK($JV$3),"",IF(OR(Tipy!IG92=Výsledky!$JQ$6,Tipy!IG92=Výsledky!$JQ$7,Tipy!IG92=Výsledky!$JQ$8,Tipy!IG92=Výsledky!$JQ$9),30,0))</f>
        <v>30</v>
      </c>
      <c r="JT98" s="92">
        <f>IF(ISBLANK($JV$3),"",IF(OR(Tipy!IH92=Výsledky!$JT$6,Tipy!IH92=Výsledky!$JT$7,Tipy!IH92=Výsledky!$JT$8,Tipy!IH92=Výsledky!$JT$9),10,0))</f>
        <v>0</v>
      </c>
      <c r="JU98" s="9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95">
        <f>IF(ISBLANK($JV$3),"",IF(ISBLANK(Tipy!ID92),"-",SUM(JQ98:JU98)))</f>
        <v>60</v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>
        <f>IF(ISBLANK($KJ$3),"",IF(ISBLANK(Tipy!IP92),0,IF(AND(Tipy!IP92=Výsledky!$KH$3,Tipy!IR92=Výsledky!$KJ$3),50,0)))</f>
        <v>0</v>
      </c>
      <c r="KF98" s="9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92">
        <f>IF(ISBLANK($KJ$3),"",IF(OR(Tipy!IS92=Výsledky!$KE$6,Tipy!IS92=Výsledky!$KE$7,Tipy!IS92=Výsledky!$KE$8,Tipy!IS92=Výsledky!$KE$9),30,0))</f>
        <v>0</v>
      </c>
      <c r="KH98" s="92">
        <f>IF(ISBLANK($KJ$3),"",IF(OR(Tipy!IT92=Výsledky!$KH$6,Tipy!IT92=Výsledky!$KH$7,Tipy!IT92=Výsledky!$KH$8,Tipy!IT92=Výsledky!$KH$9),10,0))</f>
        <v>0</v>
      </c>
      <c r="KI98" s="9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95">
        <f>IF(ISBLANK($KJ$3),"",IF(ISBLANK(Tipy!IP92),"-",SUM(KE98:KI98)))</f>
        <v>0</v>
      </c>
      <c r="KK98" s="94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94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92">
        <f>IF(ISBLANK($JO$3),"",IF(OR(Tipy!IB93=Výsledky!$JM$6,Tipy!IB93=Výsledky!$JM$7,Tipy!IB93=Výsledky!$JM$8,Tipy!IB93=Výsledky!$JM$9),10,0))</f>
        <v>0</v>
      </c>
      <c r="JN99" s="9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95">
        <f>IF(ISBLANK($JO$3),"",IF(ISBLANK(Tipy!HX93),"-",SUM(JJ99:JN99)))</f>
        <v>60</v>
      </c>
      <c r="JP99" s="94"/>
      <c r="JQ99" s="92">
        <f>IF(ISBLANK($JV$3),"",IF(ISBLANK(Tipy!ID93),0,IF(AND(Tipy!ID93=Výsledky!$JT$3,Tipy!IF93=Výsledky!$JV$3),50,0)))</f>
        <v>0</v>
      </c>
      <c r="JR99" s="9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92">
        <f>IF(ISBLANK($JV$3),"",IF(OR(Tipy!IG93=Výsledky!$JQ$6,Tipy!IG93=Výsledky!$JQ$7,Tipy!IG93=Výsledky!$JQ$8,Tipy!IG93=Výsledky!$JQ$9),30,0))</f>
        <v>30</v>
      </c>
      <c r="JT99" s="92">
        <f>IF(ISBLANK($JV$3),"",IF(OR(Tipy!IH93=Výsledky!$JT$6,Tipy!IH93=Výsledky!$JT$7,Tipy!IH93=Výsledky!$JT$8,Tipy!IH93=Výsledky!$JT$9),10,0))</f>
        <v>0</v>
      </c>
      <c r="JU99" s="9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95">
        <f>IF(ISBLANK($JV$3),"",IF(ISBLANK(Tipy!ID93),"-",SUM(JQ99:JU99)))</f>
        <v>50</v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>
        <f>IF(ISBLANK($KJ$3),"",IF(ISBLANK(Tipy!IP93),0,IF(AND(Tipy!IP93=Výsledky!$KH$3,Tipy!IR93=Výsledky!$KJ$3),50,0)))</f>
        <v>0</v>
      </c>
      <c r="KF99" s="9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92">
        <f>IF(ISBLANK($KJ$3),"",IF(OR(Tipy!IS93=Výsledky!$KE$6,Tipy!IS93=Výsledky!$KE$7,Tipy!IS93=Výsledky!$KE$8,Tipy!IS93=Výsledky!$KE$9),30,0))</f>
        <v>0</v>
      </c>
      <c r="KH99" s="92">
        <f>IF(ISBLANK($KJ$3),"",IF(OR(Tipy!IT93=Výsledky!$KH$6,Tipy!IT93=Výsledky!$KH$7,Tipy!IT93=Výsledky!$KH$8,Tipy!IT93=Výsledky!$KH$9),10,0))</f>
        <v>0</v>
      </c>
      <c r="KI99" s="9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95">
        <f>IF(ISBLANK($KJ$3),"",IF(ISBLANK(Tipy!IP93),"-",SUM(KE99:KI99)))</f>
        <v>0</v>
      </c>
      <c r="KK99" s="94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94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92">
        <f>IF(ISBLANK($JO$3),"",IF(OR(Tipy!IB94=Výsledky!$JM$6,Tipy!IB94=Výsledky!$JM$7,Tipy!IB94=Výsledky!$JM$8,Tipy!IB94=Výsledky!$JM$9),10,0))</f>
        <v>0</v>
      </c>
      <c r="JN100" s="9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95" t="str">
        <f>IF(ISBLANK($JO$3),"",IF(ISBLANK(Tipy!HX94),"-",SUM(JJ100:JN100)))</f>
        <v>-</v>
      </c>
      <c r="JP100" s="94"/>
      <c r="JQ100" s="92">
        <f>IF(ISBLANK($JV$3),"",IF(ISBLANK(Tipy!ID94),0,IF(AND(Tipy!ID94=Výsledky!$JT$3,Tipy!IF94=Výsledky!$JV$3),50,0)))</f>
        <v>0</v>
      </c>
      <c r="JR100" s="9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92">
        <f>IF(ISBLANK($JV$3),"",IF(OR(Tipy!IG94=Výsledky!$JQ$6,Tipy!IG94=Výsledky!$JQ$7,Tipy!IG94=Výsledky!$JQ$8,Tipy!IG94=Výsledky!$JQ$9),30,0))</f>
        <v>0</v>
      </c>
      <c r="JT100" s="92">
        <f>IF(ISBLANK($JV$3),"",IF(OR(Tipy!IH94=Výsledky!$JT$6,Tipy!IH94=Výsledky!$JT$7,Tipy!IH94=Výsledky!$JT$8,Tipy!IH94=Výsledky!$JT$9),10,0))</f>
        <v>0</v>
      </c>
      <c r="JU100" s="9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95" t="str">
        <f>IF(ISBLANK($JV$3),"",IF(ISBLANK(Tipy!ID94),"-",SUM(JQ100:JU100)))</f>
        <v>-</v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>
        <f>IF(ISBLANK($KJ$3),"",IF(ISBLANK(Tipy!IP94),0,IF(AND(Tipy!IP94=Výsledky!$KH$3,Tipy!IR94=Výsledky!$KJ$3),50,0)))</f>
        <v>0</v>
      </c>
      <c r="KF100" s="9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92">
        <f>IF(ISBLANK($KJ$3),"",IF(OR(Tipy!IS94=Výsledky!$KE$6,Tipy!IS94=Výsledky!$KE$7,Tipy!IS94=Výsledky!$KE$8,Tipy!IS94=Výsledky!$KE$9),30,0))</f>
        <v>0</v>
      </c>
      <c r="KH100" s="92">
        <f>IF(ISBLANK($KJ$3),"",IF(OR(Tipy!IT94=Výsledky!$KH$6,Tipy!IT94=Výsledky!$KH$7,Tipy!IT94=Výsledky!$KH$8,Tipy!IT94=Výsledky!$KH$9),10,0))</f>
        <v>0</v>
      </c>
      <c r="KI100" s="9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95" t="str">
        <f>IF(ISBLANK($KJ$3),"",IF(ISBLANK(Tipy!IP94),"-",SUM(KE100:KI100)))</f>
        <v>-</v>
      </c>
      <c r="KK100" s="94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94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92">
        <f>IF(ISBLANK($JO$3),"",IF(OR(Tipy!IB95=Výsledky!$JM$6,Tipy!IB95=Výsledky!$JM$7,Tipy!IB95=Výsledky!$JM$8,Tipy!IB95=Výsledky!$JM$9),10,0))</f>
        <v>0</v>
      </c>
      <c r="JN101" s="9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95">
        <f>IF(ISBLANK($JO$3),"",IF(ISBLANK(Tipy!HX95),"-",SUM(JJ101:JN101)))</f>
        <v>30</v>
      </c>
      <c r="JP101" s="94"/>
      <c r="JQ101" s="92">
        <f>IF(ISBLANK($JV$3),"",IF(ISBLANK(Tipy!ID95),0,IF(AND(Tipy!ID95=Výsledky!$JT$3,Tipy!IF95=Výsledky!$JV$3),50,0)))</f>
        <v>0</v>
      </c>
      <c r="JR101" s="9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92">
        <f>IF(ISBLANK($JV$3),"",IF(OR(Tipy!IG95=Výsledky!$JQ$6,Tipy!IG95=Výsledky!$JQ$7,Tipy!IG95=Výsledky!$JQ$8,Tipy!IG95=Výsledky!$JQ$9),30,0))</f>
        <v>30</v>
      </c>
      <c r="JT101" s="92">
        <f>IF(ISBLANK($JV$3),"",IF(OR(Tipy!IH95=Výsledky!$JT$6,Tipy!IH95=Výsledky!$JT$7,Tipy!IH95=Výsledky!$JT$8,Tipy!IH95=Výsledky!$JT$9),10,0))</f>
        <v>0</v>
      </c>
      <c r="JU101" s="9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95">
        <f>IF(ISBLANK($JV$3),"",IF(ISBLANK(Tipy!ID95),"-",SUM(JQ101:JU101)))</f>
        <v>50</v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>
        <f>IF(ISBLANK($KJ$3),"",IF(ISBLANK(Tipy!IP95),0,IF(AND(Tipy!IP95=Výsledky!$KH$3,Tipy!IR95=Výsledky!$KJ$3),50,0)))</f>
        <v>0</v>
      </c>
      <c r="KF101" s="9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92">
        <f>IF(ISBLANK($KJ$3),"",IF(OR(Tipy!IS95=Výsledky!$KE$6,Tipy!IS95=Výsledky!$KE$7,Tipy!IS95=Výsledky!$KE$8,Tipy!IS95=Výsledky!$KE$9),30,0))</f>
        <v>0</v>
      </c>
      <c r="KH101" s="92">
        <f>IF(ISBLANK($KJ$3),"",IF(OR(Tipy!IT95=Výsledky!$KH$6,Tipy!IT95=Výsledky!$KH$7,Tipy!IT95=Výsledky!$KH$8,Tipy!IT95=Výsledky!$KH$9),10,0))</f>
        <v>0</v>
      </c>
      <c r="KI101" s="9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95">
        <f>IF(ISBLANK($KJ$3),"",IF(ISBLANK(Tipy!IP95),"-",SUM(KE101:KI101)))</f>
        <v>0</v>
      </c>
      <c r="KK101" s="94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94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92">
        <f>IF(ISBLANK($JO$3),"",IF(OR(Tipy!IB96=Výsledky!$JM$6,Tipy!IB96=Výsledky!$JM$7,Tipy!IB96=Výsledky!$JM$8,Tipy!IB96=Výsledky!$JM$9),10,0))</f>
        <v>0</v>
      </c>
      <c r="JN102" s="9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95">
        <f>IF(ISBLANK($JO$3),"",IF(ISBLANK(Tipy!HX96),"-",SUM(JJ102:JN102)))</f>
        <v>30</v>
      </c>
      <c r="JP102" s="94"/>
      <c r="JQ102" s="92">
        <f>IF(ISBLANK($JV$3),"",IF(ISBLANK(Tipy!ID96),0,IF(AND(Tipy!ID96=Výsledky!$JT$3,Tipy!IF96=Výsledky!$JV$3),50,0)))</f>
        <v>0</v>
      </c>
      <c r="JR102" s="9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92">
        <f>IF(ISBLANK($JV$3),"",IF(OR(Tipy!IG96=Výsledky!$JQ$6,Tipy!IG96=Výsledky!$JQ$7,Tipy!IG96=Výsledky!$JQ$8,Tipy!IG96=Výsledky!$JQ$9),30,0))</f>
        <v>30</v>
      </c>
      <c r="JT102" s="92">
        <f>IF(ISBLANK($JV$3),"",IF(OR(Tipy!IH96=Výsledky!$JT$6,Tipy!IH96=Výsledky!$JT$7,Tipy!IH96=Výsledky!$JT$8,Tipy!IH96=Výsledky!$JT$9),10,0))</f>
        <v>0</v>
      </c>
      <c r="JU102" s="9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95">
        <f>IF(ISBLANK($JV$3),"",IF(ISBLANK(Tipy!ID96),"-",SUM(JQ102:JU102)))</f>
        <v>60</v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>
        <f>IF(ISBLANK($KJ$3),"",IF(ISBLANK(Tipy!IP96),0,IF(AND(Tipy!IP96=Výsledky!$KH$3,Tipy!IR96=Výsledky!$KJ$3),50,0)))</f>
        <v>0</v>
      </c>
      <c r="KF102" s="9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92">
        <f>IF(ISBLANK($KJ$3),"",IF(OR(Tipy!IS96=Výsledky!$KE$6,Tipy!IS96=Výsledky!$KE$7,Tipy!IS96=Výsledky!$KE$8,Tipy!IS96=Výsledky!$KE$9),30,0))</f>
        <v>0</v>
      </c>
      <c r="KH102" s="92">
        <f>IF(ISBLANK($KJ$3),"",IF(OR(Tipy!IT96=Výsledky!$KH$6,Tipy!IT96=Výsledky!$KH$7,Tipy!IT96=Výsledky!$KH$8,Tipy!IT96=Výsledky!$KH$9),10,0))</f>
        <v>0</v>
      </c>
      <c r="KI102" s="9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95">
        <f>IF(ISBLANK($KJ$3),"",IF(ISBLANK(Tipy!IP96),"-",SUM(KE102:KI102)))</f>
        <v>0</v>
      </c>
      <c r="KK102" s="94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94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92">
        <f>IF(ISBLANK($JO$3),"",IF(OR(Tipy!IB97=Výsledky!$JM$6,Tipy!IB97=Výsledky!$JM$7,Tipy!IB97=Výsledky!$JM$8,Tipy!IB97=Výsledky!$JM$9),10,0))</f>
        <v>0</v>
      </c>
      <c r="JN103" s="9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95">
        <f>IF(ISBLANK($JO$3),"",IF(ISBLANK(Tipy!HX97),"-",SUM(JJ103:JN103)))</f>
        <v>20</v>
      </c>
      <c r="JP103" s="94"/>
      <c r="JQ103" s="92">
        <f>IF(ISBLANK($JV$3),"",IF(ISBLANK(Tipy!ID97),0,IF(AND(Tipy!ID97=Výsledky!$JT$3,Tipy!IF97=Výsledky!$JV$3),50,0)))</f>
        <v>0</v>
      </c>
      <c r="JR103" s="9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92">
        <f>IF(ISBLANK($JV$3),"",IF(OR(Tipy!IG97=Výsledky!$JQ$6,Tipy!IG97=Výsledky!$JQ$7,Tipy!IG97=Výsledky!$JQ$8,Tipy!IG97=Výsledky!$JQ$9),30,0))</f>
        <v>30</v>
      </c>
      <c r="JT103" s="92">
        <f>IF(ISBLANK($JV$3),"",IF(OR(Tipy!IH97=Výsledky!$JT$6,Tipy!IH97=Výsledky!$JT$7,Tipy!IH97=Výsledky!$JT$8,Tipy!IH97=Výsledky!$JT$9),10,0))</f>
        <v>0</v>
      </c>
      <c r="JU103" s="9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95">
        <f>IF(ISBLANK($JV$3),"",IF(ISBLANK(Tipy!ID97),"-",SUM(JQ103:JU103)))</f>
        <v>50</v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>
        <f>IF(ISBLANK($KJ$3),"",IF(ISBLANK(Tipy!IP97),0,IF(AND(Tipy!IP97=Výsledky!$KH$3,Tipy!IR97=Výsledky!$KJ$3),50,0)))</f>
        <v>0</v>
      </c>
      <c r="KF103" s="9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92">
        <f>IF(ISBLANK($KJ$3),"",IF(OR(Tipy!IS97=Výsledky!$KE$6,Tipy!IS97=Výsledky!$KE$7,Tipy!IS97=Výsledky!$KE$8,Tipy!IS97=Výsledky!$KE$9),30,0))</f>
        <v>0</v>
      </c>
      <c r="KH103" s="92">
        <f>IF(ISBLANK($KJ$3),"",IF(OR(Tipy!IT97=Výsledky!$KH$6,Tipy!IT97=Výsledky!$KH$7,Tipy!IT97=Výsledky!$KH$8,Tipy!IT97=Výsledky!$KH$9),10,0))</f>
        <v>0</v>
      </c>
      <c r="KI103" s="9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95" t="str">
        <f>IF(ISBLANK($KJ$3),"",IF(ISBLANK(Tipy!IP97),"-",SUM(KE103:KI103)))</f>
        <v>-</v>
      </c>
      <c r="KK103" s="94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94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92">
        <f>IF(ISBLANK($JO$3),"",IF(OR(Tipy!IB98=Výsledky!$JM$6,Tipy!IB98=Výsledky!$JM$7,Tipy!IB98=Výsledky!$JM$8,Tipy!IB98=Výsledky!$JM$9),10,0))</f>
        <v>0</v>
      </c>
      <c r="JN104" s="9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95">
        <f>IF(ISBLANK($JO$3),"",IF(ISBLANK(Tipy!HX98),"-",SUM(JJ104:JN104)))</f>
        <v>50</v>
      </c>
      <c r="JP104" s="94"/>
      <c r="JQ104" s="92">
        <f>IF(ISBLANK($JV$3),"",IF(ISBLANK(Tipy!ID98),0,IF(AND(Tipy!ID98=Výsledky!$JT$3,Tipy!IF98=Výsledky!$JV$3),50,0)))</f>
        <v>0</v>
      </c>
      <c r="JR104" s="9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92">
        <f>IF(ISBLANK($JV$3),"",IF(OR(Tipy!IG98=Výsledky!$JQ$6,Tipy!IG98=Výsledky!$JQ$7,Tipy!IG98=Výsledky!$JQ$8,Tipy!IG98=Výsledky!$JQ$9),30,0))</f>
        <v>30</v>
      </c>
      <c r="JT104" s="92">
        <f>IF(ISBLANK($JV$3),"",IF(OR(Tipy!IH98=Výsledky!$JT$6,Tipy!IH98=Výsledky!$JT$7,Tipy!IH98=Výsledky!$JT$8,Tipy!IH98=Výsledky!$JT$9),10,0))</f>
        <v>0</v>
      </c>
      <c r="JU104" s="9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95">
        <f>IF(ISBLANK($JV$3),"",IF(ISBLANK(Tipy!ID98),"-",SUM(JQ104:JU104)))</f>
        <v>50</v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>
        <f>IF(ISBLANK($KJ$3),"",IF(ISBLANK(Tipy!IP98),0,IF(AND(Tipy!IP98=Výsledky!$KH$3,Tipy!IR98=Výsledky!$KJ$3),50,0)))</f>
        <v>0</v>
      </c>
      <c r="KF104" s="9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92">
        <f>IF(ISBLANK($KJ$3),"",IF(OR(Tipy!IS98=Výsledky!$KE$6,Tipy!IS98=Výsledky!$KE$7,Tipy!IS98=Výsledky!$KE$8,Tipy!IS98=Výsledky!$KE$9),30,0))</f>
        <v>0</v>
      </c>
      <c r="KH104" s="92">
        <f>IF(ISBLANK($KJ$3),"",IF(OR(Tipy!IT98=Výsledky!$KH$6,Tipy!IT98=Výsledky!$KH$7,Tipy!IT98=Výsledky!$KH$8,Tipy!IT98=Výsledky!$KH$9),10,0))</f>
        <v>0</v>
      </c>
      <c r="KI104" s="9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95">
        <f>IF(ISBLANK($KJ$3),"",IF(ISBLANK(Tipy!IP98),"-",SUM(KE104:KI104)))</f>
        <v>0</v>
      </c>
      <c r="KK104" s="94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94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92">
        <f>IF(ISBLANK($JO$3),"",IF(OR(Tipy!IB99=Výsledky!$JM$6,Tipy!IB99=Výsledky!$JM$7,Tipy!IB99=Výsledky!$JM$8,Tipy!IB99=Výsledky!$JM$9),10,0))</f>
        <v>0</v>
      </c>
      <c r="JN105" s="9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95">
        <f>IF(ISBLANK($JO$3),"",IF(ISBLANK(Tipy!HX99),"-",SUM(JJ105:JN105)))</f>
        <v>60</v>
      </c>
      <c r="JP105" s="94"/>
      <c r="JQ105" s="92">
        <f>IF(ISBLANK($JV$3),"",IF(ISBLANK(Tipy!ID99),0,IF(AND(Tipy!ID99=Výsledky!$JT$3,Tipy!IF99=Výsledky!$JV$3),50,0)))</f>
        <v>0</v>
      </c>
      <c r="JR105" s="9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92">
        <f>IF(ISBLANK($JV$3),"",IF(OR(Tipy!IG99=Výsledky!$JQ$6,Tipy!IG99=Výsledky!$JQ$7,Tipy!IG99=Výsledky!$JQ$8,Tipy!IG99=Výsledky!$JQ$9),30,0))</f>
        <v>30</v>
      </c>
      <c r="JT105" s="92">
        <f>IF(ISBLANK($JV$3),"",IF(OR(Tipy!IH99=Výsledky!$JT$6,Tipy!IH99=Výsledky!$JT$7,Tipy!IH99=Výsledky!$JT$8,Tipy!IH99=Výsledky!$JT$9),10,0))</f>
        <v>0</v>
      </c>
      <c r="JU105" s="9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95">
        <f>IF(ISBLANK($JV$3),"",IF(ISBLANK(Tipy!ID99),"-",SUM(JQ105:JU105)))</f>
        <v>60</v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>
        <f>IF(ISBLANK($KJ$3),"",IF(ISBLANK(Tipy!IP99),0,IF(AND(Tipy!IP99=Výsledky!$KH$3,Tipy!IR99=Výsledky!$KJ$3),50,0)))</f>
        <v>0</v>
      </c>
      <c r="KF105" s="9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92">
        <f>IF(ISBLANK($KJ$3),"",IF(OR(Tipy!IS99=Výsledky!$KE$6,Tipy!IS99=Výsledky!$KE$7,Tipy!IS99=Výsledky!$KE$8,Tipy!IS99=Výsledky!$KE$9),30,0))</f>
        <v>0</v>
      </c>
      <c r="KH105" s="92">
        <f>IF(ISBLANK($KJ$3),"",IF(OR(Tipy!IT99=Výsledky!$KH$6,Tipy!IT99=Výsledky!$KH$7,Tipy!IT99=Výsledky!$KH$8,Tipy!IT99=Výsledky!$KH$9),10,0))</f>
        <v>0</v>
      </c>
      <c r="KI105" s="9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95">
        <f>IF(ISBLANK($KJ$3),"",IF(ISBLANK(Tipy!IP99),"-",SUM(KE105:KI105)))</f>
        <v>0</v>
      </c>
      <c r="KK105" s="94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94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92">
        <f>IF(ISBLANK($JO$3),"",IF(OR(Tipy!IB100=Výsledky!$JM$6,Tipy!IB100=Výsledky!$JM$7,Tipy!IB100=Výsledky!$JM$8,Tipy!IB100=Výsledky!$JM$9),10,0))</f>
        <v>0</v>
      </c>
      <c r="JN106" s="9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95" t="str">
        <f>IF(ISBLANK($JO$3),"",IF(ISBLANK(Tipy!HX100),"-",SUM(JJ106:JN106)))</f>
        <v>-</v>
      </c>
      <c r="JP106" s="94"/>
      <c r="JQ106" s="92">
        <f>IF(ISBLANK($JV$3),"",IF(ISBLANK(Tipy!ID100),0,IF(AND(Tipy!ID100=Výsledky!$JT$3,Tipy!IF100=Výsledky!$JV$3),50,0)))</f>
        <v>0</v>
      </c>
      <c r="JR106" s="9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92">
        <f>IF(ISBLANK($JV$3),"",IF(OR(Tipy!IG100=Výsledky!$JQ$6,Tipy!IG100=Výsledky!$JQ$7,Tipy!IG100=Výsledky!$JQ$8,Tipy!IG100=Výsledky!$JQ$9),30,0))</f>
        <v>0</v>
      </c>
      <c r="JT106" s="92">
        <f>IF(ISBLANK($JV$3),"",IF(OR(Tipy!IH100=Výsledky!$JT$6,Tipy!IH100=Výsledky!$JT$7,Tipy!IH100=Výsledky!$JT$8,Tipy!IH100=Výsledky!$JT$9),10,0))</f>
        <v>0</v>
      </c>
      <c r="JU106" s="9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95" t="str">
        <f>IF(ISBLANK($JV$3),"",IF(ISBLANK(Tipy!ID100),"-",SUM(JQ106:JU106)))</f>
        <v>-</v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>
        <f>IF(ISBLANK($KJ$3),"",IF(ISBLANK(Tipy!IP100),0,IF(AND(Tipy!IP100=Výsledky!$KH$3,Tipy!IR100=Výsledky!$KJ$3),50,0)))</f>
        <v>0</v>
      </c>
      <c r="KF106" s="9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92">
        <f>IF(ISBLANK($KJ$3),"",IF(OR(Tipy!IS100=Výsledky!$KE$6,Tipy!IS100=Výsledky!$KE$7,Tipy!IS100=Výsledky!$KE$8,Tipy!IS100=Výsledky!$KE$9),30,0))</f>
        <v>0</v>
      </c>
      <c r="KH106" s="92">
        <f>IF(ISBLANK($KJ$3),"",IF(OR(Tipy!IT100=Výsledky!$KH$6,Tipy!IT100=Výsledky!$KH$7,Tipy!IT100=Výsledky!$KH$8,Tipy!IT100=Výsledky!$KH$9),10,0))</f>
        <v>0</v>
      </c>
      <c r="KI106" s="9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95" t="str">
        <f>IF(ISBLANK($KJ$3),"",IF(ISBLANK(Tipy!IP100),"-",SUM(KE106:KI106)))</f>
        <v>-</v>
      </c>
      <c r="KK106" s="94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94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92">
        <f>IF(ISBLANK($JO$3),"",IF(OR(Tipy!IB101=Výsledky!$JM$6,Tipy!IB101=Výsledky!$JM$7,Tipy!IB101=Výsledky!$JM$8,Tipy!IB101=Výsledky!$JM$9),10,0))</f>
        <v>10</v>
      </c>
      <c r="JN107" s="9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95">
        <f>IF(ISBLANK($JO$3),"",IF(ISBLANK(Tipy!HX101),"-",SUM(JJ107:JN107)))</f>
        <v>40</v>
      </c>
      <c r="JP107" s="94"/>
      <c r="JQ107" s="92">
        <f>IF(ISBLANK($JV$3),"",IF(ISBLANK(Tipy!ID101),0,IF(AND(Tipy!ID101=Výsledky!$JT$3,Tipy!IF101=Výsledky!$JV$3),50,0)))</f>
        <v>0</v>
      </c>
      <c r="JR107" s="9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92">
        <f>IF(ISBLANK($JV$3),"",IF(OR(Tipy!IG101=Výsledky!$JQ$6,Tipy!IG101=Výsledky!$JQ$7,Tipy!IG101=Výsledky!$JQ$8,Tipy!IG101=Výsledky!$JQ$9),30,0))</f>
        <v>30</v>
      </c>
      <c r="JT107" s="92">
        <f>IF(ISBLANK($JV$3),"",IF(OR(Tipy!IH101=Výsledky!$JT$6,Tipy!IH101=Výsledky!$JT$7,Tipy!IH101=Výsledky!$JT$8,Tipy!IH101=Výsledky!$JT$9),10,0))</f>
        <v>0</v>
      </c>
      <c r="JU107" s="9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95">
        <f>IF(ISBLANK($JV$3),"",IF(ISBLANK(Tipy!ID101),"-",SUM(JQ107:JU107)))</f>
        <v>50</v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>
        <f>IF(ISBLANK($KJ$3),"",IF(ISBLANK(Tipy!IP101),0,IF(AND(Tipy!IP101=Výsledky!$KH$3,Tipy!IR101=Výsledky!$KJ$3),50,0)))</f>
        <v>0</v>
      </c>
      <c r="KF107" s="9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92">
        <f>IF(ISBLANK($KJ$3),"",IF(OR(Tipy!IS101=Výsledky!$KE$6,Tipy!IS101=Výsledky!$KE$7,Tipy!IS101=Výsledky!$KE$8,Tipy!IS101=Výsledky!$KE$9),30,0))</f>
        <v>0</v>
      </c>
      <c r="KH107" s="92">
        <f>IF(ISBLANK($KJ$3),"",IF(OR(Tipy!IT101=Výsledky!$KH$6,Tipy!IT101=Výsledky!$KH$7,Tipy!IT101=Výsledky!$KH$8,Tipy!IT101=Výsledky!$KH$9),10,0))</f>
        <v>0</v>
      </c>
      <c r="KI107" s="9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95">
        <f>IF(ISBLANK($KJ$3),"",IF(ISBLANK(Tipy!IP101),"-",SUM(KE107:KI107)))</f>
        <v>20</v>
      </c>
      <c r="KK107" s="94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94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92">
        <f>IF(ISBLANK($JO$3),"",IF(OR(Tipy!IB102=Výsledky!$JM$6,Tipy!IB102=Výsledky!$JM$7,Tipy!IB102=Výsledky!$JM$8,Tipy!IB102=Výsledky!$JM$9),10,0))</f>
        <v>0</v>
      </c>
      <c r="JN108" s="9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95" t="str">
        <f>IF(ISBLANK($JO$3),"",IF(ISBLANK(Tipy!HX102),"-",SUM(JJ108:JN108)))</f>
        <v>-</v>
      </c>
      <c r="JP108" s="94"/>
      <c r="JQ108" s="92">
        <f>IF(ISBLANK($JV$3),"",IF(ISBLANK(Tipy!ID102),0,IF(AND(Tipy!ID102=Výsledky!$JT$3,Tipy!IF102=Výsledky!$JV$3),50,0)))</f>
        <v>0</v>
      </c>
      <c r="JR108" s="9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92">
        <f>IF(ISBLANK($JV$3),"",IF(OR(Tipy!IG102=Výsledky!$JQ$6,Tipy!IG102=Výsledky!$JQ$7,Tipy!IG102=Výsledky!$JQ$8,Tipy!IG102=Výsledky!$JQ$9),30,0))</f>
        <v>0</v>
      </c>
      <c r="JT108" s="92">
        <f>IF(ISBLANK($JV$3),"",IF(OR(Tipy!IH102=Výsledky!$JT$6,Tipy!IH102=Výsledky!$JT$7,Tipy!IH102=Výsledky!$JT$8,Tipy!IH102=Výsledky!$JT$9),10,0))</f>
        <v>0</v>
      </c>
      <c r="JU108" s="9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95" t="str">
        <f>IF(ISBLANK($JV$3),"",IF(ISBLANK(Tipy!ID102),"-",SUM(JQ108:JU108)))</f>
        <v>-</v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>
        <f>IF(ISBLANK($KJ$3),"",IF(ISBLANK(Tipy!IP102),0,IF(AND(Tipy!IP102=Výsledky!$KH$3,Tipy!IR102=Výsledky!$KJ$3),50,0)))</f>
        <v>0</v>
      </c>
      <c r="KF108" s="9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92">
        <f>IF(ISBLANK($KJ$3),"",IF(OR(Tipy!IS102=Výsledky!$KE$6,Tipy!IS102=Výsledky!$KE$7,Tipy!IS102=Výsledky!$KE$8,Tipy!IS102=Výsledky!$KE$9),30,0))</f>
        <v>0</v>
      </c>
      <c r="KH108" s="92">
        <f>IF(ISBLANK($KJ$3),"",IF(OR(Tipy!IT102=Výsledky!$KH$6,Tipy!IT102=Výsledky!$KH$7,Tipy!IT102=Výsledky!$KH$8,Tipy!IT102=Výsledky!$KH$9),10,0))</f>
        <v>0</v>
      </c>
      <c r="KI108" s="9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95" t="str">
        <f>IF(ISBLANK($KJ$3),"",IF(ISBLANK(Tipy!IP102),"-",SUM(KE108:KI108)))</f>
        <v>-</v>
      </c>
      <c r="KK108" s="94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94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92">
        <f>IF(ISBLANK($JO$3),"",IF(OR(Tipy!IB103=Výsledky!$JM$6,Tipy!IB103=Výsledky!$JM$7,Tipy!IB103=Výsledky!$JM$8,Tipy!IB103=Výsledky!$JM$9),10,0))</f>
        <v>0</v>
      </c>
      <c r="JN109" s="9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95">
        <f>IF(ISBLANK($JO$3),"",IF(ISBLANK(Tipy!HX103),"-",SUM(JJ109:JN109)))</f>
        <v>30</v>
      </c>
      <c r="JP109" s="94"/>
      <c r="JQ109" s="92">
        <f>IF(ISBLANK($JV$3),"",IF(ISBLANK(Tipy!ID103),0,IF(AND(Tipy!ID103=Výsledky!$JT$3,Tipy!IF103=Výsledky!$JV$3),50,0)))</f>
        <v>0</v>
      </c>
      <c r="JR109" s="9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92">
        <f>IF(ISBLANK($JV$3),"",IF(OR(Tipy!IG103=Výsledky!$JQ$6,Tipy!IG103=Výsledky!$JQ$7,Tipy!IG103=Výsledky!$JQ$8,Tipy!IG103=Výsledky!$JQ$9),30,0))</f>
        <v>0</v>
      </c>
      <c r="JT109" s="92">
        <f>IF(ISBLANK($JV$3),"",IF(OR(Tipy!IH103=Výsledky!$JT$6,Tipy!IH103=Výsledky!$JT$7,Tipy!IH103=Výsledky!$JT$8,Tipy!IH103=Výsledky!$JT$9),10,0))</f>
        <v>0</v>
      </c>
      <c r="JU109" s="9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95" t="str">
        <f>IF(ISBLANK($JV$3),"",IF(ISBLANK(Tipy!ID103),"-",SUM(JQ109:JU109)))</f>
        <v>-</v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>
        <f>IF(ISBLANK($KJ$3),"",IF(ISBLANK(Tipy!IP103),0,IF(AND(Tipy!IP103=Výsledky!$KH$3,Tipy!IR103=Výsledky!$KJ$3),50,0)))</f>
        <v>0</v>
      </c>
      <c r="KF109" s="9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92">
        <f>IF(ISBLANK($KJ$3),"",IF(OR(Tipy!IS103=Výsledky!$KE$6,Tipy!IS103=Výsledky!$KE$7,Tipy!IS103=Výsledky!$KE$8,Tipy!IS103=Výsledky!$KE$9),30,0))</f>
        <v>0</v>
      </c>
      <c r="KH109" s="92">
        <f>IF(ISBLANK($KJ$3),"",IF(OR(Tipy!IT103=Výsledky!$KH$6,Tipy!IT103=Výsledky!$KH$7,Tipy!IT103=Výsledky!$KH$8,Tipy!IT103=Výsledky!$KH$9),10,0))</f>
        <v>0</v>
      </c>
      <c r="KI109" s="9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95">
        <f>IF(ISBLANK($KJ$3),"",IF(ISBLANK(Tipy!IP103),"-",SUM(KE109:KI109)))</f>
        <v>0</v>
      </c>
      <c r="KK109" s="94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94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92">
        <f>IF(ISBLANK($JO$3),"",IF(OR(Tipy!IB104=Výsledky!$JM$6,Tipy!IB104=Výsledky!$JM$7,Tipy!IB104=Výsledky!$JM$8,Tipy!IB104=Výsledky!$JM$9),10,0))</f>
        <v>0</v>
      </c>
      <c r="JN110" s="9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95">
        <f>IF(ISBLANK($JO$3),"",IF(ISBLANK(Tipy!HX104),"-",SUM(JJ110:JN110)))</f>
        <v>50</v>
      </c>
      <c r="JP110" s="94"/>
      <c r="JQ110" s="92">
        <f>IF(ISBLANK($JV$3),"",IF(ISBLANK(Tipy!ID104),0,IF(AND(Tipy!ID104=Výsledky!$JT$3,Tipy!IF104=Výsledky!$JV$3),50,0)))</f>
        <v>0</v>
      </c>
      <c r="JR110" s="9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92">
        <f>IF(ISBLANK($JV$3),"",IF(OR(Tipy!IG104=Výsledky!$JQ$6,Tipy!IG104=Výsledky!$JQ$7,Tipy!IG104=Výsledky!$JQ$8,Tipy!IG104=Výsledky!$JQ$9),30,0))</f>
        <v>30</v>
      </c>
      <c r="JT110" s="92">
        <f>IF(ISBLANK($JV$3),"",IF(OR(Tipy!IH104=Výsledky!$JT$6,Tipy!IH104=Výsledky!$JT$7,Tipy!IH104=Výsledky!$JT$8,Tipy!IH104=Výsledky!$JT$9),10,0))</f>
        <v>0</v>
      </c>
      <c r="JU110" s="9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95">
        <f>IF(ISBLANK($JV$3),"",IF(ISBLANK(Tipy!ID104),"-",SUM(JQ110:JU110)))</f>
        <v>50</v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>
        <f>IF(ISBLANK($KJ$3),"",IF(ISBLANK(Tipy!IP104),0,IF(AND(Tipy!IP104=Výsledky!$KH$3,Tipy!IR104=Výsledky!$KJ$3),50,0)))</f>
        <v>0</v>
      </c>
      <c r="KF110" s="9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92">
        <f>IF(ISBLANK($KJ$3),"",IF(OR(Tipy!IS104=Výsledky!$KE$6,Tipy!IS104=Výsledky!$KE$7,Tipy!IS104=Výsledky!$KE$8,Tipy!IS104=Výsledky!$KE$9),30,0))</f>
        <v>0</v>
      </c>
      <c r="KH110" s="92">
        <f>IF(ISBLANK($KJ$3),"",IF(OR(Tipy!IT104=Výsledky!$KH$6,Tipy!IT104=Výsledky!$KH$7,Tipy!IT104=Výsledky!$KH$8,Tipy!IT104=Výsledky!$KH$9),10,0))</f>
        <v>0</v>
      </c>
      <c r="KI110" s="9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95">
        <f>IF(ISBLANK($KJ$3),"",IF(ISBLANK(Tipy!IP104),"-",SUM(KE110:KI110)))</f>
        <v>0</v>
      </c>
      <c r="KK110" s="94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94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92">
        <f>IF(ISBLANK($JO$3),"",IF(OR(Tipy!IB105=Výsledky!$JM$6,Tipy!IB105=Výsledky!$JM$7,Tipy!IB105=Výsledky!$JM$8,Tipy!IB105=Výsledky!$JM$9),10,0))</f>
        <v>0</v>
      </c>
      <c r="JN111" s="9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95">
        <f>IF(ISBLANK($JO$3),"",IF(ISBLANK(Tipy!HX105),"-",SUM(JJ111:JN111)))</f>
        <v>30</v>
      </c>
      <c r="JP111" s="94"/>
      <c r="JQ111" s="92">
        <f>IF(ISBLANK($JV$3),"",IF(ISBLANK(Tipy!ID105),0,IF(AND(Tipy!ID105=Výsledky!$JT$3,Tipy!IF105=Výsledky!$JV$3),50,0)))</f>
        <v>0</v>
      </c>
      <c r="JR111" s="9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92">
        <f>IF(ISBLANK($JV$3),"",IF(OR(Tipy!IG105=Výsledky!$JQ$6,Tipy!IG105=Výsledky!$JQ$7,Tipy!IG105=Výsledky!$JQ$8,Tipy!IG105=Výsledky!$JQ$9),30,0))</f>
        <v>30</v>
      </c>
      <c r="JT111" s="92">
        <f>IF(ISBLANK($JV$3),"",IF(OR(Tipy!IH105=Výsledky!$JT$6,Tipy!IH105=Výsledky!$JT$7,Tipy!IH105=Výsledky!$JT$8,Tipy!IH105=Výsledky!$JT$9),10,0))</f>
        <v>0</v>
      </c>
      <c r="JU111" s="9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95">
        <f>IF(ISBLANK($JV$3),"",IF(ISBLANK(Tipy!ID105),"-",SUM(JQ111:JU111)))</f>
        <v>60</v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>
        <f>IF(ISBLANK($KJ$3),"",IF(ISBLANK(Tipy!IP105),0,IF(AND(Tipy!IP105=Výsledky!$KH$3,Tipy!IR105=Výsledky!$KJ$3),50,0)))</f>
        <v>0</v>
      </c>
      <c r="KF111" s="9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92">
        <f>IF(ISBLANK($KJ$3),"",IF(OR(Tipy!IS105=Výsledky!$KE$6,Tipy!IS105=Výsledky!$KE$7,Tipy!IS105=Výsledky!$KE$8,Tipy!IS105=Výsledky!$KE$9),30,0))</f>
        <v>0</v>
      </c>
      <c r="KH111" s="92">
        <f>IF(ISBLANK($KJ$3),"",IF(OR(Tipy!IT105=Výsledky!$KH$6,Tipy!IT105=Výsledky!$KH$7,Tipy!IT105=Výsledky!$KH$8,Tipy!IT105=Výsledky!$KH$9),10,0))</f>
        <v>0</v>
      </c>
      <c r="KI111" s="9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95" t="str">
        <f>IF(ISBLANK($KJ$3),"",IF(ISBLANK(Tipy!IP105),"-",SUM(KE111:KI111)))</f>
        <v>-</v>
      </c>
      <c r="KK111" s="94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94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00">
        <f>IF(ISBLANK($JO$3),"",IF(OR(Tipy!IB106=Výsledky!$JM$6,Tipy!IB106=Výsledky!$JM$7,Tipy!IB106=Výsledky!$JM$8,Tipy!IB106=Výsledky!$JM$9),10,0))</f>
        <v>0</v>
      </c>
      <c r="JN112" s="101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98" t="str">
        <f>IF(ISBLANK($JO$3),"",IF(ISBLANK(Tipy!HX106),"-",SUM(JJ112:JN112)))</f>
        <v>-</v>
      </c>
      <c r="JP112" s="94"/>
      <c r="JQ112" s="99">
        <f>IF(ISBLANK($JV$3),"",IF(ISBLANK(Tipy!ID106),0,IF(AND(Tipy!ID106=Výsledky!$JT$3,Tipy!IF106=Výsledky!$JV$3),50,0)))</f>
        <v>0</v>
      </c>
      <c r="JR112" s="100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00">
        <f>IF(ISBLANK($JV$3),"",IF(OR(Tipy!IG106=Výsledky!$JQ$6,Tipy!IG106=Výsledky!$JQ$7,Tipy!IG106=Výsledky!$JQ$8,Tipy!IG106=Výsledky!$JQ$9),30,0))</f>
        <v>0</v>
      </c>
      <c r="JT112" s="100">
        <f>IF(ISBLANK($JV$3),"",IF(OR(Tipy!IH106=Výsledky!$JT$6,Tipy!IH106=Výsledky!$JT$7,Tipy!IH106=Výsledky!$JT$8,Tipy!IH106=Výsledky!$JT$9),10,0))</f>
        <v>0</v>
      </c>
      <c r="JU112" s="101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98" t="str">
        <f>IF(ISBLANK($JV$3),"",IF(ISBLANK(Tipy!ID106),"-",SUM(JQ112:JU112)))</f>
        <v>-</v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>
        <f>IF(ISBLANK($KJ$3),"",IF(ISBLANK(Tipy!IP106),0,IF(AND(Tipy!IP106=Výsledky!$KH$3,Tipy!IR106=Výsledky!$KJ$3),50,0)))</f>
        <v>0</v>
      </c>
      <c r="KF112" s="100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00">
        <f>IF(ISBLANK($KJ$3),"",IF(OR(Tipy!IS106=Výsledky!$KE$6,Tipy!IS106=Výsledky!$KE$7,Tipy!IS106=Výsledky!$KE$8,Tipy!IS106=Výsledky!$KE$9),30,0))</f>
        <v>0</v>
      </c>
      <c r="KH112" s="100">
        <f>IF(ISBLANK($KJ$3),"",IF(OR(Tipy!IT106=Výsledky!$KH$6,Tipy!IT106=Výsledky!$KH$7,Tipy!IT106=Výsledky!$KH$8,Tipy!IT106=Výsledky!$KH$9),10,0))</f>
        <v>0</v>
      </c>
      <c r="KI112" s="101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98" t="str">
        <f>IF(ISBLANK($KJ$3),"",IF(ISBLANK(Tipy!IP106),"-",SUM(KE112:KI112)))</f>
        <v>-</v>
      </c>
      <c r="KK112" s="94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94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4"/>
      <c r="KY113" s="374"/>
      <c r="KZ113" s="233"/>
      <c r="LA113" s="233"/>
      <c r="LB113" s="233"/>
      <c r="LC113" s="233"/>
      <c r="LD113" s="233"/>
      <c r="LE113" s="374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77" t="s">
        <v>273</v>
      </c>
      <c r="B114" s="53" t="s">
        <v>266</v>
      </c>
      <c r="C114" s="54"/>
      <c r="D114" s="430">
        <f>COUNTIF(I12:I112,"&gt;=0")</f>
        <v>88</v>
      </c>
      <c r="E114" s="430"/>
      <c r="F114" s="431">
        <f>D114/COUNT($A$12:$A$112)</f>
        <v>0.87128712871287128</v>
      </c>
      <c r="G114" s="431"/>
      <c r="H114" s="102"/>
      <c r="I114" s="103"/>
      <c r="J114" s="33"/>
      <c r="K114" s="430">
        <f>COUNTIF(P12:P112,"&gt;=0")</f>
        <v>79</v>
      </c>
      <c r="L114" s="430"/>
      <c r="M114" s="431">
        <f>K114/COUNT($A$12:$A$112)</f>
        <v>0.78217821782178221</v>
      </c>
      <c r="N114" s="431"/>
      <c r="O114" s="102"/>
      <c r="P114" s="103"/>
      <c r="Q114" s="33"/>
      <c r="R114" s="430">
        <f>IF(ISBLANK(W3),"",COUNTIF(W12:W112,"&gt;=0"))</f>
        <v>83</v>
      </c>
      <c r="S114" s="430"/>
      <c r="T114" s="431">
        <f>IF(ISBLANK(W3),"",R114/COUNT($A$12:$A$112))</f>
        <v>0.82178217821782173</v>
      </c>
      <c r="U114" s="431"/>
      <c r="V114" s="102"/>
      <c r="W114" s="103"/>
      <c r="X114" s="33"/>
      <c r="Y114" s="430">
        <f>IF(ISBLANK(AD3),"",COUNTIF(AD12:AD112,"&gt;=0"))</f>
        <v>70</v>
      </c>
      <c r="Z114" s="430"/>
      <c r="AA114" s="431">
        <f>IF(ISBLANK(AD3),"",Y114/COUNT($A$12:$A$112))</f>
        <v>0.69306930693069302</v>
      </c>
      <c r="AB114" s="431"/>
      <c r="AC114" s="102"/>
      <c r="AD114" s="103"/>
      <c r="AE114" s="33"/>
      <c r="AF114" s="430">
        <f>IF(ISBLANK(AK3),"",COUNTIF(AK12:AK112,"&gt;=0"))</f>
        <v>55</v>
      </c>
      <c r="AG114" s="430"/>
      <c r="AH114" s="431">
        <f>IF(ISBLANK(AK3),"",AF114/COUNT($A$12:$A$112))</f>
        <v>0.54455445544554459</v>
      </c>
      <c r="AI114" s="431"/>
      <c r="AJ114" s="102"/>
      <c r="AK114" s="103"/>
      <c r="AL114" s="33"/>
      <c r="AM114" s="430">
        <f>IF(ISBLANK(AR3),"",COUNTIF(AR12:AR112,"&gt;=0"))</f>
        <v>61</v>
      </c>
      <c r="AN114" s="430"/>
      <c r="AO114" s="431">
        <f>IF(ISBLANK(AR3),"",AM114/COUNT($A$12:$A$112))</f>
        <v>0.60396039603960394</v>
      </c>
      <c r="AP114" s="431"/>
      <c r="AQ114" s="102"/>
      <c r="AR114" s="103"/>
      <c r="AS114" s="33"/>
      <c r="AT114" s="430">
        <f>IF(ISBLANK(AY3),"",COUNTIF(AY12:AY112,"&gt;=0"))</f>
        <v>69</v>
      </c>
      <c r="AU114" s="430"/>
      <c r="AV114" s="431">
        <f>IF(ISBLANK(AY3),"",AT114/COUNT($A$12:$A$112))</f>
        <v>0.68316831683168322</v>
      </c>
      <c r="AW114" s="431"/>
      <c r="AX114" s="102"/>
      <c r="AY114" s="103"/>
      <c r="AZ114" s="33"/>
      <c r="BA114" s="430">
        <f>IF(ISBLANK(BF3),"",COUNTIF(BF12:BF112,"&gt;=0"))</f>
        <v>61</v>
      </c>
      <c r="BB114" s="430"/>
      <c r="BC114" s="431">
        <f>IF(ISBLANK(BF3),"",BA114/COUNT($A$12:$A$112))</f>
        <v>0.60396039603960394</v>
      </c>
      <c r="BD114" s="431"/>
      <c r="BE114" s="102"/>
      <c r="BF114" s="103"/>
      <c r="BG114" s="33"/>
      <c r="BH114" s="430">
        <f>IF(ISBLANK(BM3),"",COUNTIF(BM12:BM112,"&gt;=0"))</f>
        <v>69</v>
      </c>
      <c r="BI114" s="430"/>
      <c r="BJ114" s="431">
        <f>IF(ISBLANK(BM3),"",BH114/COUNT($A$12:$A$112))</f>
        <v>0.68316831683168322</v>
      </c>
      <c r="BK114" s="431"/>
      <c r="BL114" s="102"/>
      <c r="BM114" s="103"/>
      <c r="BN114" s="33"/>
      <c r="BO114" s="430">
        <f>IF(ISBLANK(BT3),"",COUNTIF(BT12:BT112,"&gt;=0"))</f>
        <v>66</v>
      </c>
      <c r="BP114" s="430"/>
      <c r="BQ114" s="431">
        <f>IF(ISBLANK(BT3),"",BO114/COUNT($A$12:$A$112))</f>
        <v>0.65346534653465349</v>
      </c>
      <c r="BR114" s="431"/>
      <c r="BS114" s="102"/>
      <c r="BT114" s="103"/>
      <c r="BU114" s="33"/>
      <c r="BV114" s="430">
        <f>IF(ISBLANK(CA3),"",COUNTIF(CA12:CA112,"&gt;=0"))</f>
        <v>64</v>
      </c>
      <c r="BW114" s="430"/>
      <c r="BX114" s="431">
        <f>IF(ISBLANK(CA3),"",BV114/COUNT($A$12:$A$112))</f>
        <v>0.63366336633663367</v>
      </c>
      <c r="BY114" s="431"/>
      <c r="BZ114" s="102"/>
      <c r="CA114" s="103"/>
      <c r="CB114" s="33"/>
      <c r="CC114" s="430">
        <f>IF(ISBLANK(CH3),"",COUNTIF(CH12:CH112,"&gt;=0"))</f>
        <v>63</v>
      </c>
      <c r="CD114" s="430"/>
      <c r="CE114" s="431">
        <f>IF(ISBLANK(CH3),"",CC114/COUNT($A$12:$A$112))</f>
        <v>0.62376237623762376</v>
      </c>
      <c r="CF114" s="431"/>
      <c r="CG114" s="102"/>
      <c r="CH114" s="103"/>
      <c r="CI114" s="33"/>
      <c r="CJ114" s="430">
        <f>IF(ISBLANK(CO3),"",COUNTIF(CO12:CO112,"&gt;=0"))</f>
        <v>65</v>
      </c>
      <c r="CK114" s="430"/>
      <c r="CL114" s="431">
        <f>IF(ISBLANK(CO3),"",CJ114/COUNT($A$12:$A$112))</f>
        <v>0.64356435643564358</v>
      </c>
      <c r="CM114" s="431"/>
      <c r="CN114" s="102"/>
      <c r="CO114" s="103"/>
      <c r="CP114" s="33"/>
      <c r="CQ114" s="430">
        <f>IF(ISBLANK(CV3),"",COUNTIF(CV12:CV112,"&gt;=0"))</f>
        <v>64</v>
      </c>
      <c r="CR114" s="430"/>
      <c r="CS114" s="431">
        <f>IF(ISBLANK(CV3),"",CQ114/COUNT($A$12:$A$112))</f>
        <v>0.63366336633663367</v>
      </c>
      <c r="CT114" s="431"/>
      <c r="CU114" s="102"/>
      <c r="CV114" s="103"/>
      <c r="CW114" s="33"/>
      <c r="CX114" s="430">
        <f>IF(ISBLANK(DC3),"",COUNTIF(DC12:DC112,"&gt;=0"))</f>
        <v>63</v>
      </c>
      <c r="CY114" s="430"/>
      <c r="CZ114" s="431">
        <f>IF(ISBLANK(DC3),"",CX114/COUNT($A$12:$A$112))</f>
        <v>0.62376237623762376</v>
      </c>
      <c r="DA114" s="431"/>
      <c r="DB114" s="102"/>
      <c r="DC114" s="103"/>
      <c r="DD114" s="33"/>
      <c r="DE114" s="430">
        <f>IF(ISBLANK(DJ3),"",COUNTIF(DJ12:DJ112,"&gt;=0"))</f>
        <v>59</v>
      </c>
      <c r="DF114" s="430"/>
      <c r="DG114" s="431">
        <f>IF(ISBLANK(DJ3),"",DE114/COUNT($A$12:$A$112))</f>
        <v>0.58415841584158412</v>
      </c>
      <c r="DH114" s="431"/>
      <c r="DI114" s="102"/>
      <c r="DJ114" s="103"/>
      <c r="DK114" s="33"/>
      <c r="DL114" s="430">
        <f>IF(ISBLANK(DQ3),"",COUNTIF(DQ12:DQ112,"&gt;=0"))</f>
        <v>61</v>
      </c>
      <c r="DM114" s="430"/>
      <c r="DN114" s="431">
        <f>IF(ISBLANK(DQ3),"",DL114/COUNT($A$12:$A$112))</f>
        <v>0.60396039603960394</v>
      </c>
      <c r="DO114" s="431"/>
      <c r="DP114" s="102"/>
      <c r="DQ114" s="103"/>
      <c r="DR114" s="33"/>
      <c r="DS114" s="430">
        <f>IF(ISBLANK(DX3),"",COUNTIF(DX12:DX112,"&gt;=0"))</f>
        <v>60</v>
      </c>
      <c r="DT114" s="430"/>
      <c r="DU114" s="431">
        <f>IF(ISBLANK(DX3),"",DS114/COUNT($A$12:$A$112))</f>
        <v>0.59405940594059403</v>
      </c>
      <c r="DV114" s="431"/>
      <c r="DW114" s="102"/>
      <c r="DX114" s="103"/>
      <c r="DY114" s="33"/>
      <c r="DZ114" s="430">
        <f>IF(ISBLANK(EE3),"",COUNTIF(EE12:EE112,"&gt;=0"))</f>
        <v>59</v>
      </c>
      <c r="EA114" s="430"/>
      <c r="EB114" s="431">
        <f>IF(ISBLANK(EE3),"",DZ114/COUNT($A$12:$A$112))</f>
        <v>0.58415841584158412</v>
      </c>
      <c r="EC114" s="431"/>
      <c r="ED114" s="102"/>
      <c r="EE114" s="103"/>
      <c r="EF114" s="33"/>
      <c r="EG114" s="430">
        <f>IF(ISBLANK(EL3),"",COUNTIF(EL12:EL112,"&gt;=0"))</f>
        <v>59</v>
      </c>
      <c r="EH114" s="430"/>
      <c r="EI114" s="431">
        <f>IF(ISBLANK(EL3),"",EG114/COUNT($A$12:$A$112))</f>
        <v>0.58415841584158412</v>
      </c>
      <c r="EJ114" s="431"/>
      <c r="EK114" s="102"/>
      <c r="EL114" s="103"/>
      <c r="EM114" s="33"/>
      <c r="EN114" s="430">
        <f>IF(ISBLANK(ES3),"",COUNTIF(ES12:ES112,"&gt;=0"))</f>
        <v>60</v>
      </c>
      <c r="EO114" s="430"/>
      <c r="EP114" s="431">
        <f>IF(ISBLANK(ES3),"",EN114/COUNT($A$12:$A$112))</f>
        <v>0.59405940594059403</v>
      </c>
      <c r="EQ114" s="431"/>
      <c r="ER114" s="102"/>
      <c r="ES114" s="103"/>
      <c r="ET114" s="33"/>
      <c r="EU114" s="430">
        <f>IF(ISBLANK(EZ3),"",COUNTIF(EZ12:EZ112,"&gt;=0"))</f>
        <v>55</v>
      </c>
      <c r="EV114" s="430"/>
      <c r="EW114" s="431">
        <f>IF(ISBLANK(EZ3),"",EU114/COUNT($A$12:$A$112))</f>
        <v>0.54455445544554459</v>
      </c>
      <c r="EX114" s="431"/>
      <c r="EY114" s="102"/>
      <c r="EZ114" s="103"/>
      <c r="FA114" s="33"/>
      <c r="FB114" s="430">
        <f>IF(ISBLANK(FG3),"",COUNTIF(FG12:FG112,"&gt;=0"))</f>
        <v>58</v>
      </c>
      <c r="FC114" s="430"/>
      <c r="FD114" s="431">
        <f>IF(ISBLANK(FG3),"",FB114/COUNT($A$12:$A$112))</f>
        <v>0.57425742574257421</v>
      </c>
      <c r="FE114" s="431"/>
      <c r="FF114" s="102"/>
      <c r="FG114" s="103"/>
      <c r="FH114" s="33"/>
      <c r="FI114" s="430">
        <f>IF(ISBLANK(FN3),"",COUNTIF(FN12:FN112,"&gt;=0"))</f>
        <v>55</v>
      </c>
      <c r="FJ114" s="430"/>
      <c r="FK114" s="431">
        <f>IF(ISBLANK(FN3),"",FI114/COUNT($A$12:$A$112))</f>
        <v>0.54455445544554459</v>
      </c>
      <c r="FL114" s="431"/>
      <c r="FM114" s="102"/>
      <c r="FN114" s="103"/>
      <c r="FO114" s="33"/>
      <c r="FP114" s="430">
        <f>IF(ISBLANK(FU3),"",COUNTIF(FU12:FU112,"&gt;=0"))</f>
        <v>57</v>
      </c>
      <c r="FQ114" s="430"/>
      <c r="FR114" s="431">
        <f>IF(ISBLANK(FU3),"",FP114/COUNT($A$12:$A$112))</f>
        <v>0.5643564356435643</v>
      </c>
      <c r="FS114" s="431"/>
      <c r="FT114" s="102"/>
      <c r="FU114" s="103"/>
      <c r="FV114" s="33"/>
      <c r="FW114" s="430">
        <f>IF(ISBLANK(GB3),"",COUNTIF(GB12:GB112,"&gt;=0"))</f>
        <v>49</v>
      </c>
      <c r="FX114" s="430"/>
      <c r="FY114" s="431">
        <f>IF(ISBLANK(GB3),"",FW114/COUNT($A$12:$A$112))</f>
        <v>0.48514851485148514</v>
      </c>
      <c r="FZ114" s="431"/>
      <c r="GA114" s="102"/>
      <c r="GB114" s="103"/>
      <c r="GC114" s="33"/>
      <c r="GD114" s="430">
        <f>IF(ISBLANK(GI3),"",COUNTIF(GI12:GI112,"&gt;=0"))</f>
        <v>50</v>
      </c>
      <c r="GE114" s="430"/>
      <c r="GF114" s="431">
        <f>IF(ISBLANK(GI3),"",GD114/COUNT($A$12:$A$112))</f>
        <v>0.49504950495049505</v>
      </c>
      <c r="GG114" s="431"/>
      <c r="GH114" s="102"/>
      <c r="GI114" s="103"/>
      <c r="GJ114" s="33"/>
      <c r="GK114" s="430">
        <f>IF(ISBLANK(GP3),"",COUNTIF(GP12:GP112,"&gt;=0"))</f>
        <v>52</v>
      </c>
      <c r="GL114" s="430"/>
      <c r="GM114" s="431">
        <f>IF(ISBLANK(GP3),"",GK114/COUNT($A$12:$A$112))</f>
        <v>0.51485148514851486</v>
      </c>
      <c r="GN114" s="431"/>
      <c r="GO114" s="102"/>
      <c r="GP114" s="103"/>
      <c r="GQ114" s="33"/>
      <c r="GR114" s="430">
        <f>IF(ISBLANK(GW3),"",COUNTIF(GW12:GW112,"&gt;=0"))</f>
        <v>55</v>
      </c>
      <c r="GS114" s="430"/>
      <c r="GT114" s="431">
        <f>IF(ISBLANK(GW3),"",GR114/COUNT($A$12:$A$112))</f>
        <v>0.54455445544554459</v>
      </c>
      <c r="GU114" s="431"/>
      <c r="GV114" s="102"/>
      <c r="GW114" s="103"/>
      <c r="GX114" s="33"/>
      <c r="GY114" s="430">
        <f>IF(ISBLANK(HD3),"",COUNTIF(HD12:HD112,"&gt;=0"))</f>
        <v>48</v>
      </c>
      <c r="GZ114" s="430"/>
      <c r="HA114" s="431">
        <f>IF(ISBLANK(HD3),"",GY114/COUNT($A$12:$A$112))</f>
        <v>0.47524752475247523</v>
      </c>
      <c r="HB114" s="431"/>
      <c r="HC114" s="102"/>
      <c r="HD114" s="103"/>
      <c r="HE114" s="33"/>
      <c r="HF114" s="430">
        <f>IF(ISBLANK(HK3),"",COUNTIF(HK12:HK112,"&gt;=0"))</f>
        <v>47</v>
      </c>
      <c r="HG114" s="430"/>
      <c r="HH114" s="431">
        <f>IF(ISBLANK(HK3),"",HF114/COUNT($A$12:$A$112))</f>
        <v>0.46534653465346537</v>
      </c>
      <c r="HI114" s="431"/>
      <c r="HJ114" s="102"/>
      <c r="HK114" s="103"/>
      <c r="HL114" s="33"/>
      <c r="HM114" s="430">
        <f>IF(ISBLANK(HR3),"",COUNTIF(HR12:HR112,"&gt;=0"))</f>
        <v>50</v>
      </c>
      <c r="HN114" s="430"/>
      <c r="HO114" s="431">
        <f>IF(ISBLANK(HR3),"",HM114/COUNT($A$12:$A$112))</f>
        <v>0.49504950495049505</v>
      </c>
      <c r="HP114" s="431"/>
      <c r="HQ114" s="102"/>
      <c r="HR114" s="103"/>
      <c r="HS114" s="33"/>
      <c r="HT114" s="430">
        <f>IF(ISBLANK(HY3),"",COUNTIF(HY12:HY112,"&gt;=0"))</f>
        <v>46</v>
      </c>
      <c r="HU114" s="430"/>
      <c r="HV114" s="431">
        <f>IF(ISBLANK(HY3),"",HT114/COUNT($A$12:$A$112))</f>
        <v>0.45544554455445546</v>
      </c>
      <c r="HW114" s="431"/>
      <c r="HX114" s="102"/>
      <c r="HY114" s="103"/>
      <c r="HZ114" s="33"/>
      <c r="IA114" s="430">
        <f>IF(ISBLANK(IF3),"",COUNTIF(IF12:IF112,"&gt;=0"))</f>
        <v>52</v>
      </c>
      <c r="IB114" s="430"/>
      <c r="IC114" s="431">
        <f>IF(ISBLANK(IF3),"",IA114/COUNT($A$12:$A$112))</f>
        <v>0.51485148514851486</v>
      </c>
      <c r="ID114" s="431"/>
      <c r="IE114" s="102"/>
      <c r="IF114" s="103"/>
      <c r="IG114" s="33"/>
      <c r="IH114" s="430">
        <f>IF(ISBLANK(IM3),"",COUNTIF(IM12:IM112,"&gt;=0"))</f>
        <v>50</v>
      </c>
      <c r="II114" s="430"/>
      <c r="IJ114" s="431">
        <f>IF(ISBLANK(IM3),"",IH114/COUNT($A$12:$A$112))</f>
        <v>0.49504950495049505</v>
      </c>
      <c r="IK114" s="431"/>
      <c r="IL114" s="102"/>
      <c r="IM114" s="103"/>
      <c r="IN114" s="33"/>
      <c r="IO114" s="430">
        <f>IF(ISBLANK(IT3),"",COUNTIF(IT12:IT112,"&gt;=0"))</f>
        <v>51</v>
      </c>
      <c r="IP114" s="430"/>
      <c r="IQ114" s="431">
        <f>IF(ISBLANK(IT3),"",IO114/COUNT($A$12:$A$112))</f>
        <v>0.50495049504950495</v>
      </c>
      <c r="IR114" s="431"/>
      <c r="IS114" s="102"/>
      <c r="IT114" s="103"/>
      <c r="IU114" s="33"/>
      <c r="IV114" s="430">
        <f>IF(ISBLANK(JA3),"",COUNTIF(JA12:JA112,"&gt;=0"))</f>
        <v>48</v>
      </c>
      <c r="IW114" s="430"/>
      <c r="IX114" s="431">
        <f>IF(ISBLANK(JA3),"",IV114/COUNT($A$12:$A$112))</f>
        <v>0.47524752475247523</v>
      </c>
      <c r="IY114" s="431"/>
      <c r="IZ114" s="102"/>
      <c r="JA114" s="103"/>
      <c r="JB114" s="33"/>
      <c r="JC114" s="430">
        <f>IF(ISBLANK(JH3),"",COUNTIF(JH12:JH112,"&gt;=0"))</f>
        <v>50</v>
      </c>
      <c r="JD114" s="430"/>
      <c r="JE114" s="431">
        <f>IF(ISBLANK(JH3),"",JC114/COUNT($A$12:$A$112))</f>
        <v>0.49504950495049505</v>
      </c>
      <c r="JF114" s="431"/>
      <c r="JG114" s="102"/>
      <c r="JH114" s="103"/>
      <c r="JI114" s="33"/>
      <c r="JJ114" s="430">
        <f>IF(ISBLANK(JO3),"",COUNTIF(JO12:JO112,"&gt;=0"))</f>
        <v>52</v>
      </c>
      <c r="JK114" s="430"/>
      <c r="JL114" s="431">
        <f>IF(ISBLANK(JO3),"",JJ114/COUNT($A$12:$A$112))</f>
        <v>0.51485148514851486</v>
      </c>
      <c r="JM114" s="431"/>
      <c r="JN114" s="102"/>
      <c r="JO114" s="103"/>
      <c r="JP114" s="33"/>
      <c r="JQ114" s="430">
        <f>IF(ISBLANK(JV3),"",COUNTIF(JV12:JV112,"&gt;=0"))</f>
        <v>49</v>
      </c>
      <c r="JR114" s="430"/>
      <c r="JS114" s="431">
        <f>IF(ISBLANK(JV3),"",JQ114/COUNT($A$12:$A$112))</f>
        <v>0.48514851485148514</v>
      </c>
      <c r="JT114" s="431"/>
      <c r="JU114" s="102"/>
      <c r="JV114" s="103"/>
      <c r="JW114" s="33"/>
      <c r="JX114" s="430" t="str">
        <f>IF(ISBLANK(KC3),"",COUNTIF(KC12:KC112,"&gt;=0"))</f>
        <v/>
      </c>
      <c r="JY114" s="430"/>
      <c r="JZ114" s="431" t="str">
        <f>IF(ISBLANK(KC3),"",JX114/COUNT($A$12:$A$112))</f>
        <v/>
      </c>
      <c r="KA114" s="431"/>
      <c r="KB114" s="102"/>
      <c r="KC114" s="103"/>
      <c r="KD114" s="33"/>
      <c r="KE114" s="430">
        <f>IF(ISBLANK(KJ3),"",COUNTIF(KJ12:KJ112,"&gt;=0"))</f>
        <v>47</v>
      </c>
      <c r="KF114" s="430"/>
      <c r="KG114" s="431">
        <f>IF(ISBLANK(KJ3),"",KE114/COUNT($A$12:$A$112))</f>
        <v>0.46534653465346537</v>
      </c>
      <c r="KH114" s="431"/>
      <c r="KI114" s="102"/>
      <c r="KJ114" s="103"/>
      <c r="KK114" s="33"/>
      <c r="KL114" s="430">
        <f>IF(ISBLANK(KQ3),"",COUNTIF(KQ12:KQ112,"&gt;=0"))</f>
        <v>46</v>
      </c>
      <c r="KM114" s="430"/>
      <c r="KN114" s="431">
        <f>IF(ISBLANK(KQ3),"",KL114/COUNT($A$12:$A$112))</f>
        <v>0.45544554455445546</v>
      </c>
      <c r="KO114" s="431"/>
      <c r="KP114" s="102"/>
      <c r="KQ114" s="103"/>
      <c r="KR114" s="111"/>
      <c r="KS114" s="438">
        <f>IF(ISBLANK(KX3),"",COUNTIF(KX12:KX112,"&gt;=0"))</f>
        <v>45</v>
      </c>
      <c r="KT114" s="438"/>
      <c r="KU114" s="439">
        <f>IF(ISBLANK(KX3),"",KS114/COUNT($A$12:$A$112))</f>
        <v>0.44554455445544555</v>
      </c>
      <c r="KV114" s="439"/>
      <c r="KW114" s="375"/>
      <c r="KX114" s="376"/>
      <c r="KY114" s="232"/>
      <c r="KZ114" s="438">
        <f>IF(ISBLANK(LE3),"",COUNTIF(LE12:LE112,"&gt;=0"))</f>
        <v>49</v>
      </c>
      <c r="LA114" s="438"/>
      <c r="LB114" s="439">
        <f>IF(ISBLANK(LE3),"",KZ114/COUNT($A$12:$A$112))</f>
        <v>0.48514851485148514</v>
      </c>
      <c r="LC114" s="439"/>
      <c r="LD114" s="375"/>
      <c r="LE114" s="376"/>
      <c r="LF114" s="33"/>
      <c r="LG114" s="430" t="str">
        <f>IF(ISBLANK(LL3),"",COUNTIF(LL12:LL112,"&gt;=0"))</f>
        <v/>
      </c>
      <c r="LH114" s="430"/>
      <c r="LI114" s="431" t="str">
        <f>IF(ISBLANK(LL3),"",LG114/COUNT($A$12:$A$112))</f>
        <v/>
      </c>
      <c r="LJ114" s="431"/>
      <c r="LK114" s="102"/>
      <c r="LL114" s="103"/>
      <c r="LM114" s="33"/>
      <c r="LN114" s="430" t="str">
        <f>IF(ISBLANK(LS3),"",COUNTIF(LS12:LS112,"&gt;=0"))</f>
        <v/>
      </c>
      <c r="LO114" s="430"/>
      <c r="LP114" s="431" t="str">
        <f>IF(ISBLANK(LS3),"",LN114/COUNT($A$12:$A$112))</f>
        <v/>
      </c>
      <c r="LQ114" s="431"/>
      <c r="LR114" s="102"/>
      <c r="LS114" s="103"/>
      <c r="LT114" s="33"/>
      <c r="LU114" s="430" t="str">
        <f>IF(ISBLANK(LZ3),"",COUNTIF(LZ12:LZ112,"&gt;=0"))</f>
        <v/>
      </c>
      <c r="LV114" s="430"/>
      <c r="LW114" s="431" t="str">
        <f>IF(ISBLANK(LZ3),"",LU114/COUNT($A$12:$A$112))</f>
        <v/>
      </c>
      <c r="LX114" s="431"/>
      <c r="LY114" s="102"/>
      <c r="LZ114" s="103"/>
      <c r="MA114" s="33"/>
      <c r="MB114" s="430" t="str">
        <f>IF(ISBLANK(MG3),"",COUNTIF(MG12:MG112,"&gt;=0"))</f>
        <v/>
      </c>
      <c r="MC114" s="430"/>
      <c r="MD114" s="431" t="str">
        <f>IF(ISBLANK(MG3),"",MB114/COUNT($A$12:$A$112))</f>
        <v/>
      </c>
      <c r="ME114" s="431"/>
      <c r="MF114" s="102"/>
      <c r="MG114" s="103"/>
      <c r="MH114" s="33"/>
      <c r="MI114" s="430" t="str">
        <f>IF(ISBLANK(MN3),"",COUNTIF(MN12:MN112,"&gt;=0"))</f>
        <v/>
      </c>
      <c r="MJ114" s="430"/>
      <c r="MK114" s="431" t="str">
        <f>IF(ISBLANK(MN3),"",MI114/COUNT($A$12:$A$112))</f>
        <v/>
      </c>
      <c r="ML114" s="431"/>
      <c r="MM114" s="102"/>
      <c r="MN114" s="103"/>
      <c r="MO114" s="33"/>
      <c r="MP114" s="430" t="str">
        <f>IF(ISBLANK(MU3),"",COUNTIF(MU12:MU112,"&gt;=0"))</f>
        <v/>
      </c>
      <c r="MQ114" s="430"/>
      <c r="MR114" s="431" t="str">
        <f>IF(ISBLANK(MU3),"",MP114/COUNT($A$12:$A$112))</f>
        <v/>
      </c>
      <c r="MS114" s="431"/>
      <c r="MT114" s="102"/>
      <c r="MU114" s="103"/>
      <c r="MV114" s="33"/>
      <c r="MW114" s="430" t="str">
        <f>IF(ISBLANK(NB3),"",COUNTIF(NB12:NB112,"&gt;=0"))</f>
        <v/>
      </c>
      <c r="MX114" s="430"/>
      <c r="MY114" s="431" t="str">
        <f>IF(ISBLANK(NB3),"",MW114/COUNT($A$12:$A$112))</f>
        <v/>
      </c>
      <c r="MZ114" s="431"/>
      <c r="NA114" s="102"/>
      <c r="NB114" s="103"/>
      <c r="NC114" s="33"/>
      <c r="ND114" s="430" t="str">
        <f>IF(ISBLANK(NI3),"",COUNTIF(NI12:NI112,"&gt;=0"))</f>
        <v/>
      </c>
      <c r="NE114" s="430"/>
      <c r="NF114" s="431" t="str">
        <f>IF(ISBLANK(NI3),"",ND114/COUNT($A$12:$A$112))</f>
        <v/>
      </c>
      <c r="NG114" s="431"/>
      <c r="NH114" s="102"/>
      <c r="NI114" s="103"/>
      <c r="NJ114" s="33"/>
      <c r="NK114" s="430" t="str">
        <f>IF(ISBLANK(NP3),"",COUNTIF(NP12:NP112,"&gt;=0"))</f>
        <v/>
      </c>
      <c r="NL114" s="430"/>
      <c r="NM114" s="431" t="str">
        <f>IF(ISBLANK(NP3),"",NK114/COUNT($A$12:$A$112))</f>
        <v/>
      </c>
      <c r="NN114" s="431"/>
      <c r="NO114" s="102"/>
      <c r="NP114" s="103"/>
      <c r="NQ114" s="33"/>
      <c r="NR114" s="430" t="str">
        <f>IF(ISBLANK(NW3),"",COUNTIF(NW12:NW112,"&gt;=0"))</f>
        <v/>
      </c>
      <c r="NS114" s="430"/>
      <c r="NT114" s="431" t="str">
        <f>IF(ISBLANK(NW3),"",NR114/COUNT($A$12:$A$112))</f>
        <v/>
      </c>
      <c r="NU114" s="431"/>
      <c r="NV114" s="102"/>
      <c r="NW114" s="103"/>
      <c r="NX114" s="33"/>
      <c r="NY114" s="430" t="str">
        <f>IF(ISBLANK(OD3),"",COUNTIF(OD12:OD112,"&gt;=0"))</f>
        <v/>
      </c>
      <c r="NZ114" s="430"/>
      <c r="OA114" s="431" t="str">
        <f>IF(ISBLANK(OD3),"",NY114/COUNT($A$12:$A$112))</f>
        <v/>
      </c>
      <c r="OB114" s="431"/>
      <c r="OC114" s="102"/>
      <c r="OD114" s="103"/>
      <c r="OE114" s="33"/>
      <c r="OF114" s="430" t="str">
        <f>IF(ISBLANK(OK3),"",COUNTIF(OK12:OK112,"&gt;=0"))</f>
        <v/>
      </c>
      <c r="OG114" s="430"/>
      <c r="OH114" s="431" t="str">
        <f>IF(ISBLANK(OK3),"",OF114/COUNT($A$12:$A$112))</f>
        <v/>
      </c>
      <c r="OI114" s="431"/>
      <c r="OJ114" s="102"/>
      <c r="OK114" s="103"/>
      <c r="OL114" s="33"/>
      <c r="OM114" s="430" t="str">
        <f>IF(ISBLANK(OR3),"",COUNTIF(OR12:OR112,"&gt;=0"))</f>
        <v/>
      </c>
      <c r="ON114" s="430"/>
      <c r="OO114" s="431" t="str">
        <f>IF(ISBLANK(OR3),"",OM114/COUNT($A$12:$A$112))</f>
        <v/>
      </c>
      <c r="OP114" s="431"/>
      <c r="OQ114" s="102"/>
      <c r="OR114" s="103"/>
      <c r="OS114" s="33"/>
      <c r="OT114" s="430" t="str">
        <f>IF(ISBLANK(OY3),"",COUNTIF(OY12:OY112,"&gt;=0"))</f>
        <v/>
      </c>
      <c r="OU114" s="430"/>
      <c r="OV114" s="431" t="str">
        <f>IF(ISBLANK(OY3),"",OT114/COUNT($A$12:$A$112))</f>
        <v/>
      </c>
      <c r="OW114" s="431"/>
      <c r="OX114" s="102"/>
      <c r="OY114" s="103"/>
      <c r="OZ114" s="33"/>
      <c r="PA114" s="430" t="str">
        <f>IF(ISBLANK(PF3),"",COUNTIF(PF12:PF112,"&gt;=0"))</f>
        <v/>
      </c>
      <c r="PB114" s="430"/>
      <c r="PC114" s="431" t="str">
        <f>IF(ISBLANK(PF3),"",PA114/COUNT($A$12:$A$112))</f>
        <v/>
      </c>
      <c r="PD114" s="431"/>
      <c r="PE114" s="102"/>
      <c r="PF114" s="103"/>
      <c r="PG114" s="33"/>
      <c r="PH114" s="430" t="str">
        <f>IF(ISBLANK(PM3),"",COUNTIF(PM12:PM112,"&gt;=0"))</f>
        <v/>
      </c>
      <c r="PI114" s="430"/>
      <c r="PJ114" s="431" t="str">
        <f>IF(ISBLANK(PM3),"",PH114/COUNT($A$12:$A$112))</f>
        <v/>
      </c>
      <c r="PK114" s="431"/>
      <c r="PL114" s="102"/>
      <c r="PM114" s="103"/>
      <c r="PN114" s="33"/>
      <c r="PO114" s="430" t="str">
        <f>IF(ISBLANK(PT3),"",COUNTIF(PT12:PT112,"&gt;=0"))</f>
        <v/>
      </c>
      <c r="PP114" s="430"/>
      <c r="PQ114" s="431" t="str">
        <f>IF(ISBLANK(PT3),"",PO114/COUNT($A$12:$A$112))</f>
        <v/>
      </c>
      <c r="PR114" s="431"/>
      <c r="PS114" s="102"/>
      <c r="PT114" s="103"/>
      <c r="PU114" s="33"/>
      <c r="PV114" s="430" t="str">
        <f>IF(ISBLANK(QA3),"",COUNTIF(QA12:QA112,"&gt;=0"))</f>
        <v/>
      </c>
      <c r="PW114" s="430"/>
      <c r="PX114" s="431" t="str">
        <f>IF(ISBLANK(QA3),"",PV114/COUNT($A$12:$A$112))</f>
        <v/>
      </c>
      <c r="PY114" s="431"/>
      <c r="PZ114" s="102"/>
      <c r="QA114" s="103"/>
    </row>
    <row r="115" spans="1:443" ht="15" customHeight="1" x14ac:dyDescent="0.2">
      <c r="A115" s="478"/>
      <c r="B115" s="55" t="s">
        <v>267</v>
      </c>
      <c r="C115" s="54"/>
      <c r="D115" s="426">
        <f>COUNTIF(D12:D112,"=50")</f>
        <v>15</v>
      </c>
      <c r="E115" s="426"/>
      <c r="F115" s="424">
        <f>D115/D114</f>
        <v>0.17045454545454544</v>
      </c>
      <c r="G115" s="424"/>
      <c r="H115" s="424">
        <f>(D115+D116)/D114</f>
        <v>1</v>
      </c>
      <c r="I115" s="425"/>
      <c r="J115" s="33"/>
      <c r="K115" s="426">
        <f>COUNTIF(K12:K112,"=50")</f>
        <v>27</v>
      </c>
      <c r="L115" s="426"/>
      <c r="M115" s="424">
        <f>K115/K114</f>
        <v>0.34177215189873417</v>
      </c>
      <c r="N115" s="424"/>
      <c r="O115" s="424">
        <f>(K115+K116)/K114</f>
        <v>1</v>
      </c>
      <c r="P115" s="425"/>
      <c r="Q115" s="33"/>
      <c r="R115" s="426">
        <f>IF(ISBLANK(W3),"",COUNTIF(R12:R112,"=50"))</f>
        <v>16</v>
      </c>
      <c r="S115" s="426"/>
      <c r="T115" s="424">
        <f>IF(ISBLANK(W3),"",R115/R114)</f>
        <v>0.19277108433734941</v>
      </c>
      <c r="U115" s="424"/>
      <c r="V115" s="424">
        <f>IF(ISBLANK(W3),"",(R115+R116)/R114)</f>
        <v>0.27710843373493976</v>
      </c>
      <c r="W115" s="425"/>
      <c r="X115" s="33"/>
      <c r="Y115" s="426">
        <f>IF(ISBLANK(AD3),"",COUNTIF(Y12:Y112,"=50"))</f>
        <v>2</v>
      </c>
      <c r="Z115" s="426"/>
      <c r="AA115" s="424">
        <f>IF(ISBLANK(AD3),"",Y115/Y114)</f>
        <v>2.8571428571428571E-2</v>
      </c>
      <c r="AB115" s="424"/>
      <c r="AC115" s="424">
        <f>IF(ISBLANK(AD3),"",(Y115+Y116)/Y114)</f>
        <v>0.94285714285714284</v>
      </c>
      <c r="AD115" s="425"/>
      <c r="AE115" s="33"/>
      <c r="AF115" s="426">
        <f>IF(ISBLANK(AK3),"",COUNTIF(AF12:AF112,"=50"))</f>
        <v>0</v>
      </c>
      <c r="AG115" s="426"/>
      <c r="AH115" s="424">
        <f>IF(ISBLANK(AK3),"",AF115/AF114)</f>
        <v>0</v>
      </c>
      <c r="AI115" s="424"/>
      <c r="AJ115" s="424">
        <f>IF(ISBLANK(AK3),"",(AF115+AF116)/AF114)</f>
        <v>0.92727272727272725</v>
      </c>
      <c r="AK115" s="425"/>
      <c r="AL115" s="33"/>
      <c r="AM115" s="426">
        <f>IF(ISBLANK(AR3),"",COUNTIF(AM12:AM112,"=50"))</f>
        <v>17</v>
      </c>
      <c r="AN115" s="426"/>
      <c r="AO115" s="424">
        <f>IF(ISBLANK(AR3),"",AM115/AM114)</f>
        <v>0.27868852459016391</v>
      </c>
      <c r="AP115" s="424"/>
      <c r="AQ115" s="424">
        <f>IF(ISBLANK(AR3),"",(AM115+AM116)/AM114)</f>
        <v>1</v>
      </c>
      <c r="AR115" s="425"/>
      <c r="AS115" s="33"/>
      <c r="AT115" s="426">
        <f>IF(ISBLANK(AY3),"",COUNTIF(AT12:AT112,"=50"))</f>
        <v>7</v>
      </c>
      <c r="AU115" s="426"/>
      <c r="AV115" s="424">
        <f>IF(ISBLANK(AY3),"",AT115/AT114)</f>
        <v>0.10144927536231885</v>
      </c>
      <c r="AW115" s="424"/>
      <c r="AX115" s="424">
        <f>IF(ISBLANK(AY3),"",(AT115+AT116)/AT114)</f>
        <v>0.97101449275362317</v>
      </c>
      <c r="AY115" s="425"/>
      <c r="AZ115" s="33"/>
      <c r="BA115" s="426">
        <f>IF(ISBLANK(BF3),"",COUNTIF(BA12:BA112,"=50"))</f>
        <v>0</v>
      </c>
      <c r="BB115" s="426"/>
      <c r="BC115" s="424">
        <f>IF(ISBLANK(BF3),"",BA115/BA114)</f>
        <v>0</v>
      </c>
      <c r="BD115" s="424"/>
      <c r="BE115" s="424">
        <f>IF(ISBLANK(BF3),"",(BA115+BA116)/BA114)</f>
        <v>0</v>
      </c>
      <c r="BF115" s="425"/>
      <c r="BG115" s="33"/>
      <c r="BH115" s="426">
        <f>IF(ISBLANK(BM3),"",COUNTIF(BH12:BH112,"=50"))</f>
        <v>1</v>
      </c>
      <c r="BI115" s="426"/>
      <c r="BJ115" s="424">
        <f>IF(ISBLANK(BM3),"",BH115/BH114)</f>
        <v>1.4492753623188406E-2</v>
      </c>
      <c r="BK115" s="424"/>
      <c r="BL115" s="424">
        <f>IF(ISBLANK(BM3),"",(BH115+BH116)/BH114)</f>
        <v>0.85507246376811596</v>
      </c>
      <c r="BM115" s="425"/>
      <c r="BN115" s="33"/>
      <c r="BO115" s="426">
        <f>IF(ISBLANK(BT3),"",COUNTIF(BO12:BO112,"=50"))</f>
        <v>8</v>
      </c>
      <c r="BP115" s="426"/>
      <c r="BQ115" s="424">
        <f>IF(ISBLANK(BT3),"",BO115/BO114)</f>
        <v>0.12121212121212122</v>
      </c>
      <c r="BR115" s="424"/>
      <c r="BS115" s="424">
        <f>IF(ISBLANK(BT3),"",(BO115+BO116)/BO114)</f>
        <v>0.24242424242424243</v>
      </c>
      <c r="BT115" s="425"/>
      <c r="BU115" s="33"/>
      <c r="BV115" s="426">
        <f>IF(ISBLANK(CA3),"",COUNTIF(BV12:BV112,"=50"))</f>
        <v>0</v>
      </c>
      <c r="BW115" s="426"/>
      <c r="BX115" s="424">
        <f>IF(ISBLANK(CA3),"",BV115/BV114)</f>
        <v>0</v>
      </c>
      <c r="BY115" s="424"/>
      <c r="BZ115" s="424">
        <f>IF(ISBLANK(CA3),"",(BV115+BV116)/BV114)</f>
        <v>0.9375</v>
      </c>
      <c r="CA115" s="425"/>
      <c r="CB115" s="33"/>
      <c r="CC115" s="426">
        <f>IF(ISBLANK(CH3),"",COUNTIF(CC12:CC112,"=50"))</f>
        <v>1</v>
      </c>
      <c r="CD115" s="426"/>
      <c r="CE115" s="424">
        <f>IF(ISBLANK(CH3),"",CC115/CC114)</f>
        <v>1.5873015873015872E-2</v>
      </c>
      <c r="CF115" s="424"/>
      <c r="CG115" s="424">
        <f>IF(ISBLANK(CH3),"",(CC115+CC116)/CC114)</f>
        <v>0.5714285714285714</v>
      </c>
      <c r="CH115" s="425"/>
      <c r="CI115" s="33"/>
      <c r="CJ115" s="426">
        <f>IF(ISBLANK(CO3),"",COUNTIF(CJ12:CJ112,"=50"))</f>
        <v>0</v>
      </c>
      <c r="CK115" s="426"/>
      <c r="CL115" s="424">
        <f>IF(ISBLANK(CO3),"",CJ115/CJ114)</f>
        <v>0</v>
      </c>
      <c r="CM115" s="424"/>
      <c r="CN115" s="424">
        <f>IF(ISBLANK(CO3),"",(CJ115+CJ116)/CJ114)</f>
        <v>0.76923076923076927</v>
      </c>
      <c r="CO115" s="425"/>
      <c r="CP115" s="33"/>
      <c r="CQ115" s="426">
        <f>IF(ISBLANK(CV3),"",COUNTIF(CQ12:CQ112,"=50"))</f>
        <v>10</v>
      </c>
      <c r="CR115" s="426"/>
      <c r="CS115" s="424">
        <f>IF(ISBLANK(CV3),"",CQ115/CQ114)</f>
        <v>0.15625</v>
      </c>
      <c r="CT115" s="424"/>
      <c r="CU115" s="424">
        <f>IF(ISBLANK(CV3),"",(CQ115+CQ116)/CQ114)</f>
        <v>0.984375</v>
      </c>
      <c r="CV115" s="425"/>
      <c r="CW115" s="33"/>
      <c r="CX115" s="426">
        <f>IF(ISBLANK(DC3),"",COUNTIF(CX12:CX112,"=50"))</f>
        <v>0</v>
      </c>
      <c r="CY115" s="426"/>
      <c r="CZ115" s="424">
        <f>IF(ISBLANK(DC3),"",CX115/CX114)</f>
        <v>0</v>
      </c>
      <c r="DA115" s="424"/>
      <c r="DB115" s="424">
        <f>IF(ISBLANK(DC3),"",(CX115+CX116)/CX114)</f>
        <v>0</v>
      </c>
      <c r="DC115" s="425"/>
      <c r="DD115" s="33"/>
      <c r="DE115" s="426">
        <f>IF(ISBLANK(DJ3),"",COUNTIF(DE12:DE112,"=50"))</f>
        <v>5</v>
      </c>
      <c r="DF115" s="426"/>
      <c r="DG115" s="424">
        <f>IF(ISBLANK(DJ3),"",DE115/DE114)</f>
        <v>8.4745762711864403E-2</v>
      </c>
      <c r="DH115" s="424"/>
      <c r="DI115" s="424">
        <f>IF(ISBLANK(DJ3),"",(DE115+DE116)/DE114)</f>
        <v>0.61016949152542377</v>
      </c>
      <c r="DJ115" s="425"/>
      <c r="DK115" s="33"/>
      <c r="DL115" s="426">
        <f>IF(ISBLANK(DQ3),"",COUNTIF(DL12:DL112,"=50"))</f>
        <v>1</v>
      </c>
      <c r="DM115" s="426"/>
      <c r="DN115" s="424">
        <f>IF(ISBLANK(DQ3),"",DL115/DL114)</f>
        <v>1.6393442622950821E-2</v>
      </c>
      <c r="DO115" s="424"/>
      <c r="DP115" s="424">
        <f>IF(ISBLANK(DQ3),"",(DL115+DL116)/DL114)</f>
        <v>1.6393442622950821E-2</v>
      </c>
      <c r="DQ115" s="425"/>
      <c r="DR115" s="33"/>
      <c r="DS115" s="426">
        <f>IF(ISBLANK(DX3),"",COUNTIF(DS12:DS112,"=50"))</f>
        <v>2</v>
      </c>
      <c r="DT115" s="426"/>
      <c r="DU115" s="424">
        <f>IF(ISBLANK(DX3),"",DS115/DS114)</f>
        <v>3.3333333333333333E-2</v>
      </c>
      <c r="DV115" s="424"/>
      <c r="DW115" s="424">
        <f>IF(ISBLANK(DX3),"",(DS115+DS116)/DS114)</f>
        <v>0.95</v>
      </c>
      <c r="DX115" s="425"/>
      <c r="DY115" s="33"/>
      <c r="DZ115" s="426">
        <f>IF(ISBLANK(EE3),"",COUNTIF(DZ12:DZ112,"=50"))</f>
        <v>11</v>
      </c>
      <c r="EA115" s="426"/>
      <c r="EB115" s="424">
        <f>IF(ISBLANK(EE3),"",DZ115/DZ114)</f>
        <v>0.1864406779661017</v>
      </c>
      <c r="EC115" s="424"/>
      <c r="ED115" s="424">
        <f>IF(ISBLANK(EE3),"",(DZ115+DZ116)/DZ114)</f>
        <v>0.88135593220338981</v>
      </c>
      <c r="EE115" s="425"/>
      <c r="EF115" s="33"/>
      <c r="EG115" s="426">
        <f>IF(ISBLANK(EL3),"",COUNTIF(EG12:EG112,"=50"))</f>
        <v>7</v>
      </c>
      <c r="EH115" s="426"/>
      <c r="EI115" s="424">
        <f>IF(ISBLANK(EL3),"",EG115/EG114)</f>
        <v>0.11864406779661017</v>
      </c>
      <c r="EJ115" s="424"/>
      <c r="EK115" s="424">
        <f>IF(ISBLANK(EL3),"",(EG115+EG116)/EG114)</f>
        <v>1</v>
      </c>
      <c r="EL115" s="425"/>
      <c r="EM115" s="33"/>
      <c r="EN115" s="426">
        <f>IF(ISBLANK(ES3),"",COUNTIF(EN12:EN112,"=50"))</f>
        <v>1</v>
      </c>
      <c r="EO115" s="426"/>
      <c r="EP115" s="424">
        <f>IF(ISBLANK(ES3),"",EN115/EN114)</f>
        <v>1.6666666666666666E-2</v>
      </c>
      <c r="EQ115" s="424"/>
      <c r="ER115" s="424">
        <f>IF(ISBLANK(ES3),"",(EN115+EN116)/EN114)</f>
        <v>1</v>
      </c>
      <c r="ES115" s="425"/>
      <c r="ET115" s="33"/>
      <c r="EU115" s="426">
        <f>IF(ISBLANK(EZ3),"",COUNTIF(EU12:EU112,"=50"))</f>
        <v>1</v>
      </c>
      <c r="EV115" s="426"/>
      <c r="EW115" s="424">
        <f>IF(ISBLANK(EZ3),"",EU115/EU114)</f>
        <v>1.8181818181818181E-2</v>
      </c>
      <c r="EX115" s="424"/>
      <c r="EY115" s="424">
        <f>IF(ISBLANK(EZ3),"",(EU115+EU116)/EU114)</f>
        <v>0.98181818181818181</v>
      </c>
      <c r="EZ115" s="425"/>
      <c r="FA115" s="33"/>
      <c r="FB115" s="426">
        <f>IF(ISBLANK(FG3),"",COUNTIF(FB12:FB112,"=50"))</f>
        <v>9</v>
      </c>
      <c r="FC115" s="426"/>
      <c r="FD115" s="424">
        <f>IF(ISBLANK(FG3),"",FB115/FB114)</f>
        <v>0.15517241379310345</v>
      </c>
      <c r="FE115" s="424"/>
      <c r="FF115" s="424">
        <f>IF(ISBLANK(FG3),"",(FB115+FB116)/FB114)</f>
        <v>0.43103448275862066</v>
      </c>
      <c r="FG115" s="425"/>
      <c r="FH115" s="33"/>
      <c r="FI115" s="426">
        <f>IF(ISBLANK(FN3),"",COUNTIF(FI12:FI112,"=50"))</f>
        <v>3</v>
      </c>
      <c r="FJ115" s="426"/>
      <c r="FK115" s="424">
        <f>IF(ISBLANK(FN3),"",FI115/FI114)</f>
        <v>5.4545454545454543E-2</v>
      </c>
      <c r="FL115" s="424"/>
      <c r="FM115" s="424">
        <f>IF(ISBLANK(FN3),"",(FI115+FI116)/FI114)</f>
        <v>1</v>
      </c>
      <c r="FN115" s="425"/>
      <c r="FO115" s="33"/>
      <c r="FP115" s="426">
        <f>IF(ISBLANK(FU3),"",COUNTIF(FP12:FP112,"=50"))</f>
        <v>4</v>
      </c>
      <c r="FQ115" s="426"/>
      <c r="FR115" s="424">
        <f>IF(ISBLANK(FU3),"",FP115/FP114)</f>
        <v>7.0175438596491224E-2</v>
      </c>
      <c r="FS115" s="424"/>
      <c r="FT115" s="424">
        <f>IF(ISBLANK(FU3),"",(FP115+FP116)/FP114)</f>
        <v>1</v>
      </c>
      <c r="FU115" s="425"/>
      <c r="FV115" s="33"/>
      <c r="FW115" s="426">
        <f>IF(ISBLANK(GB3),"",COUNTIF(FW12:FW112,"=50"))</f>
        <v>0</v>
      </c>
      <c r="FX115" s="426"/>
      <c r="FY115" s="424">
        <f>IF(ISBLANK(GB3),"",FW115/FW114)</f>
        <v>0</v>
      </c>
      <c r="FZ115" s="424"/>
      <c r="GA115" s="424">
        <f>IF(ISBLANK(GB3),"",(FW115+FW116)/FW114)</f>
        <v>2.0408163265306121E-2</v>
      </c>
      <c r="GB115" s="425"/>
      <c r="GC115" s="33"/>
      <c r="GD115" s="426">
        <f>IF(ISBLANK(GI3),"",COUNTIF(GD12:GD112,"=50"))</f>
        <v>0</v>
      </c>
      <c r="GE115" s="426"/>
      <c r="GF115" s="424">
        <f>IF(ISBLANK(GI3),"",GD115/GD114)</f>
        <v>0</v>
      </c>
      <c r="GG115" s="424"/>
      <c r="GH115" s="424">
        <f>IF(ISBLANK(GI3),"",(GD115+GD116)/GD114)</f>
        <v>0.04</v>
      </c>
      <c r="GI115" s="425"/>
      <c r="GJ115" s="33"/>
      <c r="GK115" s="426">
        <f>IF(ISBLANK(GP3),"",COUNTIF(GK12:GK112,"=50"))</f>
        <v>0</v>
      </c>
      <c r="GL115" s="426"/>
      <c r="GM115" s="424">
        <f>IF(ISBLANK(GP3),"",GK115/GK114)</f>
        <v>0</v>
      </c>
      <c r="GN115" s="424"/>
      <c r="GO115" s="424">
        <f>IF(ISBLANK(GP3),"",(GK115+GK116)/GK114)</f>
        <v>1</v>
      </c>
      <c r="GP115" s="425"/>
      <c r="GQ115" s="33"/>
      <c r="GR115" s="426">
        <f>IF(ISBLANK(GW3),"",COUNTIF(GR12:GR112,"=50"))</f>
        <v>0</v>
      </c>
      <c r="GS115" s="426"/>
      <c r="GT115" s="424">
        <f>IF(ISBLANK(GW3),"",GR115/GR114)</f>
        <v>0</v>
      </c>
      <c r="GU115" s="424"/>
      <c r="GV115" s="424">
        <f>IF(ISBLANK(GW3),"",(GR115+GR116)/GR114)</f>
        <v>0</v>
      </c>
      <c r="GW115" s="425"/>
      <c r="GX115" s="33"/>
      <c r="GY115" s="426">
        <f>IF(ISBLANK(HD3),"",COUNTIF(GY12:GY112,"=50"))</f>
        <v>4</v>
      </c>
      <c r="GZ115" s="426"/>
      <c r="HA115" s="424">
        <f>IF(ISBLANK(HD3),"",GY115/GY114)</f>
        <v>8.3333333333333329E-2</v>
      </c>
      <c r="HB115" s="424"/>
      <c r="HC115" s="424">
        <f>IF(ISBLANK(HD3),"",(GY115+GY116)/GY114)</f>
        <v>0.22916666666666666</v>
      </c>
      <c r="HD115" s="425"/>
      <c r="HE115" s="33"/>
      <c r="HF115" s="426">
        <f>IF(ISBLANK(HK3),"",COUNTIF(HF12:HF112,"=50"))</f>
        <v>3</v>
      </c>
      <c r="HG115" s="426"/>
      <c r="HH115" s="424">
        <f>IF(ISBLANK(HK3),"",HF115/HF114)</f>
        <v>6.3829787234042548E-2</v>
      </c>
      <c r="HI115" s="424"/>
      <c r="HJ115" s="424">
        <f>IF(ISBLANK(HK3),"",(HF115+HF116)/HF114)</f>
        <v>1</v>
      </c>
      <c r="HK115" s="425"/>
      <c r="HL115" s="33"/>
      <c r="HM115" s="426">
        <f>IF(ISBLANK(HR3),"",COUNTIF(HM12:HM112,"=50"))</f>
        <v>0</v>
      </c>
      <c r="HN115" s="426"/>
      <c r="HO115" s="424">
        <f>IF(ISBLANK(HR3),"",HM115/HM114)</f>
        <v>0</v>
      </c>
      <c r="HP115" s="424"/>
      <c r="HQ115" s="424">
        <f>IF(ISBLANK(HR3),"",(HM115+HM116)/HM114)</f>
        <v>0.1</v>
      </c>
      <c r="HR115" s="425"/>
      <c r="HS115" s="33"/>
      <c r="HT115" s="426">
        <f>IF(ISBLANK(HY3),"",COUNTIF(HT12:HT112,"=50"))</f>
        <v>8</v>
      </c>
      <c r="HU115" s="426"/>
      <c r="HV115" s="424">
        <f>IF(ISBLANK(HY3),"",HT115/HT114)</f>
        <v>0.17391304347826086</v>
      </c>
      <c r="HW115" s="424"/>
      <c r="HX115" s="424">
        <f>IF(ISBLANK(HY3),"",(HT115+HT116)/HT114)</f>
        <v>0.97826086956521741</v>
      </c>
      <c r="HY115" s="425"/>
      <c r="HZ115" s="33"/>
      <c r="IA115" s="426">
        <f>IF(ISBLANK(IF3),"",COUNTIF(IA12:IA112,"=50"))</f>
        <v>13</v>
      </c>
      <c r="IB115" s="426"/>
      <c r="IC115" s="424">
        <f>IF(ISBLANK(IF3),"",IA115/IA114)</f>
        <v>0.25</v>
      </c>
      <c r="ID115" s="424"/>
      <c r="IE115" s="424">
        <f>IF(ISBLANK(IF3),"",(IA115+IA116)/IA114)</f>
        <v>0.86538461538461542</v>
      </c>
      <c r="IF115" s="425"/>
      <c r="IG115" s="33"/>
      <c r="IH115" s="426">
        <f>IF(ISBLANK(IM3),"",COUNTIF(IH12:IH112,"=50"))</f>
        <v>8</v>
      </c>
      <c r="II115" s="426"/>
      <c r="IJ115" s="424">
        <f>IF(ISBLANK(IM3),"",IH115/IH114)</f>
        <v>0.16</v>
      </c>
      <c r="IK115" s="424"/>
      <c r="IL115" s="424">
        <f>IF(ISBLANK(IM3),"",(IH115+IH116)/IH114)</f>
        <v>1</v>
      </c>
      <c r="IM115" s="425"/>
      <c r="IN115" s="33"/>
      <c r="IO115" s="426">
        <f>IF(ISBLANK(IT3),"",COUNTIF(IO12:IO112,"=50"))</f>
        <v>8</v>
      </c>
      <c r="IP115" s="426"/>
      <c r="IQ115" s="424">
        <f>IF(ISBLANK(IT3),"",IO115/IO114)</f>
        <v>0.15686274509803921</v>
      </c>
      <c r="IR115" s="424"/>
      <c r="IS115" s="424">
        <f>IF(ISBLANK(IT3),"",(IO115+IO116)/IO114)</f>
        <v>0.98039215686274506</v>
      </c>
      <c r="IT115" s="425"/>
      <c r="IU115" s="33"/>
      <c r="IV115" s="426">
        <f>IF(ISBLANK(JA3),"",COUNTIF(IV12:IV112,"=50"))</f>
        <v>9</v>
      </c>
      <c r="IW115" s="426"/>
      <c r="IX115" s="424">
        <f>IF(ISBLANK(JA3),"",IV115/IV114)</f>
        <v>0.1875</v>
      </c>
      <c r="IY115" s="424"/>
      <c r="IZ115" s="424">
        <f>IF(ISBLANK(JA3),"",(IV115+IV116)/IV114)</f>
        <v>1</v>
      </c>
      <c r="JA115" s="425"/>
      <c r="JB115" s="33"/>
      <c r="JC115" s="426">
        <f>IF(ISBLANK(JH3),"",COUNTIF(JC12:JC112,"=50"))</f>
        <v>3</v>
      </c>
      <c r="JD115" s="426"/>
      <c r="JE115" s="424">
        <f>IF(ISBLANK(JH3),"",JC115/JC114)</f>
        <v>0.06</v>
      </c>
      <c r="JF115" s="424"/>
      <c r="JG115" s="424">
        <f>IF(ISBLANK(JH3),"",(JC115+JC116)/JC114)</f>
        <v>1</v>
      </c>
      <c r="JH115" s="425"/>
      <c r="JI115" s="33"/>
      <c r="JJ115" s="426">
        <f>IF(ISBLANK(JO3),"",COUNTIF(JJ12:JJ112,"=50"))</f>
        <v>9</v>
      </c>
      <c r="JK115" s="426"/>
      <c r="JL115" s="424">
        <f>IF(ISBLANK(JO3),"",JJ115/JJ114)</f>
        <v>0.17307692307692307</v>
      </c>
      <c r="JM115" s="424"/>
      <c r="JN115" s="424">
        <f>IF(ISBLANK(JO3),"",(JJ115+JJ116)/JJ114)</f>
        <v>0.84615384615384615</v>
      </c>
      <c r="JO115" s="425"/>
      <c r="JP115" s="33"/>
      <c r="JQ115" s="426">
        <f>IF(ISBLANK(JV3),"",COUNTIF(JQ12:JQ112,"=50"))</f>
        <v>2</v>
      </c>
      <c r="JR115" s="426"/>
      <c r="JS115" s="424">
        <f>IF(ISBLANK(JV3),"",JQ115/JQ114)</f>
        <v>4.0816326530612242E-2</v>
      </c>
      <c r="JT115" s="424"/>
      <c r="JU115" s="424">
        <f>IF(ISBLANK(JV3),"",(JQ115+JQ116)/JQ114)</f>
        <v>1</v>
      </c>
      <c r="JV115" s="425"/>
      <c r="JW115" s="33"/>
      <c r="JX115" s="426" t="str">
        <f>IF(ISBLANK(KC3),"",COUNTIF(JX12:JX112,"=50"))</f>
        <v/>
      </c>
      <c r="JY115" s="426"/>
      <c r="JZ115" s="424" t="str">
        <f>IF(ISBLANK(KC3),"",JX115/JX114)</f>
        <v/>
      </c>
      <c r="KA115" s="424"/>
      <c r="KB115" s="424" t="str">
        <f>IF(ISBLANK(KC3),"",(JX115+JX116)/JX114)</f>
        <v/>
      </c>
      <c r="KC115" s="425"/>
      <c r="KD115" s="33"/>
      <c r="KE115" s="426">
        <f>IF(ISBLANK(KJ3),"",COUNTIF(KE12:KE112,"=50"))</f>
        <v>0</v>
      </c>
      <c r="KF115" s="426"/>
      <c r="KG115" s="424">
        <f>IF(ISBLANK(KJ3),"",KE115/KE114)</f>
        <v>0</v>
      </c>
      <c r="KH115" s="424"/>
      <c r="KI115" s="424">
        <f>IF(ISBLANK(KJ3),"",(KE115+KE116)/KE114)</f>
        <v>0.10638297872340426</v>
      </c>
      <c r="KJ115" s="425"/>
      <c r="KK115" s="33"/>
      <c r="KL115" s="426">
        <f>IF(ISBLANK(KQ3),"",COUNTIF(KL12:KL112,"=50"))</f>
        <v>5</v>
      </c>
      <c r="KM115" s="426"/>
      <c r="KN115" s="424">
        <f>IF(ISBLANK(KQ3),"",KL115/KL114)</f>
        <v>0.10869565217391304</v>
      </c>
      <c r="KO115" s="424"/>
      <c r="KP115" s="424">
        <f>IF(ISBLANK(KQ3),"",(KL115+KL116)/KL114)</f>
        <v>1</v>
      </c>
      <c r="KQ115" s="425"/>
      <c r="KR115" s="111"/>
      <c r="KS115" s="435">
        <f>IF(ISBLANK(KX3),"",COUNTIF(KS12:KS112,"=50"))</f>
        <v>1</v>
      </c>
      <c r="KT115" s="435"/>
      <c r="KU115" s="433">
        <f>IF(ISBLANK(KX3),"",KS115/KS114)</f>
        <v>2.2222222222222223E-2</v>
      </c>
      <c r="KV115" s="433"/>
      <c r="KW115" s="433">
        <f>IF(ISBLANK(KX3),"",(KS115+KS116)/KS114)</f>
        <v>0.97777777777777775</v>
      </c>
      <c r="KX115" s="434"/>
      <c r="KY115" s="232"/>
      <c r="KZ115" s="435">
        <f>IF(ISBLANK(LE3),"",COUNTIF(KZ12:KZ112,"=50"))</f>
        <v>0</v>
      </c>
      <c r="LA115" s="435"/>
      <c r="LB115" s="433">
        <f>IF(ISBLANK(LE3),"",KZ115/KZ114)</f>
        <v>0</v>
      </c>
      <c r="LC115" s="433"/>
      <c r="LD115" s="433">
        <f>IF(ISBLANK(LE3),"",(KZ115+KZ116)/KZ114)</f>
        <v>2.0408163265306121E-2</v>
      </c>
      <c r="LE115" s="434"/>
      <c r="LF115" s="33"/>
      <c r="LG115" s="426" t="str">
        <f>IF(ISBLANK(LL3),"",COUNTIF(LG12:LG112,"=50"))</f>
        <v/>
      </c>
      <c r="LH115" s="426"/>
      <c r="LI115" s="424" t="str">
        <f>IF(ISBLANK(LL3),"",LG115/LG114)</f>
        <v/>
      </c>
      <c r="LJ115" s="424"/>
      <c r="LK115" s="424" t="str">
        <f>IF(ISBLANK(LL3),"",(LG115+LG116)/LG114)</f>
        <v/>
      </c>
      <c r="LL115" s="425"/>
      <c r="LM115" s="33"/>
      <c r="LN115" s="426" t="str">
        <f>IF(ISBLANK(LS3),"",COUNTIF(LN12:LN112,"=50"))</f>
        <v/>
      </c>
      <c r="LO115" s="426"/>
      <c r="LP115" s="424" t="str">
        <f>IF(ISBLANK(LS3),"",LN115/LN114)</f>
        <v/>
      </c>
      <c r="LQ115" s="424"/>
      <c r="LR115" s="424" t="str">
        <f>IF(ISBLANK(LS3),"",(LN115+LN116)/LN114)</f>
        <v/>
      </c>
      <c r="LS115" s="425"/>
      <c r="LT115" s="33"/>
      <c r="LU115" s="426" t="str">
        <f>IF(ISBLANK(LZ3),"",COUNTIF(LU12:LU112,"=50"))</f>
        <v/>
      </c>
      <c r="LV115" s="426"/>
      <c r="LW115" s="424" t="str">
        <f>IF(ISBLANK(LZ3),"",LU115/LU114)</f>
        <v/>
      </c>
      <c r="LX115" s="424"/>
      <c r="LY115" s="424" t="str">
        <f>IF(ISBLANK(LZ3),"",(LU115+LU116)/LU114)</f>
        <v/>
      </c>
      <c r="LZ115" s="425"/>
      <c r="MA115" s="33"/>
      <c r="MB115" s="426" t="str">
        <f>IF(ISBLANK(MG3),"",COUNTIF(MB12:MB112,"=50"))</f>
        <v/>
      </c>
      <c r="MC115" s="426"/>
      <c r="MD115" s="424" t="str">
        <f>IF(ISBLANK(MG3),"",MB115/MB114)</f>
        <v/>
      </c>
      <c r="ME115" s="424"/>
      <c r="MF115" s="424" t="str">
        <f>IF(ISBLANK(MG3),"",(MB115+MB116)/MB114)</f>
        <v/>
      </c>
      <c r="MG115" s="425"/>
      <c r="MH115" s="33"/>
      <c r="MI115" s="426" t="str">
        <f>IF(ISBLANK(MN3),"",COUNTIF(MI12:MI112,"=50"))</f>
        <v/>
      </c>
      <c r="MJ115" s="426"/>
      <c r="MK115" s="424" t="str">
        <f>IF(ISBLANK(MN3),"",MI115/MI114)</f>
        <v/>
      </c>
      <c r="ML115" s="424"/>
      <c r="MM115" s="424" t="str">
        <f>IF(ISBLANK(MN3),"",(MI115+MI116)/MI114)</f>
        <v/>
      </c>
      <c r="MN115" s="425"/>
      <c r="MO115" s="33"/>
      <c r="MP115" s="426" t="str">
        <f>IF(ISBLANK(MU3),"",COUNTIF(MP12:MP112,"=50"))</f>
        <v/>
      </c>
      <c r="MQ115" s="426"/>
      <c r="MR115" s="424" t="str">
        <f>IF(ISBLANK(MU3),"",MP115/MP114)</f>
        <v/>
      </c>
      <c r="MS115" s="424"/>
      <c r="MT115" s="424" t="str">
        <f>IF(ISBLANK(MU3),"",(MP115+MP116)/MP114)</f>
        <v/>
      </c>
      <c r="MU115" s="425"/>
      <c r="MV115" s="33"/>
      <c r="MW115" s="426" t="str">
        <f>IF(ISBLANK(NB3),"",COUNTIF(MW12:MW112,"=50"))</f>
        <v/>
      </c>
      <c r="MX115" s="426"/>
      <c r="MY115" s="424" t="str">
        <f>IF(ISBLANK(NB3),"",MW115/MW114)</f>
        <v/>
      </c>
      <c r="MZ115" s="424"/>
      <c r="NA115" s="424" t="str">
        <f>IF(ISBLANK(NB3),"",(MW115+MW116)/MW114)</f>
        <v/>
      </c>
      <c r="NB115" s="425"/>
      <c r="NC115" s="33"/>
      <c r="ND115" s="426" t="str">
        <f>IF(ISBLANK(NI3),"",COUNTIF(ND12:ND112,"=50"))</f>
        <v/>
      </c>
      <c r="NE115" s="426"/>
      <c r="NF115" s="424" t="str">
        <f>IF(ISBLANK(NI3),"",ND115/ND114)</f>
        <v/>
      </c>
      <c r="NG115" s="424"/>
      <c r="NH115" s="424" t="str">
        <f>IF(ISBLANK(NI3),"",(ND115+ND116)/ND114)</f>
        <v/>
      </c>
      <c r="NI115" s="425"/>
      <c r="NJ115" s="33"/>
      <c r="NK115" s="426" t="str">
        <f>IF(ISBLANK(NP3),"",COUNTIF(NK12:NK112,"=50"))</f>
        <v/>
      </c>
      <c r="NL115" s="426"/>
      <c r="NM115" s="424" t="str">
        <f>IF(ISBLANK(NP3),"",NK115/NK114)</f>
        <v/>
      </c>
      <c r="NN115" s="424"/>
      <c r="NO115" s="424" t="str">
        <f>IF(ISBLANK(NP3),"",(NK115+NK116)/NK114)</f>
        <v/>
      </c>
      <c r="NP115" s="425"/>
      <c r="NQ115" s="33"/>
      <c r="NR115" s="426" t="str">
        <f>IF(ISBLANK(NW3),"",COUNTIF(NR12:NR112,"=50"))</f>
        <v/>
      </c>
      <c r="NS115" s="426"/>
      <c r="NT115" s="424" t="str">
        <f>IF(ISBLANK(NW3),"",NR115/NR114)</f>
        <v/>
      </c>
      <c r="NU115" s="424"/>
      <c r="NV115" s="424" t="str">
        <f>IF(ISBLANK(NW3),"",(NR115+NR116)/NR114)</f>
        <v/>
      </c>
      <c r="NW115" s="425"/>
      <c r="NX115" s="33"/>
      <c r="NY115" s="426" t="str">
        <f>IF(ISBLANK(OD3),"",COUNTIF(NY12:NY112,"=50"))</f>
        <v/>
      </c>
      <c r="NZ115" s="426"/>
      <c r="OA115" s="424" t="str">
        <f>IF(ISBLANK(OD3),"",NY115/NY114)</f>
        <v/>
      </c>
      <c r="OB115" s="424"/>
      <c r="OC115" s="424" t="str">
        <f>IF(ISBLANK(OD3),"",(NY115+NY116)/NY114)</f>
        <v/>
      </c>
      <c r="OD115" s="425"/>
      <c r="OE115" s="33"/>
      <c r="OF115" s="426" t="str">
        <f>IF(ISBLANK(OK3),"",COUNTIF(OF12:OF112,"=50"))</f>
        <v/>
      </c>
      <c r="OG115" s="426"/>
      <c r="OH115" s="424" t="str">
        <f>IF(ISBLANK(OK3),"",OF115/OF114)</f>
        <v/>
      </c>
      <c r="OI115" s="424"/>
      <c r="OJ115" s="424" t="str">
        <f>IF(ISBLANK(OK3),"",(OF115+OF116)/OF114)</f>
        <v/>
      </c>
      <c r="OK115" s="425"/>
      <c r="OL115" s="33"/>
      <c r="OM115" s="426" t="str">
        <f>IF(ISBLANK(OR3),"",COUNTIF(OM12:OM112,"=50"))</f>
        <v/>
      </c>
      <c r="ON115" s="426"/>
      <c r="OO115" s="424" t="str">
        <f>IF(ISBLANK(OR3),"",OM115/OM114)</f>
        <v/>
      </c>
      <c r="OP115" s="424"/>
      <c r="OQ115" s="424" t="str">
        <f>IF(ISBLANK(OR3),"",(OM115+OM116)/OM114)</f>
        <v/>
      </c>
      <c r="OR115" s="425"/>
      <c r="OS115" s="33"/>
      <c r="OT115" s="426" t="str">
        <f>IF(ISBLANK(OY3),"",COUNTIF(OT12:OT112,"=50"))</f>
        <v/>
      </c>
      <c r="OU115" s="426"/>
      <c r="OV115" s="424" t="str">
        <f>IF(ISBLANK(OY3),"",OT115/OT114)</f>
        <v/>
      </c>
      <c r="OW115" s="424"/>
      <c r="OX115" s="424" t="str">
        <f>IF(ISBLANK(OY3),"",(OT115+OT116)/OT114)</f>
        <v/>
      </c>
      <c r="OY115" s="425"/>
      <c r="OZ115" s="33"/>
      <c r="PA115" s="426" t="str">
        <f>IF(ISBLANK(PF3),"",COUNTIF(PA12:PA112,"=50"))</f>
        <v/>
      </c>
      <c r="PB115" s="426"/>
      <c r="PC115" s="424" t="str">
        <f>IF(ISBLANK(PF3),"",PA115/PA114)</f>
        <v/>
      </c>
      <c r="PD115" s="424"/>
      <c r="PE115" s="424" t="str">
        <f>IF(ISBLANK(PF3),"",(PA115+PA116)/PA114)</f>
        <v/>
      </c>
      <c r="PF115" s="425"/>
      <c r="PG115" s="33"/>
      <c r="PH115" s="426" t="str">
        <f>IF(ISBLANK(PM3),"",COUNTIF(PH12:PH112,"=50"))</f>
        <v/>
      </c>
      <c r="PI115" s="426"/>
      <c r="PJ115" s="424" t="str">
        <f>IF(ISBLANK(PM3),"",PH115/PH114)</f>
        <v/>
      </c>
      <c r="PK115" s="424"/>
      <c r="PL115" s="424" t="str">
        <f>IF(ISBLANK(PM3),"",(PH115+PH116)/PH114)</f>
        <v/>
      </c>
      <c r="PM115" s="425"/>
      <c r="PN115" s="33"/>
      <c r="PO115" s="426" t="str">
        <f>IF(ISBLANK(PT3),"",COUNTIF(PO12:PO112,"=50"))</f>
        <v/>
      </c>
      <c r="PP115" s="426"/>
      <c r="PQ115" s="424" t="str">
        <f>IF(ISBLANK(PT3),"",PO115/PO114)</f>
        <v/>
      </c>
      <c r="PR115" s="424"/>
      <c r="PS115" s="424" t="str">
        <f>IF(ISBLANK(PT3),"",(PO115+PO116)/PO114)</f>
        <v/>
      </c>
      <c r="PT115" s="425"/>
      <c r="PU115" s="33"/>
      <c r="PV115" s="426" t="str">
        <f>IF(ISBLANK(QA3),"",COUNTIF(PV12:PV112,"=50"))</f>
        <v/>
      </c>
      <c r="PW115" s="426"/>
      <c r="PX115" s="424" t="str">
        <f>IF(ISBLANK(QA3),"",PV115/PV114)</f>
        <v/>
      </c>
      <c r="PY115" s="424"/>
      <c r="PZ115" s="424" t="str">
        <f>IF(ISBLANK(QA3),"",(PV115+PV116)/PV114)</f>
        <v/>
      </c>
      <c r="QA115" s="425"/>
    </row>
    <row r="116" spans="1:443" ht="15" customHeight="1" x14ac:dyDescent="0.2">
      <c r="A116" s="478"/>
      <c r="B116" s="55" t="s">
        <v>268</v>
      </c>
      <c r="C116" s="54"/>
      <c r="D116" s="426">
        <f>COUNTIF(E12:E112,"=20")</f>
        <v>73</v>
      </c>
      <c r="E116" s="426"/>
      <c r="F116" s="424">
        <f>D116/D114</f>
        <v>0.82954545454545459</v>
      </c>
      <c r="G116" s="424"/>
      <c r="H116" s="424"/>
      <c r="I116" s="425"/>
      <c r="J116" s="33"/>
      <c r="K116" s="426">
        <f>COUNTIF(L12:L112,"=20")</f>
        <v>52</v>
      </c>
      <c r="L116" s="426"/>
      <c r="M116" s="424">
        <f>K116/K114</f>
        <v>0.65822784810126578</v>
      </c>
      <c r="N116" s="424"/>
      <c r="O116" s="424"/>
      <c r="P116" s="425"/>
      <c r="Q116" s="33"/>
      <c r="R116" s="426">
        <f>IF(ISBLANK(W3),"",COUNTIF(S12:S112,"=20"))</f>
        <v>7</v>
      </c>
      <c r="S116" s="426"/>
      <c r="T116" s="424">
        <f>IF(ISBLANK(W3),"",R116/R114)</f>
        <v>8.4337349397590355E-2</v>
      </c>
      <c r="U116" s="424"/>
      <c r="V116" s="424"/>
      <c r="W116" s="425"/>
      <c r="X116" s="33"/>
      <c r="Y116" s="426">
        <f>IF(ISBLANK(AD3),"",COUNTIF(Z12:Z112,"=20"))</f>
        <v>64</v>
      </c>
      <c r="Z116" s="426"/>
      <c r="AA116" s="424">
        <f>IF(ISBLANK(AD3),"",Y116/Y114)</f>
        <v>0.91428571428571426</v>
      </c>
      <c r="AB116" s="424"/>
      <c r="AC116" s="424"/>
      <c r="AD116" s="425"/>
      <c r="AE116" s="33"/>
      <c r="AF116" s="426">
        <f>IF(ISBLANK(AK3),"",COUNTIF(AG12:AG112,"=20"))</f>
        <v>51</v>
      </c>
      <c r="AG116" s="426"/>
      <c r="AH116" s="424">
        <f>IF(ISBLANK(AK3),"",AF116/AF114)</f>
        <v>0.92727272727272725</v>
      </c>
      <c r="AI116" s="424"/>
      <c r="AJ116" s="424"/>
      <c r="AK116" s="425"/>
      <c r="AL116" s="33"/>
      <c r="AM116" s="426">
        <f>IF(ISBLANK(AR3),"",COUNTIF(AN12:AN112,"=20"))</f>
        <v>44</v>
      </c>
      <c r="AN116" s="426"/>
      <c r="AO116" s="424">
        <f>IF(ISBLANK(AR3),"",AM116/AM114)</f>
        <v>0.72131147540983609</v>
      </c>
      <c r="AP116" s="424"/>
      <c r="AQ116" s="424"/>
      <c r="AR116" s="425"/>
      <c r="AS116" s="33"/>
      <c r="AT116" s="426">
        <f>IF(ISBLANK(AY3),"",COUNTIF(AU12:AU112,"=20"))</f>
        <v>60</v>
      </c>
      <c r="AU116" s="426"/>
      <c r="AV116" s="424">
        <f>IF(ISBLANK(AY3),"",AT116/AT114)</f>
        <v>0.86956521739130432</v>
      </c>
      <c r="AW116" s="424"/>
      <c r="AX116" s="424"/>
      <c r="AY116" s="425"/>
      <c r="AZ116" s="33"/>
      <c r="BA116" s="426">
        <f>IF(ISBLANK(BF3),"",COUNTIF(BB12:BB112,"=20"))</f>
        <v>0</v>
      </c>
      <c r="BB116" s="426"/>
      <c r="BC116" s="424">
        <f>IF(ISBLANK(BF3),"",BA116/BA114)</f>
        <v>0</v>
      </c>
      <c r="BD116" s="424"/>
      <c r="BE116" s="424"/>
      <c r="BF116" s="425"/>
      <c r="BG116" s="33"/>
      <c r="BH116" s="426">
        <f>IF(ISBLANK(BM3),"",COUNTIF(BI12:BI112,"=20"))</f>
        <v>58</v>
      </c>
      <c r="BI116" s="426"/>
      <c r="BJ116" s="424">
        <f>IF(ISBLANK(BM3),"",BH116/BH114)</f>
        <v>0.84057971014492749</v>
      </c>
      <c r="BK116" s="424"/>
      <c r="BL116" s="424"/>
      <c r="BM116" s="425"/>
      <c r="BN116" s="33"/>
      <c r="BO116" s="426">
        <f>IF(ISBLANK(BT3),"",COUNTIF(BP12:BP112,"=20"))</f>
        <v>8</v>
      </c>
      <c r="BP116" s="426"/>
      <c r="BQ116" s="424">
        <f>IF(ISBLANK(BT3),"",BO116/BO114)</f>
        <v>0.12121212121212122</v>
      </c>
      <c r="BR116" s="424"/>
      <c r="BS116" s="424"/>
      <c r="BT116" s="425"/>
      <c r="BU116" s="33"/>
      <c r="BV116" s="426">
        <f>IF(ISBLANK(CA3),"",COUNTIF(BW12:BW112,"=20"))</f>
        <v>60</v>
      </c>
      <c r="BW116" s="426"/>
      <c r="BX116" s="424">
        <f>IF(ISBLANK(CA3),"",BV116/BV114)</f>
        <v>0.9375</v>
      </c>
      <c r="BY116" s="424"/>
      <c r="BZ116" s="424"/>
      <c r="CA116" s="425"/>
      <c r="CB116" s="33"/>
      <c r="CC116" s="426">
        <f>IF(ISBLANK(CH3),"",COUNTIF(CD12:CD112,"=20"))</f>
        <v>35</v>
      </c>
      <c r="CD116" s="426"/>
      <c r="CE116" s="424">
        <f>IF(ISBLANK(CH3),"",CC116/CC114)</f>
        <v>0.55555555555555558</v>
      </c>
      <c r="CF116" s="424"/>
      <c r="CG116" s="424"/>
      <c r="CH116" s="425"/>
      <c r="CI116" s="33"/>
      <c r="CJ116" s="426">
        <f>IF(ISBLANK(CO3),"",COUNTIF(CK12:CK112,"=20"))</f>
        <v>50</v>
      </c>
      <c r="CK116" s="426"/>
      <c r="CL116" s="424">
        <f>IF(ISBLANK(CO3),"",CJ116/CJ114)</f>
        <v>0.76923076923076927</v>
      </c>
      <c r="CM116" s="424"/>
      <c r="CN116" s="424"/>
      <c r="CO116" s="425"/>
      <c r="CP116" s="33"/>
      <c r="CQ116" s="426">
        <f>IF(ISBLANK(CV3),"",COUNTIF(CR12:CR112,"=20"))</f>
        <v>53</v>
      </c>
      <c r="CR116" s="426"/>
      <c r="CS116" s="424">
        <f>IF(ISBLANK(CV3),"",CQ116/CQ114)</f>
        <v>0.828125</v>
      </c>
      <c r="CT116" s="424"/>
      <c r="CU116" s="424"/>
      <c r="CV116" s="425"/>
      <c r="CW116" s="33"/>
      <c r="CX116" s="426">
        <f>IF(ISBLANK(DC3),"",COUNTIF(CY12:CY112,"=20"))</f>
        <v>0</v>
      </c>
      <c r="CY116" s="426"/>
      <c r="CZ116" s="424">
        <f>IF(ISBLANK(DC3),"",CX116/CX114)</f>
        <v>0</v>
      </c>
      <c r="DA116" s="424"/>
      <c r="DB116" s="424"/>
      <c r="DC116" s="425"/>
      <c r="DD116" s="33"/>
      <c r="DE116" s="426">
        <f>IF(ISBLANK(DJ3),"",COUNTIF(DF12:DF112,"=20"))</f>
        <v>31</v>
      </c>
      <c r="DF116" s="426"/>
      <c r="DG116" s="424">
        <f>IF(ISBLANK(DJ3),"",DE116/DE114)</f>
        <v>0.52542372881355937</v>
      </c>
      <c r="DH116" s="424"/>
      <c r="DI116" s="424"/>
      <c r="DJ116" s="425"/>
      <c r="DK116" s="33"/>
      <c r="DL116" s="426">
        <f>IF(ISBLANK(DQ3),"",COUNTIF(DM12:DM112,"=20"))</f>
        <v>0</v>
      </c>
      <c r="DM116" s="426"/>
      <c r="DN116" s="424">
        <f>IF(ISBLANK(DQ3),"",DL116/DL114)</f>
        <v>0</v>
      </c>
      <c r="DO116" s="424"/>
      <c r="DP116" s="424"/>
      <c r="DQ116" s="425"/>
      <c r="DR116" s="33"/>
      <c r="DS116" s="426">
        <f>IF(ISBLANK(DX3),"",COUNTIF(DT12:DT112,"=20"))</f>
        <v>55</v>
      </c>
      <c r="DT116" s="426"/>
      <c r="DU116" s="424">
        <f>IF(ISBLANK(DX3),"",DS116/DS114)</f>
        <v>0.91666666666666663</v>
      </c>
      <c r="DV116" s="424"/>
      <c r="DW116" s="424"/>
      <c r="DX116" s="425"/>
      <c r="DY116" s="33"/>
      <c r="DZ116" s="426">
        <f>IF(ISBLANK(EE3),"",COUNTIF(EA12:EA112,"=20"))</f>
        <v>41</v>
      </c>
      <c r="EA116" s="426"/>
      <c r="EB116" s="424">
        <f>IF(ISBLANK(EE3),"",DZ116/DZ114)</f>
        <v>0.69491525423728817</v>
      </c>
      <c r="EC116" s="424"/>
      <c r="ED116" s="424"/>
      <c r="EE116" s="425"/>
      <c r="EF116" s="33"/>
      <c r="EG116" s="426">
        <f>IF(ISBLANK(EL3),"",COUNTIF(EH12:EH112,"=20"))</f>
        <v>52</v>
      </c>
      <c r="EH116" s="426"/>
      <c r="EI116" s="424">
        <f>IF(ISBLANK(EL3),"",EG116/EG114)</f>
        <v>0.88135593220338981</v>
      </c>
      <c r="EJ116" s="424"/>
      <c r="EK116" s="424"/>
      <c r="EL116" s="425"/>
      <c r="EM116" s="33"/>
      <c r="EN116" s="426">
        <f>IF(ISBLANK(ES3),"",COUNTIF(EO12:EO112,"=20"))</f>
        <v>59</v>
      </c>
      <c r="EO116" s="426"/>
      <c r="EP116" s="424">
        <f>IF(ISBLANK(ES3),"",EN116/EN114)</f>
        <v>0.98333333333333328</v>
      </c>
      <c r="EQ116" s="424"/>
      <c r="ER116" s="424"/>
      <c r="ES116" s="425"/>
      <c r="ET116" s="33"/>
      <c r="EU116" s="426">
        <f>IF(ISBLANK(EZ3),"",COUNTIF(EV12:EV112,"=20"))</f>
        <v>53</v>
      </c>
      <c r="EV116" s="426"/>
      <c r="EW116" s="424">
        <f>IF(ISBLANK(EZ3),"",EU116/EU114)</f>
        <v>0.96363636363636362</v>
      </c>
      <c r="EX116" s="424"/>
      <c r="EY116" s="424"/>
      <c r="EZ116" s="425"/>
      <c r="FA116" s="33"/>
      <c r="FB116" s="426">
        <f>IF(ISBLANK(FG3),"",COUNTIF(FC12:FC112,"=20"))</f>
        <v>16</v>
      </c>
      <c r="FC116" s="426"/>
      <c r="FD116" s="424">
        <f>IF(ISBLANK(FG3),"",FB116/FB114)</f>
        <v>0.27586206896551724</v>
      </c>
      <c r="FE116" s="424"/>
      <c r="FF116" s="424"/>
      <c r="FG116" s="425"/>
      <c r="FH116" s="33"/>
      <c r="FI116" s="426">
        <f>IF(ISBLANK(FN3),"",COUNTIF(FJ12:FJ112,"=20"))</f>
        <v>52</v>
      </c>
      <c r="FJ116" s="426"/>
      <c r="FK116" s="424">
        <f>IF(ISBLANK(FN3),"",FI116/FI114)</f>
        <v>0.94545454545454544</v>
      </c>
      <c r="FL116" s="424"/>
      <c r="FM116" s="424"/>
      <c r="FN116" s="425"/>
      <c r="FO116" s="33"/>
      <c r="FP116" s="426">
        <f>IF(ISBLANK(FU3),"",COUNTIF(FQ12:FQ112,"=20"))</f>
        <v>53</v>
      </c>
      <c r="FQ116" s="426"/>
      <c r="FR116" s="424">
        <f>IF(ISBLANK(FU3),"",FP116/FP114)</f>
        <v>0.92982456140350878</v>
      </c>
      <c r="FS116" s="424"/>
      <c r="FT116" s="424"/>
      <c r="FU116" s="425"/>
      <c r="FV116" s="33"/>
      <c r="FW116" s="426">
        <f>IF(ISBLANK(GB3),"",COUNTIF(FX12:FX112,"=20"))</f>
        <v>1</v>
      </c>
      <c r="FX116" s="426"/>
      <c r="FY116" s="424">
        <f>IF(ISBLANK(GB3),"",FW116/FW114)</f>
        <v>2.0408163265306121E-2</v>
      </c>
      <c r="FZ116" s="424"/>
      <c r="GA116" s="424"/>
      <c r="GB116" s="425"/>
      <c r="GC116" s="33"/>
      <c r="GD116" s="426">
        <f>IF(ISBLANK(GI3),"",COUNTIF(GE12:GE112,"=20"))</f>
        <v>2</v>
      </c>
      <c r="GE116" s="426"/>
      <c r="GF116" s="424">
        <f>IF(ISBLANK(GI3),"",GD116/GD114)</f>
        <v>0.04</v>
      </c>
      <c r="GG116" s="424"/>
      <c r="GH116" s="424"/>
      <c r="GI116" s="425"/>
      <c r="GJ116" s="33"/>
      <c r="GK116" s="426">
        <f>IF(ISBLANK(GP3),"",COUNTIF(GL12:GL112,"=20"))</f>
        <v>52</v>
      </c>
      <c r="GL116" s="426"/>
      <c r="GM116" s="424">
        <f>IF(ISBLANK(GP3),"",GK116/GK114)</f>
        <v>1</v>
      </c>
      <c r="GN116" s="424"/>
      <c r="GO116" s="424"/>
      <c r="GP116" s="425"/>
      <c r="GQ116" s="33"/>
      <c r="GR116" s="426">
        <f>IF(ISBLANK(GW3),"",COUNTIF(GS12:GS112,"=20"))</f>
        <v>0</v>
      </c>
      <c r="GS116" s="426"/>
      <c r="GT116" s="424">
        <f>IF(ISBLANK(GW3),"",GR116/GR114)</f>
        <v>0</v>
      </c>
      <c r="GU116" s="424"/>
      <c r="GV116" s="424"/>
      <c r="GW116" s="425"/>
      <c r="GX116" s="33"/>
      <c r="GY116" s="426">
        <f>IF(ISBLANK(HD3),"",COUNTIF(GZ12:GZ112,"=20"))</f>
        <v>7</v>
      </c>
      <c r="GZ116" s="426"/>
      <c r="HA116" s="424">
        <f>IF(ISBLANK(HD3),"",GY116/GY114)</f>
        <v>0.14583333333333334</v>
      </c>
      <c r="HB116" s="424"/>
      <c r="HC116" s="424"/>
      <c r="HD116" s="425"/>
      <c r="HE116" s="33"/>
      <c r="HF116" s="426">
        <f>IF(ISBLANK(HK3),"",COUNTIF(HG12:HG112,"=20"))</f>
        <v>44</v>
      </c>
      <c r="HG116" s="426"/>
      <c r="HH116" s="424">
        <f>IF(ISBLANK(HK3),"",HF116/HF114)</f>
        <v>0.93617021276595747</v>
      </c>
      <c r="HI116" s="424"/>
      <c r="HJ116" s="424"/>
      <c r="HK116" s="425"/>
      <c r="HL116" s="33"/>
      <c r="HM116" s="426">
        <f>IF(ISBLANK(HR3),"",COUNTIF(HN12:HN112,"=20"))</f>
        <v>5</v>
      </c>
      <c r="HN116" s="426"/>
      <c r="HO116" s="424">
        <f>IF(ISBLANK(HR3),"",HM116/HM114)</f>
        <v>0.1</v>
      </c>
      <c r="HP116" s="424"/>
      <c r="HQ116" s="424"/>
      <c r="HR116" s="425"/>
      <c r="HS116" s="33"/>
      <c r="HT116" s="426">
        <f>IF(ISBLANK(HY3),"",COUNTIF(HU12:HU112,"=20"))</f>
        <v>37</v>
      </c>
      <c r="HU116" s="426"/>
      <c r="HV116" s="424">
        <f>IF(ISBLANK(HY3),"",HT116/HT114)</f>
        <v>0.80434782608695654</v>
      </c>
      <c r="HW116" s="424"/>
      <c r="HX116" s="424"/>
      <c r="HY116" s="425"/>
      <c r="HZ116" s="33"/>
      <c r="IA116" s="426">
        <f>IF(ISBLANK(IF3),"",COUNTIF(IB12:IB112,"=20"))</f>
        <v>32</v>
      </c>
      <c r="IB116" s="426"/>
      <c r="IC116" s="424">
        <f>IF(ISBLANK(IF3),"",IA116/IA114)</f>
        <v>0.61538461538461542</v>
      </c>
      <c r="ID116" s="424"/>
      <c r="IE116" s="424"/>
      <c r="IF116" s="425"/>
      <c r="IG116" s="33"/>
      <c r="IH116" s="426">
        <f>IF(ISBLANK(IM3),"",COUNTIF(II12:II112,"=20"))</f>
        <v>42</v>
      </c>
      <c r="II116" s="426"/>
      <c r="IJ116" s="424">
        <f>IF(ISBLANK(IM3),"",IH116/IH114)</f>
        <v>0.84</v>
      </c>
      <c r="IK116" s="424"/>
      <c r="IL116" s="424"/>
      <c r="IM116" s="425"/>
      <c r="IN116" s="33"/>
      <c r="IO116" s="426">
        <f>IF(ISBLANK(IT3),"",COUNTIF(IP12:IP112,"=20"))</f>
        <v>42</v>
      </c>
      <c r="IP116" s="426"/>
      <c r="IQ116" s="424">
        <f>IF(ISBLANK(IT3),"",IO116/IO114)</f>
        <v>0.82352941176470584</v>
      </c>
      <c r="IR116" s="424"/>
      <c r="IS116" s="424"/>
      <c r="IT116" s="425"/>
      <c r="IU116" s="33"/>
      <c r="IV116" s="426">
        <f>IF(ISBLANK(JA3),"",COUNTIF(IW12:IW112,"=20"))</f>
        <v>39</v>
      </c>
      <c r="IW116" s="426"/>
      <c r="IX116" s="424">
        <f>IF(ISBLANK(JA3),"",IV116/IV114)</f>
        <v>0.8125</v>
      </c>
      <c r="IY116" s="424"/>
      <c r="IZ116" s="424"/>
      <c r="JA116" s="425"/>
      <c r="JB116" s="33"/>
      <c r="JC116" s="426">
        <f>IF(ISBLANK(JH3),"",COUNTIF(JD12:JD112,"=20"))</f>
        <v>47</v>
      </c>
      <c r="JD116" s="426"/>
      <c r="JE116" s="424">
        <f>IF(ISBLANK(JH3),"",JC116/JC114)</f>
        <v>0.94</v>
      </c>
      <c r="JF116" s="424"/>
      <c r="JG116" s="424"/>
      <c r="JH116" s="425"/>
      <c r="JI116" s="33"/>
      <c r="JJ116" s="426">
        <f>IF(ISBLANK(JO3),"",COUNTIF(JK12:JK112,"=20"))</f>
        <v>35</v>
      </c>
      <c r="JK116" s="426"/>
      <c r="JL116" s="424">
        <f>IF(ISBLANK(JO3),"",JJ116/JJ114)</f>
        <v>0.67307692307692313</v>
      </c>
      <c r="JM116" s="424"/>
      <c r="JN116" s="424"/>
      <c r="JO116" s="425"/>
      <c r="JP116" s="33"/>
      <c r="JQ116" s="426">
        <f>IF(ISBLANK(JV3),"",COUNTIF(JR12:JR112,"=20"))</f>
        <v>47</v>
      </c>
      <c r="JR116" s="426"/>
      <c r="JS116" s="424">
        <f>IF(ISBLANK(JV3),"",JQ116/JQ114)</f>
        <v>0.95918367346938771</v>
      </c>
      <c r="JT116" s="424"/>
      <c r="JU116" s="424"/>
      <c r="JV116" s="425"/>
      <c r="JW116" s="33"/>
      <c r="JX116" s="426" t="str">
        <f>IF(ISBLANK(KC3),"",COUNTIF(JY12:JY112,"=20"))</f>
        <v/>
      </c>
      <c r="JY116" s="426"/>
      <c r="JZ116" s="424" t="str">
        <f>IF(ISBLANK(KC3),"",JX116/JX114)</f>
        <v/>
      </c>
      <c r="KA116" s="424"/>
      <c r="KB116" s="424"/>
      <c r="KC116" s="425"/>
      <c r="KD116" s="33"/>
      <c r="KE116" s="426">
        <f>IF(ISBLANK(KJ3),"",COUNTIF(KF12:KF112,"=20"))</f>
        <v>5</v>
      </c>
      <c r="KF116" s="426"/>
      <c r="KG116" s="424">
        <f>IF(ISBLANK(KJ3),"",KE116/KE114)</f>
        <v>0.10638297872340426</v>
      </c>
      <c r="KH116" s="424"/>
      <c r="KI116" s="424"/>
      <c r="KJ116" s="425"/>
      <c r="KK116" s="33"/>
      <c r="KL116" s="426">
        <f>IF(ISBLANK(KQ3),"",COUNTIF(KM12:KM112,"=20"))</f>
        <v>41</v>
      </c>
      <c r="KM116" s="426"/>
      <c r="KN116" s="424">
        <f>IF(ISBLANK(KQ3),"",KL116/KL114)</f>
        <v>0.89130434782608692</v>
      </c>
      <c r="KO116" s="424"/>
      <c r="KP116" s="424"/>
      <c r="KQ116" s="425"/>
      <c r="KR116" s="111"/>
      <c r="KS116" s="435">
        <f>IF(ISBLANK(KX3),"",COUNTIF(KT12:KT112,"=20"))</f>
        <v>43</v>
      </c>
      <c r="KT116" s="435"/>
      <c r="KU116" s="433">
        <f>IF(ISBLANK(KX3),"",KS116/KS114)</f>
        <v>0.9555555555555556</v>
      </c>
      <c r="KV116" s="433"/>
      <c r="KW116" s="433"/>
      <c r="KX116" s="434"/>
      <c r="KY116" s="232"/>
      <c r="KZ116" s="435">
        <f>IF(ISBLANK(LE3),"",COUNTIF(LA12:LA112,"=20"))</f>
        <v>1</v>
      </c>
      <c r="LA116" s="435"/>
      <c r="LB116" s="433">
        <f>IF(ISBLANK(LE3),"",KZ116/KZ114)</f>
        <v>2.0408163265306121E-2</v>
      </c>
      <c r="LC116" s="433"/>
      <c r="LD116" s="433"/>
      <c r="LE116" s="434"/>
      <c r="LF116" s="33"/>
      <c r="LG116" s="426" t="str">
        <f>IF(ISBLANK(LL3),"",COUNTIF(LH12:LH112,"=20"))</f>
        <v/>
      </c>
      <c r="LH116" s="426"/>
      <c r="LI116" s="424" t="str">
        <f>IF(ISBLANK(LL3),"",LG116/LG114)</f>
        <v/>
      </c>
      <c r="LJ116" s="424"/>
      <c r="LK116" s="424"/>
      <c r="LL116" s="425"/>
      <c r="LM116" s="33"/>
      <c r="LN116" s="426" t="str">
        <f>IF(ISBLANK(LS3),"",COUNTIF(LO12:LO112,"=20"))</f>
        <v/>
      </c>
      <c r="LO116" s="426"/>
      <c r="LP116" s="424" t="str">
        <f>IF(ISBLANK(LS3),"",LN116/LN114)</f>
        <v/>
      </c>
      <c r="LQ116" s="424"/>
      <c r="LR116" s="424"/>
      <c r="LS116" s="425"/>
      <c r="LT116" s="33"/>
      <c r="LU116" s="426" t="str">
        <f>IF(ISBLANK(LZ3),"",COUNTIF(LV12:LV112,"=20"))</f>
        <v/>
      </c>
      <c r="LV116" s="426"/>
      <c r="LW116" s="424" t="str">
        <f>IF(ISBLANK(LZ3),"",LU116/LU114)</f>
        <v/>
      </c>
      <c r="LX116" s="424"/>
      <c r="LY116" s="424"/>
      <c r="LZ116" s="425"/>
      <c r="MA116" s="33"/>
      <c r="MB116" s="426" t="str">
        <f>IF(ISBLANK(MG3),"",COUNTIF(MC12:MC112,"=20"))</f>
        <v/>
      </c>
      <c r="MC116" s="426"/>
      <c r="MD116" s="424" t="str">
        <f>IF(ISBLANK(MG3),"",MB116/MB114)</f>
        <v/>
      </c>
      <c r="ME116" s="424"/>
      <c r="MF116" s="424"/>
      <c r="MG116" s="425"/>
      <c r="MH116" s="33"/>
      <c r="MI116" s="426" t="str">
        <f>IF(ISBLANK(MN3),"",COUNTIF(MJ12:MJ112,"=20"))</f>
        <v/>
      </c>
      <c r="MJ116" s="426"/>
      <c r="MK116" s="424" t="str">
        <f>IF(ISBLANK(MN3),"",MI116/MI114)</f>
        <v/>
      </c>
      <c r="ML116" s="424"/>
      <c r="MM116" s="424"/>
      <c r="MN116" s="425"/>
      <c r="MO116" s="33"/>
      <c r="MP116" s="426" t="str">
        <f>IF(ISBLANK(MU3),"",COUNTIF(MQ12:MQ112,"=20"))</f>
        <v/>
      </c>
      <c r="MQ116" s="426"/>
      <c r="MR116" s="424" t="str">
        <f>IF(ISBLANK(MU3),"",MP116/MP114)</f>
        <v/>
      </c>
      <c r="MS116" s="424"/>
      <c r="MT116" s="424"/>
      <c r="MU116" s="425"/>
      <c r="MV116" s="33"/>
      <c r="MW116" s="426" t="str">
        <f>IF(ISBLANK(NB3),"",COUNTIF(MX12:MX112,"=20"))</f>
        <v/>
      </c>
      <c r="MX116" s="426"/>
      <c r="MY116" s="424" t="str">
        <f>IF(ISBLANK(NB3),"",MW116/MW114)</f>
        <v/>
      </c>
      <c r="MZ116" s="424"/>
      <c r="NA116" s="424"/>
      <c r="NB116" s="425"/>
      <c r="NC116" s="33"/>
      <c r="ND116" s="426" t="str">
        <f>IF(ISBLANK(NI3),"",COUNTIF(NE12:NE112,"=20"))</f>
        <v/>
      </c>
      <c r="NE116" s="426"/>
      <c r="NF116" s="424" t="str">
        <f>IF(ISBLANK(NI3),"",ND116/ND114)</f>
        <v/>
      </c>
      <c r="NG116" s="424"/>
      <c r="NH116" s="424"/>
      <c r="NI116" s="425"/>
      <c r="NJ116" s="33"/>
      <c r="NK116" s="426" t="str">
        <f>IF(ISBLANK(NP3),"",COUNTIF(NL12:NL112,"=20"))</f>
        <v/>
      </c>
      <c r="NL116" s="426"/>
      <c r="NM116" s="424" t="str">
        <f>IF(ISBLANK(NP3),"",NK116/NK114)</f>
        <v/>
      </c>
      <c r="NN116" s="424"/>
      <c r="NO116" s="424"/>
      <c r="NP116" s="425"/>
      <c r="NQ116" s="33"/>
      <c r="NR116" s="426" t="str">
        <f>IF(ISBLANK(NW3),"",COUNTIF(NS12:NS112,"=20"))</f>
        <v/>
      </c>
      <c r="NS116" s="426"/>
      <c r="NT116" s="424" t="str">
        <f>IF(ISBLANK(NW3),"",NR116/NR114)</f>
        <v/>
      </c>
      <c r="NU116" s="424"/>
      <c r="NV116" s="424"/>
      <c r="NW116" s="425"/>
      <c r="NX116" s="33"/>
      <c r="NY116" s="426" t="str">
        <f>IF(ISBLANK(OD3),"",COUNTIF(NZ12:NZ112,"=20"))</f>
        <v/>
      </c>
      <c r="NZ116" s="426"/>
      <c r="OA116" s="424" t="str">
        <f>IF(ISBLANK(OD3),"",NY116/NY114)</f>
        <v/>
      </c>
      <c r="OB116" s="424"/>
      <c r="OC116" s="424"/>
      <c r="OD116" s="425"/>
      <c r="OE116" s="33"/>
      <c r="OF116" s="426" t="str">
        <f>IF(ISBLANK(OK3),"",COUNTIF(OG12:OG112,"=20"))</f>
        <v/>
      </c>
      <c r="OG116" s="426"/>
      <c r="OH116" s="424" t="str">
        <f>IF(ISBLANK(OK3),"",OF116/OF114)</f>
        <v/>
      </c>
      <c r="OI116" s="424"/>
      <c r="OJ116" s="424"/>
      <c r="OK116" s="425"/>
      <c r="OL116" s="33"/>
      <c r="OM116" s="426" t="str">
        <f>IF(ISBLANK(OR3),"",COUNTIF(ON12:ON112,"=20"))</f>
        <v/>
      </c>
      <c r="ON116" s="426"/>
      <c r="OO116" s="424" t="str">
        <f>IF(ISBLANK(OR3),"",OM116/OM114)</f>
        <v/>
      </c>
      <c r="OP116" s="424"/>
      <c r="OQ116" s="424"/>
      <c r="OR116" s="425"/>
      <c r="OS116" s="33"/>
      <c r="OT116" s="426" t="str">
        <f>IF(ISBLANK(OY3),"",COUNTIF(OU12:OU112,"=20"))</f>
        <v/>
      </c>
      <c r="OU116" s="426"/>
      <c r="OV116" s="424" t="str">
        <f>IF(ISBLANK(OY3),"",OT116/OT114)</f>
        <v/>
      </c>
      <c r="OW116" s="424"/>
      <c r="OX116" s="424"/>
      <c r="OY116" s="425"/>
      <c r="OZ116" s="33"/>
      <c r="PA116" s="426" t="str">
        <f>IF(ISBLANK(PF3),"",COUNTIF(PB12:PB112,"=20"))</f>
        <v/>
      </c>
      <c r="PB116" s="426"/>
      <c r="PC116" s="424" t="str">
        <f>IF(ISBLANK(PF3),"",PA116/PA114)</f>
        <v/>
      </c>
      <c r="PD116" s="424"/>
      <c r="PE116" s="424"/>
      <c r="PF116" s="425"/>
      <c r="PG116" s="33"/>
      <c r="PH116" s="426" t="str">
        <f>IF(ISBLANK(PM3),"",COUNTIF(PI12:PI112,"=20"))</f>
        <v/>
      </c>
      <c r="PI116" s="426"/>
      <c r="PJ116" s="424" t="str">
        <f>IF(ISBLANK(PM3),"",PH116/PH114)</f>
        <v/>
      </c>
      <c r="PK116" s="424"/>
      <c r="PL116" s="424"/>
      <c r="PM116" s="425"/>
      <c r="PN116" s="33"/>
      <c r="PO116" s="426" t="str">
        <f>IF(ISBLANK(PT3),"",COUNTIF(PP12:PP112,"=20"))</f>
        <v/>
      </c>
      <c r="PP116" s="426"/>
      <c r="PQ116" s="424" t="str">
        <f>IF(ISBLANK(PT3),"",PO116/PO114)</f>
        <v/>
      </c>
      <c r="PR116" s="424"/>
      <c r="PS116" s="424"/>
      <c r="PT116" s="425"/>
      <c r="PU116" s="33"/>
      <c r="PV116" s="426" t="str">
        <f>IF(ISBLANK(QA3),"",COUNTIF(PW12:PW112,"=20"))</f>
        <v/>
      </c>
      <c r="PW116" s="426"/>
      <c r="PX116" s="424" t="str">
        <f>IF(ISBLANK(QA3),"",PV116/PV114)</f>
        <v/>
      </c>
      <c r="PY116" s="424"/>
      <c r="PZ116" s="424"/>
      <c r="QA116" s="425"/>
    </row>
    <row r="117" spans="1:443" ht="15" customHeight="1" x14ac:dyDescent="0.2">
      <c r="A117" s="478"/>
      <c r="B117" s="55" t="s">
        <v>269</v>
      </c>
      <c r="C117" s="54"/>
      <c r="D117" s="426">
        <f>COUNTIF(F12:F112,"=30")</f>
        <v>66</v>
      </c>
      <c r="E117" s="426"/>
      <c r="F117" s="424">
        <f>D117/D114</f>
        <v>0.75</v>
      </c>
      <c r="G117" s="424"/>
      <c r="H117" s="104"/>
      <c r="I117" s="105"/>
      <c r="J117" s="33"/>
      <c r="K117" s="426">
        <f>COUNTIF(M12:M112,"=30")</f>
        <v>44</v>
      </c>
      <c r="L117" s="426"/>
      <c r="M117" s="424">
        <f>K117/K114</f>
        <v>0.55696202531645567</v>
      </c>
      <c r="N117" s="424"/>
      <c r="O117" s="104"/>
      <c r="P117" s="105"/>
      <c r="Q117" s="33"/>
      <c r="R117" s="426">
        <f>IF(ISBLANK(W3),"",COUNTIF(T12:T112,"=30"))</f>
        <v>42</v>
      </c>
      <c r="S117" s="426"/>
      <c r="T117" s="424">
        <f>IF(ISBLANK(W3),"",R117/R114)</f>
        <v>0.50602409638554213</v>
      </c>
      <c r="U117" s="424"/>
      <c r="V117" s="104"/>
      <c r="W117" s="105"/>
      <c r="X117" s="33"/>
      <c r="Y117" s="426">
        <f>IF(ISBLANK(AD3),"",COUNTIF(AA12:AA112,"=30"))</f>
        <v>41</v>
      </c>
      <c r="Z117" s="426"/>
      <c r="AA117" s="424">
        <f>IF(ISBLANK(AD3),"",Y117/Y114)</f>
        <v>0.58571428571428574</v>
      </c>
      <c r="AB117" s="424"/>
      <c r="AC117" s="104"/>
      <c r="AD117" s="105"/>
      <c r="AE117" s="33"/>
      <c r="AF117" s="426">
        <f>IF(ISBLANK(AK3),"",COUNTIF(AH12:AH112,"=30"))</f>
        <v>25</v>
      </c>
      <c r="AG117" s="426"/>
      <c r="AH117" s="424">
        <f>IF(ISBLANK(AK3),"",AF117/AF114)</f>
        <v>0.45454545454545453</v>
      </c>
      <c r="AI117" s="424"/>
      <c r="AJ117" s="104"/>
      <c r="AK117" s="105"/>
      <c r="AL117" s="33"/>
      <c r="AM117" s="426">
        <f>IF(ISBLANK(AR3),"",COUNTIF(AO12:AO112,"=30"))</f>
        <v>49</v>
      </c>
      <c r="AN117" s="426"/>
      <c r="AO117" s="424">
        <f>IF(ISBLANK(AR3),"",AM117/AM114)</f>
        <v>0.80327868852459017</v>
      </c>
      <c r="AP117" s="424"/>
      <c r="AQ117" s="104"/>
      <c r="AR117" s="105"/>
      <c r="AS117" s="33"/>
      <c r="AT117" s="426">
        <f>IF(ISBLANK(AY3),"",COUNTIF(AV12:AV112,"=30"))</f>
        <v>38</v>
      </c>
      <c r="AU117" s="426"/>
      <c r="AV117" s="424">
        <f>IF(ISBLANK(AY3),"",AT117/AT114)</f>
        <v>0.55072463768115942</v>
      </c>
      <c r="AW117" s="424"/>
      <c r="AX117" s="137"/>
      <c r="AY117" s="105"/>
      <c r="AZ117" s="33"/>
      <c r="BA117" s="426">
        <f>IF(ISBLANK(BF3),"",COUNTIF(BC12:BC112,"=30"))</f>
        <v>45</v>
      </c>
      <c r="BB117" s="426"/>
      <c r="BC117" s="424">
        <f>IF(ISBLANK(BF3),"",BA117/BA114)</f>
        <v>0.73770491803278693</v>
      </c>
      <c r="BD117" s="424"/>
      <c r="BE117" s="137"/>
      <c r="BF117" s="105"/>
      <c r="BG117" s="33"/>
      <c r="BH117" s="426">
        <f>IF(ISBLANK(BM3),"",COUNTIF(BJ12:BJ112,"=30"))</f>
        <v>56</v>
      </c>
      <c r="BI117" s="426"/>
      <c r="BJ117" s="424">
        <f>IF(ISBLANK(BM3),"",BH117/BH114)</f>
        <v>0.81159420289855078</v>
      </c>
      <c r="BK117" s="424"/>
      <c r="BL117" s="137"/>
      <c r="BM117" s="105"/>
      <c r="BN117" s="33"/>
      <c r="BO117" s="426">
        <f>IF(ISBLANK(BT3),"",COUNTIF(BQ12:BQ112,"=30"))</f>
        <v>50</v>
      </c>
      <c r="BP117" s="426"/>
      <c r="BQ117" s="424">
        <f>IF(ISBLANK(BT3),"",BO117/BO114)</f>
        <v>0.75757575757575757</v>
      </c>
      <c r="BR117" s="424"/>
      <c r="BS117" s="137"/>
      <c r="BT117" s="105"/>
      <c r="BU117" s="33"/>
      <c r="BV117" s="426">
        <f>IF(ISBLANK(CA3),"",COUNTIF(BX12:BX112,"=30"))</f>
        <v>57</v>
      </c>
      <c r="BW117" s="426"/>
      <c r="BX117" s="424">
        <f>IF(ISBLANK(CA3),"",BV117/BV114)</f>
        <v>0.890625</v>
      </c>
      <c r="BY117" s="424"/>
      <c r="BZ117" s="137"/>
      <c r="CA117" s="105"/>
      <c r="CB117" s="33"/>
      <c r="CC117" s="426">
        <f>IF(ISBLANK(CH3),"",COUNTIF(CE12:CE112,"=30"))</f>
        <v>36</v>
      </c>
      <c r="CD117" s="426"/>
      <c r="CE117" s="424">
        <f>IF(ISBLANK(CH3),"",CC117/CC114)</f>
        <v>0.5714285714285714</v>
      </c>
      <c r="CF117" s="424"/>
      <c r="CG117" s="137"/>
      <c r="CH117" s="105"/>
      <c r="CI117" s="33"/>
      <c r="CJ117" s="426">
        <f>IF(ISBLANK(CO3),"",COUNTIF(CL12:CL112,"=30"))</f>
        <v>43</v>
      </c>
      <c r="CK117" s="426"/>
      <c r="CL117" s="424">
        <f>IF(ISBLANK(CO3),"",CJ117/CJ114)</f>
        <v>0.66153846153846152</v>
      </c>
      <c r="CM117" s="424"/>
      <c r="CN117" s="137"/>
      <c r="CO117" s="105"/>
      <c r="CP117" s="33"/>
      <c r="CQ117" s="426">
        <f>IF(ISBLANK(CV3),"",COUNTIF(CS12:CS112,"=30"))</f>
        <v>54</v>
      </c>
      <c r="CR117" s="426"/>
      <c r="CS117" s="424">
        <f>IF(ISBLANK(CV3),"",CQ117/CQ114)</f>
        <v>0.84375</v>
      </c>
      <c r="CT117" s="424"/>
      <c r="CU117" s="137"/>
      <c r="CV117" s="105"/>
      <c r="CW117" s="33"/>
      <c r="CX117" s="426">
        <f>IF(ISBLANK(DC3),"",COUNTIF(CZ12:CZ112,"=30"))</f>
        <v>14</v>
      </c>
      <c r="CY117" s="426"/>
      <c r="CZ117" s="424">
        <f>IF(ISBLANK(DC3),"",CX117/CX114)</f>
        <v>0.22222222222222221</v>
      </c>
      <c r="DA117" s="424"/>
      <c r="DB117" s="137"/>
      <c r="DC117" s="105"/>
      <c r="DD117" s="33"/>
      <c r="DE117" s="426">
        <f>IF(ISBLANK(DJ3),"",COUNTIF(DG12:DG112,"=30"))</f>
        <v>26</v>
      </c>
      <c r="DF117" s="426"/>
      <c r="DG117" s="424">
        <f>IF(ISBLANK(DJ3),"",DE117/DE114)</f>
        <v>0.44067796610169491</v>
      </c>
      <c r="DH117" s="424"/>
      <c r="DI117" s="137"/>
      <c r="DJ117" s="105"/>
      <c r="DK117" s="33"/>
      <c r="DL117" s="426">
        <f>IF(ISBLANK(DQ3),"",COUNTIF(DN12:DN112,"=30"))</f>
        <v>0</v>
      </c>
      <c r="DM117" s="426"/>
      <c r="DN117" s="424">
        <f>IF(ISBLANK(DQ3),"",DL117/DL114)</f>
        <v>0</v>
      </c>
      <c r="DO117" s="424"/>
      <c r="DP117" s="137"/>
      <c r="DQ117" s="105"/>
      <c r="DR117" s="33"/>
      <c r="DS117" s="426">
        <f>IF(ISBLANK(DX3),"",COUNTIF(DU12:DU112,"=30"))</f>
        <v>57</v>
      </c>
      <c r="DT117" s="426"/>
      <c r="DU117" s="424">
        <f>IF(ISBLANK(DX3),"",DS117/DS114)</f>
        <v>0.95</v>
      </c>
      <c r="DV117" s="424"/>
      <c r="DW117" s="137"/>
      <c r="DX117" s="105"/>
      <c r="DY117" s="33"/>
      <c r="DZ117" s="426">
        <f>IF(ISBLANK(EE3),"",COUNTIF(EB12:EB112,"=30"))</f>
        <v>19</v>
      </c>
      <c r="EA117" s="426"/>
      <c r="EB117" s="424">
        <f>IF(ISBLANK(EE3),"",DZ117/DZ114)</f>
        <v>0.32203389830508472</v>
      </c>
      <c r="EC117" s="424"/>
      <c r="ED117" s="137"/>
      <c r="EE117" s="105"/>
      <c r="EF117" s="33"/>
      <c r="EG117" s="426">
        <f>IF(ISBLANK(EL3),"",COUNTIF(EI12:EI112,"=30"))</f>
        <v>6</v>
      </c>
      <c r="EH117" s="426"/>
      <c r="EI117" s="424">
        <f>IF(ISBLANK(EL3),"",EG117/EG114)</f>
        <v>0.10169491525423729</v>
      </c>
      <c r="EJ117" s="424"/>
      <c r="EK117" s="137"/>
      <c r="EL117" s="105"/>
      <c r="EM117" s="33"/>
      <c r="EN117" s="426">
        <f>IF(ISBLANK(ES3),"",COUNTIF(EP12:EP112,"=30"))</f>
        <v>43</v>
      </c>
      <c r="EO117" s="426"/>
      <c r="EP117" s="424">
        <f>IF(ISBLANK(ES3),"",EN117/EN114)</f>
        <v>0.71666666666666667</v>
      </c>
      <c r="EQ117" s="424"/>
      <c r="ER117" s="137"/>
      <c r="ES117" s="105"/>
      <c r="ET117" s="33"/>
      <c r="EU117" s="426">
        <f>IF(ISBLANK(EZ3),"",COUNTIF(EW12:EW112,"=30"))</f>
        <v>0</v>
      </c>
      <c r="EV117" s="426"/>
      <c r="EW117" s="424">
        <f>IF(ISBLANK(EZ3),"",EU117/EU114)</f>
        <v>0</v>
      </c>
      <c r="EX117" s="424"/>
      <c r="EY117" s="137"/>
      <c r="EZ117" s="105"/>
      <c r="FA117" s="33"/>
      <c r="FB117" s="426">
        <f>IF(ISBLANK(FG3),"",COUNTIF(FD12:FD112,"=30"))</f>
        <v>26</v>
      </c>
      <c r="FC117" s="426"/>
      <c r="FD117" s="424">
        <f>IF(ISBLANK(FG3),"",FB117/FB114)</f>
        <v>0.44827586206896552</v>
      </c>
      <c r="FE117" s="424"/>
      <c r="FF117" s="137"/>
      <c r="FG117" s="105"/>
      <c r="FH117" s="33"/>
      <c r="FI117" s="426">
        <f>IF(ISBLANK(FN3),"",COUNTIF(FK12:FK112,"=30"))</f>
        <v>36</v>
      </c>
      <c r="FJ117" s="426"/>
      <c r="FK117" s="424">
        <f>IF(ISBLANK(FN3),"",FI117/FI114)</f>
        <v>0.65454545454545454</v>
      </c>
      <c r="FL117" s="424"/>
      <c r="FM117" s="137"/>
      <c r="FN117" s="105"/>
      <c r="FO117" s="33"/>
      <c r="FP117" s="426">
        <f>IF(ISBLANK(FU3),"",COUNTIF(FR12:FR112,"=30"))</f>
        <v>47</v>
      </c>
      <c r="FQ117" s="426"/>
      <c r="FR117" s="424">
        <f>IF(ISBLANK(FU3),"",FP117/FP114)</f>
        <v>0.82456140350877194</v>
      </c>
      <c r="FS117" s="424"/>
      <c r="FT117" s="137"/>
      <c r="FU117" s="105"/>
      <c r="FV117" s="33"/>
      <c r="FW117" s="426">
        <f>IF(ISBLANK(GB3),"",COUNTIF(FY12:FY112,"=30"))</f>
        <v>6</v>
      </c>
      <c r="FX117" s="426"/>
      <c r="FY117" s="424">
        <f>IF(ISBLANK(GB3),"",FW117/FW114)</f>
        <v>0.12244897959183673</v>
      </c>
      <c r="FZ117" s="424"/>
      <c r="GA117" s="137"/>
      <c r="GB117" s="105"/>
      <c r="GC117" s="33"/>
      <c r="GD117" s="426">
        <f>IF(ISBLANK(GI3),"",COUNTIF(GF12:GF112,"=30"))</f>
        <v>24</v>
      </c>
      <c r="GE117" s="426"/>
      <c r="GF117" s="424">
        <f>IF(ISBLANK(GI3),"",GD117/GD114)</f>
        <v>0.48</v>
      </c>
      <c r="GG117" s="424"/>
      <c r="GH117" s="137"/>
      <c r="GI117" s="105"/>
      <c r="GJ117" s="33"/>
      <c r="GK117" s="426">
        <f>IF(ISBLANK(GP3),"",COUNTIF(GM12:GM112,"=30"))</f>
        <v>46</v>
      </c>
      <c r="GL117" s="426"/>
      <c r="GM117" s="424">
        <f>IF(ISBLANK(GP3),"",GK117/GK114)</f>
        <v>0.88461538461538458</v>
      </c>
      <c r="GN117" s="424"/>
      <c r="GO117" s="137"/>
      <c r="GP117" s="105"/>
      <c r="GQ117" s="33"/>
      <c r="GR117" s="426">
        <f>IF(ISBLANK(GW3),"",COUNTIF(GT12:GT112,"=30"))</f>
        <v>0</v>
      </c>
      <c r="GS117" s="426"/>
      <c r="GT117" s="424">
        <f>IF(ISBLANK(GW3),"",GR117/GR114)</f>
        <v>0</v>
      </c>
      <c r="GU117" s="424"/>
      <c r="GV117" s="137"/>
      <c r="GW117" s="105"/>
      <c r="GX117" s="33"/>
      <c r="GY117" s="426">
        <f>IF(ISBLANK(HD3),"",COUNTIF(HA12:HA112,"=30"))</f>
        <v>33</v>
      </c>
      <c r="GZ117" s="426"/>
      <c r="HA117" s="424">
        <f>IF(ISBLANK(HD3),"",GY117/GY114)</f>
        <v>0.6875</v>
      </c>
      <c r="HB117" s="424"/>
      <c r="HC117" s="137"/>
      <c r="HD117" s="105"/>
      <c r="HE117" s="33"/>
      <c r="HF117" s="426">
        <f>IF(ISBLANK(HK3),"",COUNTIF(HH12:HH112,"=30"))</f>
        <v>3</v>
      </c>
      <c r="HG117" s="426"/>
      <c r="HH117" s="424">
        <f>IF(ISBLANK(HK3),"",HF117/HF114)</f>
        <v>6.3829787234042548E-2</v>
      </c>
      <c r="HI117" s="424"/>
      <c r="HJ117" s="137"/>
      <c r="HK117" s="105"/>
      <c r="HL117" s="33"/>
      <c r="HM117" s="426">
        <f>IF(ISBLANK(HR3),"",COUNTIF(HO12:HO112,"=30"))</f>
        <v>0</v>
      </c>
      <c r="HN117" s="426"/>
      <c r="HO117" s="424">
        <f>IF(ISBLANK(HR3),"",HM117/HM114)</f>
        <v>0</v>
      </c>
      <c r="HP117" s="424"/>
      <c r="HQ117" s="137"/>
      <c r="HR117" s="105"/>
      <c r="HS117" s="33"/>
      <c r="HT117" s="426">
        <f>IF(ISBLANK(HY3),"",COUNTIF(HV12:HV112,"=30"))</f>
        <v>4</v>
      </c>
      <c r="HU117" s="426"/>
      <c r="HV117" s="424">
        <f>IF(ISBLANK(HY3),"",HT117/HT114)</f>
        <v>8.6956521739130432E-2</v>
      </c>
      <c r="HW117" s="424"/>
      <c r="HX117" s="137"/>
      <c r="HY117" s="105"/>
      <c r="HZ117" s="33"/>
      <c r="IA117" s="426">
        <f>IF(ISBLANK(IF3),"",COUNTIF(IC12:IC112,"=30"))</f>
        <v>32</v>
      </c>
      <c r="IB117" s="426"/>
      <c r="IC117" s="424">
        <f>IF(ISBLANK(IF3),"",IA117/IA114)</f>
        <v>0.61538461538461542</v>
      </c>
      <c r="ID117" s="424"/>
      <c r="IE117" s="137"/>
      <c r="IF117" s="105"/>
      <c r="IG117" s="33"/>
      <c r="IH117" s="426">
        <f>IF(ISBLANK(IM3),"",COUNTIF(IJ12:IJ112,"=30"))</f>
        <v>3</v>
      </c>
      <c r="II117" s="426"/>
      <c r="IJ117" s="424">
        <f>IF(ISBLANK(IM3),"",IH117/IH114)</f>
        <v>0.06</v>
      </c>
      <c r="IK117" s="424"/>
      <c r="IL117" s="137"/>
      <c r="IM117" s="105"/>
      <c r="IN117" s="33"/>
      <c r="IO117" s="426">
        <f>IF(ISBLANK(IT3),"",COUNTIF(IQ12:IQ112,"=30"))</f>
        <v>30</v>
      </c>
      <c r="IP117" s="426"/>
      <c r="IQ117" s="424">
        <f>IF(ISBLANK(IT3),"",IO117/IO114)</f>
        <v>0.58823529411764708</v>
      </c>
      <c r="IR117" s="424"/>
      <c r="IS117" s="137"/>
      <c r="IT117" s="105"/>
      <c r="IU117" s="33"/>
      <c r="IV117" s="426">
        <f>IF(ISBLANK(JA3),"",COUNTIF(IX12:IX112,"=30"))</f>
        <v>25</v>
      </c>
      <c r="IW117" s="426"/>
      <c r="IX117" s="424">
        <f>IF(ISBLANK(JA3),"",IV117/IV114)</f>
        <v>0.52083333333333337</v>
      </c>
      <c r="IY117" s="424"/>
      <c r="IZ117" s="137"/>
      <c r="JA117" s="105"/>
      <c r="JB117" s="33"/>
      <c r="JC117" s="426">
        <f>IF(ISBLANK(JH3),"",COUNTIF(JE12:JE112,"=30"))</f>
        <v>0</v>
      </c>
      <c r="JD117" s="426"/>
      <c r="JE117" s="424">
        <f>IF(ISBLANK(JH3),"",JC117/JC114)</f>
        <v>0</v>
      </c>
      <c r="JF117" s="424"/>
      <c r="JG117" s="137"/>
      <c r="JH117" s="105"/>
      <c r="JI117" s="33"/>
      <c r="JJ117" s="426">
        <f>IF(ISBLANK(JO3),"",COUNTIF(JL12:JL112,"=30"))</f>
        <v>26</v>
      </c>
      <c r="JK117" s="426"/>
      <c r="JL117" s="424">
        <f>IF(ISBLANK(JO3),"",JJ117/JJ114)</f>
        <v>0.5</v>
      </c>
      <c r="JM117" s="424"/>
      <c r="JN117" s="137"/>
      <c r="JO117" s="105"/>
      <c r="JP117" s="33"/>
      <c r="JQ117" s="426">
        <f>IF(ISBLANK(JV3),"",COUNTIF(JS12:JS112,"=30"))</f>
        <v>49</v>
      </c>
      <c r="JR117" s="426"/>
      <c r="JS117" s="424">
        <f>IF(ISBLANK(JV3),"",JQ117/JQ114)</f>
        <v>1</v>
      </c>
      <c r="JT117" s="424"/>
      <c r="JU117" s="137"/>
      <c r="JV117" s="105"/>
      <c r="JW117" s="33"/>
      <c r="JX117" s="426" t="str">
        <f>IF(ISBLANK(KC3),"",COUNTIF(JZ12:JZ112,"=30"))</f>
        <v/>
      </c>
      <c r="JY117" s="426"/>
      <c r="JZ117" s="424" t="str">
        <f>IF(ISBLANK(KC3),"",JX117/JX114)</f>
        <v/>
      </c>
      <c r="KA117" s="424"/>
      <c r="KB117" s="137"/>
      <c r="KC117" s="105"/>
      <c r="KD117" s="33"/>
      <c r="KE117" s="426">
        <f>IF(ISBLANK(KJ3),"",COUNTIF(KG12:KG112,"=30"))</f>
        <v>0</v>
      </c>
      <c r="KF117" s="426"/>
      <c r="KG117" s="424">
        <f>IF(ISBLANK(KJ3),"",KE117/KE114)</f>
        <v>0</v>
      </c>
      <c r="KH117" s="424"/>
      <c r="KI117" s="137"/>
      <c r="KJ117" s="105"/>
      <c r="KK117" s="33"/>
      <c r="KL117" s="426">
        <f>IF(ISBLANK(KQ3),"",COUNTIF(KN12:KN112,"=30"))</f>
        <v>17</v>
      </c>
      <c r="KM117" s="426"/>
      <c r="KN117" s="424">
        <f>IF(ISBLANK(KQ3),"",KL117/KL114)</f>
        <v>0.36956521739130432</v>
      </c>
      <c r="KO117" s="424"/>
      <c r="KP117" s="137"/>
      <c r="KQ117" s="105"/>
      <c r="KR117" s="111"/>
      <c r="KS117" s="435">
        <f>IF(ISBLANK(KX3),"",COUNTIF(KU12:KU112,"=30"))</f>
        <v>3</v>
      </c>
      <c r="KT117" s="435"/>
      <c r="KU117" s="433">
        <f>IF(ISBLANK(KX3),"",KS117/KS114)</f>
        <v>6.6666666666666666E-2</v>
      </c>
      <c r="KV117" s="433"/>
      <c r="KW117" s="377"/>
      <c r="KX117" s="378"/>
      <c r="KY117" s="232"/>
      <c r="KZ117" s="435">
        <f>IF(ISBLANK(LE3),"",COUNTIF(LB12:LB112,"=30"))</f>
        <v>0</v>
      </c>
      <c r="LA117" s="435"/>
      <c r="LB117" s="433">
        <f>IF(ISBLANK(LE3),"",KZ117/KZ114)</f>
        <v>0</v>
      </c>
      <c r="LC117" s="433"/>
      <c r="LD117" s="377"/>
      <c r="LE117" s="378"/>
      <c r="LF117" s="33"/>
      <c r="LG117" s="426" t="str">
        <f>IF(ISBLANK(LL3),"",COUNTIF(LI12:LI112,"=30"))</f>
        <v/>
      </c>
      <c r="LH117" s="426"/>
      <c r="LI117" s="424" t="str">
        <f>IF(ISBLANK(LL3),"",LG117/LG114)</f>
        <v/>
      </c>
      <c r="LJ117" s="424"/>
      <c r="LK117" s="137"/>
      <c r="LL117" s="105"/>
      <c r="LM117" s="33"/>
      <c r="LN117" s="426" t="str">
        <f>IF(ISBLANK(LS3),"",COUNTIF(LP12:LP112,"=30"))</f>
        <v/>
      </c>
      <c r="LO117" s="426"/>
      <c r="LP117" s="424" t="str">
        <f>IF(ISBLANK(LS3),"",LN117/LN114)</f>
        <v/>
      </c>
      <c r="LQ117" s="424"/>
      <c r="LR117" s="137"/>
      <c r="LS117" s="105"/>
      <c r="LT117" s="33"/>
      <c r="LU117" s="426" t="str">
        <f>IF(ISBLANK(LZ3),"",COUNTIF(LW12:LW112,"=30"))</f>
        <v/>
      </c>
      <c r="LV117" s="426"/>
      <c r="LW117" s="424" t="str">
        <f>IF(ISBLANK(LZ3),"",LU117/LU114)</f>
        <v/>
      </c>
      <c r="LX117" s="424"/>
      <c r="LY117" s="137"/>
      <c r="LZ117" s="105"/>
      <c r="MA117" s="33"/>
      <c r="MB117" s="426" t="str">
        <f>IF(ISBLANK(MG3),"",COUNTIF(MD12:MD112,"=30"))</f>
        <v/>
      </c>
      <c r="MC117" s="426"/>
      <c r="MD117" s="424" t="str">
        <f>IF(ISBLANK(MG3),"",MB117/MB114)</f>
        <v/>
      </c>
      <c r="ME117" s="424"/>
      <c r="MF117" s="137"/>
      <c r="MG117" s="105"/>
      <c r="MH117" s="33"/>
      <c r="MI117" s="426" t="str">
        <f>IF(ISBLANK(MN3),"",COUNTIF(MK12:MK112,"=30"))</f>
        <v/>
      </c>
      <c r="MJ117" s="426"/>
      <c r="MK117" s="424" t="str">
        <f>IF(ISBLANK(MN3),"",MI117/MI114)</f>
        <v/>
      </c>
      <c r="ML117" s="424"/>
      <c r="MM117" s="137"/>
      <c r="MN117" s="105"/>
      <c r="MO117" s="33"/>
      <c r="MP117" s="426" t="str">
        <f>IF(ISBLANK(MU3),"",COUNTIF(MR12:MR112,"=30"))</f>
        <v/>
      </c>
      <c r="MQ117" s="426"/>
      <c r="MR117" s="424" t="str">
        <f>IF(ISBLANK(MU3),"",MP117/MP114)</f>
        <v/>
      </c>
      <c r="MS117" s="424"/>
      <c r="MT117" s="137"/>
      <c r="MU117" s="105"/>
      <c r="MV117" s="33"/>
      <c r="MW117" s="426" t="str">
        <f>IF(ISBLANK(NB3),"",COUNTIF(MY12:MY112,"=30"))</f>
        <v/>
      </c>
      <c r="MX117" s="426"/>
      <c r="MY117" s="424" t="str">
        <f>IF(ISBLANK(NB3),"",MW117/MW114)</f>
        <v/>
      </c>
      <c r="MZ117" s="424"/>
      <c r="NA117" s="137"/>
      <c r="NB117" s="105"/>
      <c r="NC117" s="33"/>
      <c r="ND117" s="426" t="str">
        <f>IF(ISBLANK(NI3),"",COUNTIF(NF12:NF112,"=30"))</f>
        <v/>
      </c>
      <c r="NE117" s="426"/>
      <c r="NF117" s="424" t="str">
        <f>IF(ISBLANK(NI3),"",ND117/ND114)</f>
        <v/>
      </c>
      <c r="NG117" s="424"/>
      <c r="NH117" s="137"/>
      <c r="NI117" s="105"/>
      <c r="NJ117" s="33"/>
      <c r="NK117" s="426" t="str">
        <f>IF(ISBLANK(NP3),"",COUNTIF(NM12:NM112,"=30"))</f>
        <v/>
      </c>
      <c r="NL117" s="426"/>
      <c r="NM117" s="424" t="str">
        <f>IF(ISBLANK(NP3),"",NK117/NK114)</f>
        <v/>
      </c>
      <c r="NN117" s="424"/>
      <c r="NO117" s="137"/>
      <c r="NP117" s="105"/>
      <c r="NQ117" s="33"/>
      <c r="NR117" s="426" t="str">
        <f>IF(ISBLANK(NW3),"",COUNTIF(NT12:NT112,"=30"))</f>
        <v/>
      </c>
      <c r="NS117" s="426"/>
      <c r="NT117" s="424" t="str">
        <f>IF(ISBLANK(NW3),"",NR117/NR114)</f>
        <v/>
      </c>
      <c r="NU117" s="424"/>
      <c r="NV117" s="137"/>
      <c r="NW117" s="105"/>
      <c r="NX117" s="33"/>
      <c r="NY117" s="426" t="str">
        <f>IF(ISBLANK(OD3),"",COUNTIF(OA12:OA112,"=30"))</f>
        <v/>
      </c>
      <c r="NZ117" s="426"/>
      <c r="OA117" s="424" t="str">
        <f>IF(ISBLANK(OD3),"",NY117/NY114)</f>
        <v/>
      </c>
      <c r="OB117" s="424"/>
      <c r="OC117" s="137"/>
      <c r="OD117" s="105"/>
      <c r="OE117" s="33"/>
      <c r="OF117" s="426" t="str">
        <f>IF(ISBLANK(OK3),"",COUNTIF(OH12:OH112,"=30"))</f>
        <v/>
      </c>
      <c r="OG117" s="426"/>
      <c r="OH117" s="424" t="str">
        <f>IF(ISBLANK(OK3),"",OF117/OF114)</f>
        <v/>
      </c>
      <c r="OI117" s="424"/>
      <c r="OJ117" s="137"/>
      <c r="OK117" s="105"/>
      <c r="OL117" s="33"/>
      <c r="OM117" s="426" t="str">
        <f>IF(ISBLANK(OR3),"",COUNTIF(OO12:OO112,"=30"))</f>
        <v/>
      </c>
      <c r="ON117" s="426"/>
      <c r="OO117" s="424" t="str">
        <f>IF(ISBLANK(OR3),"",OM117/OM114)</f>
        <v/>
      </c>
      <c r="OP117" s="424"/>
      <c r="OQ117" s="137"/>
      <c r="OR117" s="105"/>
      <c r="OS117" s="33"/>
      <c r="OT117" s="426" t="str">
        <f>IF(ISBLANK(OY3),"",COUNTIF(OV12:OV112,"=30"))</f>
        <v/>
      </c>
      <c r="OU117" s="426"/>
      <c r="OV117" s="424" t="str">
        <f>IF(ISBLANK(OY3),"",OT117/OT114)</f>
        <v/>
      </c>
      <c r="OW117" s="424"/>
      <c r="OX117" s="137"/>
      <c r="OY117" s="105"/>
      <c r="OZ117" s="33"/>
      <c r="PA117" s="426" t="str">
        <f>IF(ISBLANK(PF3),"",COUNTIF(PC12:PC112,"=30"))</f>
        <v/>
      </c>
      <c r="PB117" s="426"/>
      <c r="PC117" s="424" t="str">
        <f>IF(ISBLANK(PF3),"",PA117/PA114)</f>
        <v/>
      </c>
      <c r="PD117" s="424"/>
      <c r="PE117" s="137"/>
      <c r="PF117" s="105"/>
      <c r="PG117" s="33"/>
      <c r="PH117" s="426" t="str">
        <f>IF(ISBLANK(PM3),"",COUNTIF(PJ12:PJ112,"=30"))</f>
        <v/>
      </c>
      <c r="PI117" s="426"/>
      <c r="PJ117" s="424" t="str">
        <f>IF(ISBLANK(PM3),"",PH117/PH114)</f>
        <v/>
      </c>
      <c r="PK117" s="424"/>
      <c r="PL117" s="137"/>
      <c r="PM117" s="105"/>
      <c r="PN117" s="33"/>
      <c r="PO117" s="426" t="str">
        <f>IF(ISBLANK(PT3),"",COUNTIF(PQ12:PQ112,"=30"))</f>
        <v/>
      </c>
      <c r="PP117" s="426"/>
      <c r="PQ117" s="424" t="str">
        <f>IF(ISBLANK(PT3),"",PO117/PO114)</f>
        <v/>
      </c>
      <c r="PR117" s="424"/>
      <c r="PS117" s="137"/>
      <c r="PT117" s="105"/>
      <c r="PU117" s="33"/>
      <c r="PV117" s="426" t="str">
        <f>IF(ISBLANK(QA3),"",COUNTIF(PX12:PX112,"=30"))</f>
        <v/>
      </c>
      <c r="PW117" s="426"/>
      <c r="PX117" s="424" t="str">
        <f>IF(ISBLANK(QA3),"",PV117/PV114)</f>
        <v/>
      </c>
      <c r="PY117" s="424"/>
      <c r="PZ117" s="137"/>
      <c r="QA117" s="105"/>
    </row>
    <row r="118" spans="1:443" ht="15" customHeight="1" x14ac:dyDescent="0.2">
      <c r="A118" s="478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27" t="str">
        <f>IF(ISBLANK(D6),"",D6)</f>
        <v>Jota</v>
      </c>
      <c r="H118" s="427"/>
      <c r="I118" s="428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27" t="str">
        <f>IF(ISBLANK(K6),"",K6)</f>
        <v>Jota</v>
      </c>
      <c r="O118" s="427"/>
      <c r="P118" s="428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27" t="str">
        <f>IF(ISBLANK(R6),"",R6)</f>
        <v>Salah</v>
      </c>
      <c r="V118" s="427"/>
      <c r="W118" s="428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27" t="str">
        <f>IF(ISBLANK(Y6),"",Y6)</f>
        <v>Salah</v>
      </c>
      <c r="AC118" s="427"/>
      <c r="AD118" s="428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27" t="str">
        <f>IF(ISBLANK(AF6),"",AF6)</f>
        <v/>
      </c>
      <c r="AJ118" s="427"/>
      <c r="AK118" s="428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27" t="str">
        <f>IF(ISBLANK(AM6),"",AM6)</f>
        <v>Mané</v>
      </c>
      <c r="AQ118" s="427"/>
      <c r="AR118" s="428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27" t="str">
        <f>IF(ISBLANK(AT6),"",AT6)</f>
        <v>Minamino</v>
      </c>
      <c r="AX118" s="427"/>
      <c r="AY118" s="428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27" t="str">
        <f>IF(ISBLANK(BA6),"",BA6)</f>
        <v>Jota</v>
      </c>
      <c r="BE118" s="427"/>
      <c r="BF118" s="428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27" t="str">
        <f>IF(ISBLANK(BH6),"",BH6)</f>
        <v>Salah</v>
      </c>
      <c r="BL118" s="427"/>
      <c r="BM118" s="428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27" t="str">
        <f>IF(ISBLANK(BO6),"",BO6)</f>
        <v>Mané</v>
      </c>
      <c r="BS118" s="427"/>
      <c r="BT118" s="428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27" t="str">
        <f>IF(ISBLANK(BV6),"",BV6)</f>
        <v>Mané</v>
      </c>
      <c r="BZ118" s="427"/>
      <c r="CA118" s="428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27" t="str">
        <f>IF(ISBLANK(CC6),"",CC6)</f>
        <v>Salah</v>
      </c>
      <c r="CG118" s="427"/>
      <c r="CH118" s="428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27" t="str">
        <f>IF(ISBLANK(CJ6),"",CJ6)</f>
        <v>Keita</v>
      </c>
      <c r="CN118" s="427"/>
      <c r="CO118" s="428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27" t="str">
        <f>IF(ISBLANK(CQ6),"",CQ6)</f>
        <v>Minamino</v>
      </c>
      <c r="CU118" s="427"/>
      <c r="CV118" s="428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27" t="str">
        <f>IF(ISBLANK(CX6),"",CX6)</f>
        <v>Henderson</v>
      </c>
      <c r="DB118" s="427"/>
      <c r="DC118" s="428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27" t="str">
        <f>IF(ISBLANK(DE6),"",DE6)</f>
        <v>Jota</v>
      </c>
      <c r="DI118" s="427"/>
      <c r="DJ118" s="428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27" t="str">
        <f>IF(ISBLANK(DL6),"",DL6)</f>
        <v>TAA</v>
      </c>
      <c r="DP118" s="427"/>
      <c r="DQ118" s="428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27" t="str">
        <f>IF(ISBLANK(DS6),"",DS6)</f>
        <v>Mané</v>
      </c>
      <c r="DW118" s="427"/>
      <c r="DX118" s="428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27" t="str">
        <f>IF(ISBLANK(DZ6),"",DZ6)</f>
        <v>Thiago</v>
      </c>
      <c r="ED118" s="427"/>
      <c r="EE118" s="428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27" t="str">
        <f>IF(ISBLANK(EG6),"",EG6)</f>
        <v>Jota</v>
      </c>
      <c r="EK118" s="427"/>
      <c r="EL118" s="428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27" t="str">
        <f>IF(ISBLANK(EN6),"",EN6)</f>
        <v>Henderson</v>
      </c>
      <c r="ER118" s="427"/>
      <c r="ES118" s="428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27" t="str">
        <f>IF(ISBLANK(EU6),"",EU6)</f>
        <v>Origi</v>
      </c>
      <c r="EY118" s="427"/>
      <c r="EZ118" s="428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27" t="str">
        <f>IF(ISBLANK(FB6),"",FB6)</f>
        <v>Salah</v>
      </c>
      <c r="FF118" s="427"/>
      <c r="FG118" s="428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27" t="str">
        <f>IF(ISBLANK(FI6),"",FI6)</f>
        <v>Salah</v>
      </c>
      <c r="FM118" s="427"/>
      <c r="FN118" s="428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27" t="str">
        <f>IF(ISBLANK(FP6),"",FP6)</f>
        <v>Jota</v>
      </c>
      <c r="FT118" s="427"/>
      <c r="FU118" s="428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27" t="str">
        <f>IF(ISBLANK(FW6),"",FW6)</f>
        <v>Jota</v>
      </c>
      <c r="GA118" s="427"/>
      <c r="GB118" s="428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27" t="str">
        <f>IF(ISBLANK(GD6),"",GD6)</f>
        <v>Oxlade</v>
      </c>
      <c r="GH118" s="427"/>
      <c r="GI118" s="428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27" t="str">
        <f>IF(ISBLANK(GK6),"",GK6)</f>
        <v>Salah</v>
      </c>
      <c r="GO118" s="427"/>
      <c r="GP118" s="428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27" t="str">
        <f>IF(ISBLANK(GR6),"",GR6)</f>
        <v>Lookman</v>
      </c>
      <c r="GV118" s="427"/>
      <c r="GW118" s="428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27" t="str">
        <f>IF(ISBLANK(GY6),"",GY6)</f>
        <v>Mané</v>
      </c>
      <c r="HC118" s="427"/>
      <c r="HD118" s="428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27" t="str">
        <f>IF(ISBLANK(HF6),"",HF6)</f>
        <v>Gordon</v>
      </c>
      <c r="HJ118" s="427"/>
      <c r="HK118" s="428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27" t="str">
        <f>IF(ISBLANK(HM6),"",HM6)</f>
        <v/>
      </c>
      <c r="HQ118" s="427"/>
      <c r="HR118" s="428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27" t="str">
        <f>IF(ISBLANK(HT6),"",HT6)</f>
        <v>Fabinho</v>
      </c>
      <c r="HX118" s="427"/>
      <c r="HY118" s="428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27" t="str">
        <f>IF(ISBLANK(IA6),"",IA6)</f>
        <v>Jota</v>
      </c>
      <c r="IE118" s="427"/>
      <c r="IF118" s="428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27" t="str">
        <f>IF(ISBLANK(IH6),"",IH6)</f>
        <v>van Dijk</v>
      </c>
      <c r="IL118" s="427"/>
      <c r="IM118" s="428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27" t="str">
        <f>IF(ISBLANK(IO6),"",IO6)</f>
        <v>Jota</v>
      </c>
      <c r="IS118" s="427"/>
      <c r="IT118" s="428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27" t="str">
        <f>IF(ISBLANK(IV6),"",IV6)</f>
        <v>Jota</v>
      </c>
      <c r="IZ118" s="427"/>
      <c r="JA118" s="428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27" t="str">
        <f>IF(ISBLANK(JC6),"",JC6)</f>
        <v>Fabinho</v>
      </c>
      <c r="JG118" s="427"/>
      <c r="JH118" s="428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27" t="str">
        <f>IF(ISBLANK(JJ6),"",JJ6)</f>
        <v>Firmino</v>
      </c>
      <c r="JN118" s="427"/>
      <c r="JO118" s="428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27" t="str">
        <f>IF(ISBLANK(JQ6),"",JQ6)</f>
        <v>Mané</v>
      </c>
      <c r="JU118" s="427"/>
      <c r="JV118" s="428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427" t="str">
        <f>IF(ISBLANK(JX6),"",JX6)</f>
        <v/>
      </c>
      <c r="KB118" s="427"/>
      <c r="KC118" s="428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27" t="str">
        <f>IF(ISBLANK(KE6),"",KE6)</f>
        <v/>
      </c>
      <c r="KI118" s="427"/>
      <c r="KJ118" s="428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27" t="str">
        <f>IF(ISBLANK(KL6),"",KL6)</f>
        <v>Minamino</v>
      </c>
      <c r="KP118" s="427"/>
      <c r="KQ118" s="428"/>
      <c r="KR118" s="111"/>
      <c r="KS118" s="379"/>
      <c r="KT118" s="377">
        <f>IF(ISBLANK(KS6),"",COUNTIF(Tipy!$JE$6:$JE$106,Výsledky!KV118))</f>
        <v>3</v>
      </c>
      <c r="KU118" s="380">
        <f>IF(ISBLANK(KS6),"",KT118/KS114)</f>
        <v>6.6666666666666666E-2</v>
      </c>
      <c r="KV118" s="436" t="str">
        <f>IF(ISBLANK(KS6),"",KS6)</f>
        <v>Mané</v>
      </c>
      <c r="KW118" s="436"/>
      <c r="KX118" s="437"/>
      <c r="KY118" s="232"/>
      <c r="KZ118" s="379"/>
      <c r="LA118" s="377" t="str">
        <f>IF(ISBLANK(KZ6),"",COUNTIF(Tipy!$JK$6:$JK$106,Výsledky!LC118))</f>
        <v/>
      </c>
      <c r="LB118" s="380" t="str">
        <f>IF(ISBLANK(KZ6),"",LA118/KZ114)</f>
        <v/>
      </c>
      <c r="LC118" s="436" t="str">
        <f>IF(ISBLANK(KZ6),"",KZ6)</f>
        <v/>
      </c>
      <c r="LD118" s="436"/>
      <c r="LE118" s="437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427" t="str">
        <f>IF(ISBLANK(LG6),"",LG6)</f>
        <v/>
      </c>
      <c r="LK118" s="427"/>
      <c r="LL118" s="428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27" t="str">
        <f>IF(ISBLANK(LN6),"",LN6)</f>
        <v/>
      </c>
      <c r="LR118" s="427"/>
      <c r="LS118" s="428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27" t="str">
        <f>IF(ISBLANK(LU6),"",LU6)</f>
        <v/>
      </c>
      <c r="LY118" s="427"/>
      <c r="LZ118" s="428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27" t="str">
        <f>IF(ISBLANK(MB6),"",MB6)</f>
        <v/>
      </c>
      <c r="MF118" s="427"/>
      <c r="MG118" s="428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27" t="str">
        <f>IF(ISBLANK(MI6),"",MI6)</f>
        <v/>
      </c>
      <c r="MM118" s="427"/>
      <c r="MN118" s="428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27" t="str">
        <f>IF(ISBLANK(MP6),"",MP6)</f>
        <v/>
      </c>
      <c r="MT118" s="427"/>
      <c r="MU118" s="428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27" t="str">
        <f>IF(ISBLANK(MW6),"",MW6)</f>
        <v/>
      </c>
      <c r="NA118" s="427"/>
      <c r="NB118" s="428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27" t="str">
        <f>IF(ISBLANK(ND6),"",ND6)</f>
        <v/>
      </c>
      <c r="NH118" s="427"/>
      <c r="NI118" s="428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27" t="str">
        <f>IF(ISBLANK(NK6),"",NK6)</f>
        <v/>
      </c>
      <c r="NO118" s="427"/>
      <c r="NP118" s="428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27" t="str">
        <f>IF(ISBLANK(NR6),"",NR6)</f>
        <v/>
      </c>
      <c r="NV118" s="427"/>
      <c r="NW118" s="428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27" t="str">
        <f>IF(ISBLANK(NY6),"",NY6)</f>
        <v/>
      </c>
      <c r="OC118" s="427"/>
      <c r="OD118" s="428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27" t="str">
        <f>IF(ISBLANK(OF6),"",OF6)</f>
        <v/>
      </c>
      <c r="OJ118" s="427"/>
      <c r="OK118" s="428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27" t="str">
        <f>IF(ISBLANK(OM6),"",OM6)</f>
        <v/>
      </c>
      <c r="OQ118" s="427"/>
      <c r="OR118" s="428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27" t="str">
        <f>IF(ISBLANK(OT6),"",OT6)</f>
        <v/>
      </c>
      <c r="OX118" s="427"/>
      <c r="OY118" s="428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27" t="str">
        <f>IF(ISBLANK(PA6),"",PA6)</f>
        <v/>
      </c>
      <c r="PE118" s="427"/>
      <c r="PF118" s="428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27" t="str">
        <f>IF(ISBLANK(PH6),"",PH6)</f>
        <v/>
      </c>
      <c r="PL118" s="427"/>
      <c r="PM118" s="428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27" t="str">
        <f>IF(ISBLANK(PO6),"",PO6)</f>
        <v/>
      </c>
      <c r="PS118" s="427"/>
      <c r="PT118" s="428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27" t="str">
        <f>IF(ISBLANK(PV6),"",PV6)</f>
        <v/>
      </c>
      <c r="PZ118" s="427"/>
      <c r="QA118" s="428"/>
    </row>
    <row r="119" spans="1:443" ht="15" customHeight="1" x14ac:dyDescent="0.2">
      <c r="A119" s="478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27" t="str">
        <f>IF(ISBLANK(D7),"",D7)</f>
        <v>Firmino</v>
      </c>
      <c r="H119" s="427"/>
      <c r="I119" s="428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27" t="str">
        <f>IF(ISBLANK(K7),"",K7)</f>
        <v>Mané</v>
      </c>
      <c r="O119" s="427"/>
      <c r="P119" s="428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27" t="str">
        <f>IF(ISBLANK(R7),"",R7)</f>
        <v/>
      </c>
      <c r="V119" s="427"/>
      <c r="W119" s="428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27" t="str">
        <f>IF(ISBLANK(Y7),"",Y7)</f>
        <v>Fabinho</v>
      </c>
      <c r="AC119" s="427"/>
      <c r="AD119" s="428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27" t="str">
        <f>IF(ISBLANK(AF7),"",AF7)</f>
        <v>Salah</v>
      </c>
      <c r="AJ119" s="427"/>
      <c r="AK119" s="428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27" t="str">
        <f>IF(ISBLANK(AM7),"",AM7)</f>
        <v>Salah</v>
      </c>
      <c r="AQ119" s="427"/>
      <c r="AR119" s="428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27" t="str">
        <f>IF(ISBLANK(AT7),"",AT7)</f>
        <v>Origi</v>
      </c>
      <c r="AX119" s="427"/>
      <c r="AY119" s="428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27" t="str">
        <f>IF(ISBLANK(BA7),"",BA7)</f>
        <v>Salah</v>
      </c>
      <c r="BE119" s="427"/>
      <c r="BF119" s="428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27" t="str">
        <f>IF(ISBLANK(BH7),"",BH7)</f>
        <v>Mané</v>
      </c>
      <c r="BL119" s="427"/>
      <c r="BM119" s="428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27" t="str">
        <f>IF(ISBLANK(BO7),"",BO7)</f>
        <v>Salah</v>
      </c>
      <c r="BS119" s="427"/>
      <c r="BT119" s="428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27" t="str">
        <f>IF(ISBLANK(BV7),"",BV7)</f>
        <v>Firmino</v>
      </c>
      <c r="BZ119" s="427"/>
      <c r="CA119" s="428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27" t="str">
        <f>IF(ISBLANK(CC7),"",CC7)</f>
        <v>Keita</v>
      </c>
      <c r="CG119" s="427"/>
      <c r="CH119" s="428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27" t="str">
        <f>IF(ISBLANK(CJ7),"",CJ7)</f>
        <v>Jota</v>
      </c>
      <c r="CN119" s="427"/>
      <c r="CO119" s="428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27" t="str">
        <f>IF(ISBLANK(CQ7),"",CQ7)</f>
        <v>Origi</v>
      </c>
      <c r="CU119" s="427"/>
      <c r="CV119" s="428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27" t="str">
        <f>IF(ISBLANK(CX7),"",CX7)</f>
        <v>Mané</v>
      </c>
      <c r="DB119" s="427"/>
      <c r="DC119" s="428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27" t="str">
        <f>IF(ISBLANK(DE7),"",DE7)</f>
        <v>Mané</v>
      </c>
      <c r="DI119" s="427"/>
      <c r="DJ119" s="428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27" t="str">
        <f>IF(ISBLANK(DL7),"",DL7)</f>
        <v>Origi</v>
      </c>
      <c r="DP119" s="427"/>
      <c r="DQ119" s="428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27" t="str">
        <f>IF(ISBLANK(DS7),"",DS7)</f>
        <v>Jota</v>
      </c>
      <c r="DW119" s="427"/>
      <c r="DX119" s="428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27" t="str">
        <f>IF(ISBLANK(DZ7),"",DZ7)</f>
        <v>Salah</v>
      </c>
      <c r="ED119" s="427"/>
      <c r="EE119" s="428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27" t="str">
        <f>IF(ISBLANK(EG7),"",EG7)</f>
        <v>Thiago</v>
      </c>
      <c r="EK119" s="427"/>
      <c r="EL119" s="428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27" t="str">
        <f>IF(ISBLANK(EN7),"",EN7)</f>
        <v>Salah</v>
      </c>
      <c r="ER119" s="427"/>
      <c r="ES119" s="428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27" t="str">
        <f>IF(ISBLANK(EU7),"",EU7)</f>
        <v/>
      </c>
      <c r="EY119" s="427"/>
      <c r="EZ119" s="428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27" t="str">
        <f>IF(ISBLANK(FB7),"",FB7)</f>
        <v>Origi</v>
      </c>
      <c r="FF119" s="427"/>
      <c r="FG119" s="428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27" t="str">
        <f>IF(ISBLANK(FI7),"",FI7)</f>
        <v/>
      </c>
      <c r="FM119" s="427"/>
      <c r="FN119" s="428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27" t="str">
        <f>IF(ISBLANK(FP7),"",FP7)</f>
        <v>Salah</v>
      </c>
      <c r="FT119" s="427"/>
      <c r="FU119" s="428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27" t="str">
        <f>IF(ISBLANK(FW7),"",FW7)</f>
        <v>Robertson</v>
      </c>
      <c r="GA119" s="427"/>
      <c r="GB119" s="428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27" t="str">
        <f>IF(ISBLANK(GD7),"",GD7)</f>
        <v>Jota</v>
      </c>
      <c r="GH119" s="427"/>
      <c r="GI119" s="428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27" t="str">
        <f>IF(ISBLANK(GK7),"",GK7)</f>
        <v>Matip</v>
      </c>
      <c r="GO119" s="427"/>
      <c r="GP119" s="428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27" t="str">
        <f>IF(ISBLANK(GR7),"",GR7)</f>
        <v/>
      </c>
      <c r="GV119" s="427"/>
      <c r="GW119" s="428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27" t="str">
        <f>IF(ISBLANK(GY7),"",GY7)</f>
        <v>Salah</v>
      </c>
      <c r="HC119" s="427"/>
      <c r="HD119" s="428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27" t="str">
        <f>IF(ISBLANK(HF7),"",HF7)</f>
        <v>Fabinho</v>
      </c>
      <c r="HJ119" s="427"/>
      <c r="HK119" s="428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27" t="str">
        <f>IF(ISBLANK(HM7),"",HM7)</f>
        <v/>
      </c>
      <c r="HQ119" s="427"/>
      <c r="HR119" s="428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27" t="str">
        <f>IF(ISBLANK(HT7),"",HT7)</f>
        <v>Oxlade</v>
      </c>
      <c r="HX119" s="427"/>
      <c r="HY119" s="428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27" t="str">
        <f>IF(ISBLANK(IA7),"",IA7)</f>
        <v/>
      </c>
      <c r="IE119" s="427"/>
      <c r="IF119" s="428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27" t="str">
        <f>IF(ISBLANK(IH7),"",IH7)</f>
        <v>Oxlade</v>
      </c>
      <c r="IL119" s="427"/>
      <c r="IM119" s="428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27" t="str">
        <f>IF(ISBLANK(IO7),"",IO7)</f>
        <v>Minamino</v>
      </c>
      <c r="IS119" s="427"/>
      <c r="IT119" s="428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27" t="str">
        <f>IF(ISBLANK(IV7),"",IV7)</f>
        <v/>
      </c>
      <c r="IZ119" s="427"/>
      <c r="JA119" s="428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27" t="str">
        <f>IF(ISBLANK(JC7),"",JC7)</f>
        <v/>
      </c>
      <c r="JG119" s="427"/>
      <c r="JH119" s="428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27" t="str">
        <f>IF(ISBLANK(JJ7),"",JJ7)</f>
        <v>Salah</v>
      </c>
      <c r="JN119" s="427"/>
      <c r="JO119" s="428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27" t="str">
        <f>IF(ISBLANK(JQ7),"",JQ7)</f>
        <v>Salah</v>
      </c>
      <c r="JU119" s="427"/>
      <c r="JV119" s="428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427" t="str">
        <f>IF(ISBLANK(JX7),"",JX7)</f>
        <v/>
      </c>
      <c r="KB119" s="427"/>
      <c r="KC119" s="428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27" t="str">
        <f>IF(ISBLANK(KE7),"",KE7)</f>
        <v/>
      </c>
      <c r="KI119" s="427"/>
      <c r="KJ119" s="428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27" t="str">
        <f>IF(ISBLANK(KL7),"",KL7)</f>
        <v/>
      </c>
      <c r="KP119" s="427"/>
      <c r="KQ119" s="428"/>
      <c r="KR119" s="111"/>
      <c r="KS119" s="379"/>
      <c r="KT119" s="377" t="str">
        <f>IF(ISBLANK(KS7),"",COUNTIF(Tipy!$JE$6:$JE$106,Výsledky!KV119))</f>
        <v/>
      </c>
      <c r="KU119" s="380" t="str">
        <f>IF(ISBLANK(KS7),"",KT119/KS114)</f>
        <v/>
      </c>
      <c r="KV119" s="436" t="str">
        <f>IF(ISBLANK(KS7),"",KS7)</f>
        <v/>
      </c>
      <c r="KW119" s="436"/>
      <c r="KX119" s="437"/>
      <c r="KY119" s="232"/>
      <c r="KZ119" s="379"/>
      <c r="LA119" s="377" t="str">
        <f>IF(ISBLANK(KZ7),"",COUNTIF(Tipy!$JK$6:$JK$106,Výsledky!LC119))</f>
        <v/>
      </c>
      <c r="LB119" s="380" t="str">
        <f>IF(ISBLANK(KZ7),"",LA119/KZ114)</f>
        <v/>
      </c>
      <c r="LC119" s="436" t="str">
        <f>IF(ISBLANK(KZ7),"",KZ7)</f>
        <v/>
      </c>
      <c r="LD119" s="436"/>
      <c r="LE119" s="437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427" t="str">
        <f>IF(ISBLANK(LG7),"",LG7)</f>
        <v/>
      </c>
      <c r="LK119" s="427"/>
      <c r="LL119" s="428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27" t="str">
        <f>IF(ISBLANK(LN7),"",LN7)</f>
        <v/>
      </c>
      <c r="LR119" s="427"/>
      <c r="LS119" s="428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27" t="str">
        <f>IF(ISBLANK(LU7),"",LU7)</f>
        <v/>
      </c>
      <c r="LY119" s="427"/>
      <c r="LZ119" s="428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27" t="str">
        <f>IF(ISBLANK(MB7),"",MB7)</f>
        <v/>
      </c>
      <c r="MF119" s="427"/>
      <c r="MG119" s="428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27" t="str">
        <f>IF(ISBLANK(MI7),"",MI7)</f>
        <v/>
      </c>
      <c r="MM119" s="427"/>
      <c r="MN119" s="428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27" t="str">
        <f>IF(ISBLANK(MP7),"",MP7)</f>
        <v/>
      </c>
      <c r="MT119" s="427"/>
      <c r="MU119" s="428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27" t="str">
        <f>IF(ISBLANK(MW7),"",MW7)</f>
        <v/>
      </c>
      <c r="NA119" s="427"/>
      <c r="NB119" s="428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27" t="str">
        <f>IF(ISBLANK(ND7),"",ND7)</f>
        <v/>
      </c>
      <c r="NH119" s="427"/>
      <c r="NI119" s="428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27" t="str">
        <f>IF(ISBLANK(NK7),"",NK7)</f>
        <v/>
      </c>
      <c r="NO119" s="427"/>
      <c r="NP119" s="428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27" t="str">
        <f>IF(ISBLANK(NR7),"",NR7)</f>
        <v/>
      </c>
      <c r="NV119" s="427"/>
      <c r="NW119" s="428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27" t="str">
        <f>IF(ISBLANK(NY7),"",NY7)</f>
        <v/>
      </c>
      <c r="OC119" s="427"/>
      <c r="OD119" s="428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27" t="str">
        <f>IF(ISBLANK(OF7),"",OF7)</f>
        <v/>
      </c>
      <c r="OJ119" s="427"/>
      <c r="OK119" s="428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27" t="str">
        <f>IF(ISBLANK(OM7),"",OM7)</f>
        <v/>
      </c>
      <c r="OQ119" s="427"/>
      <c r="OR119" s="428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27" t="str">
        <f>IF(ISBLANK(OT7),"",OT7)</f>
        <v/>
      </c>
      <c r="OX119" s="427"/>
      <c r="OY119" s="428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27" t="str">
        <f>IF(ISBLANK(PA7),"",PA7)</f>
        <v/>
      </c>
      <c r="PE119" s="427"/>
      <c r="PF119" s="428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27" t="str">
        <f>IF(ISBLANK(PH7),"",PH7)</f>
        <v/>
      </c>
      <c r="PL119" s="427"/>
      <c r="PM119" s="428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27" t="str">
        <f>IF(ISBLANK(PO7),"",PO7)</f>
        <v/>
      </c>
      <c r="PS119" s="427"/>
      <c r="PT119" s="428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27" t="str">
        <f>IF(ISBLANK(PV7),"",PV7)</f>
        <v/>
      </c>
      <c r="PZ119" s="427"/>
      <c r="QA119" s="428"/>
    </row>
    <row r="120" spans="1:443" ht="15" customHeight="1" x14ac:dyDescent="0.2">
      <c r="A120" s="478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27" t="str">
        <f>IF(ISBLANK(D8),"",D8)</f>
        <v>Salah</v>
      </c>
      <c r="H120" s="427"/>
      <c r="I120" s="428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27" t="str">
        <f>IF(ISBLANK(K8),"",K8)</f>
        <v/>
      </c>
      <c r="O120" s="427"/>
      <c r="P120" s="428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27" t="str">
        <f>IF(ISBLANK(R8),"",R8)</f>
        <v/>
      </c>
      <c r="V120" s="427"/>
      <c r="W120" s="428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27" t="str">
        <f>IF(ISBLANK(Y8),"",Y8)</f>
        <v>Mané</v>
      </c>
      <c r="AC120" s="427"/>
      <c r="AD120" s="428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27" t="str">
        <f>IF(ISBLANK(AF8),"",AF8)</f>
        <v>Henderson</v>
      </c>
      <c r="AJ120" s="427"/>
      <c r="AK120" s="428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27" t="str">
        <f>IF(ISBLANK(AM8),"",AM8)</f>
        <v>Keita</v>
      </c>
      <c r="AQ120" s="427"/>
      <c r="AR120" s="428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27" t="str">
        <f>IF(ISBLANK(AT8),"",AT8)</f>
        <v/>
      </c>
      <c r="AX120" s="427"/>
      <c r="AY120" s="428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27" t="str">
        <f>IF(ISBLANK(BA8),"",BA8)</f>
        <v>Jones</v>
      </c>
      <c r="BE120" s="427"/>
      <c r="BF120" s="428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27" t="str">
        <f>IF(ISBLANK(BH8),"",BH8)</f>
        <v>Firmino</v>
      </c>
      <c r="BL120" s="427"/>
      <c r="BM120" s="428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27" t="str">
        <f>IF(ISBLANK(BO8),"",BO8)</f>
        <v/>
      </c>
      <c r="BS120" s="427"/>
      <c r="BT120" s="428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27" t="str">
        <f>IF(ISBLANK(BV8),"",BV8)</f>
        <v>Salah</v>
      </c>
      <c r="BZ120" s="427"/>
      <c r="CA120" s="428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27" t="str">
        <f>IF(ISBLANK(CC8),"",CC8)</f>
        <v>Griezmann</v>
      </c>
      <c r="CG120" s="427"/>
      <c r="CH120" s="428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27" t="str">
        <f>IF(ISBLANK(CJ8),"",CJ8)</f>
        <v>Salah</v>
      </c>
      <c r="CN120" s="427"/>
      <c r="CO120" s="428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27" t="str">
        <f>IF(ISBLANK(CQ8),"",CQ8)</f>
        <v/>
      </c>
      <c r="CU120" s="427"/>
      <c r="CV120" s="428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27" t="str">
        <f>IF(ISBLANK(CX8),"",CX8)</f>
        <v/>
      </c>
      <c r="DB120" s="427"/>
      <c r="DC120" s="428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27" t="str">
        <f>IF(ISBLANK(DE8),"",DE8)</f>
        <v/>
      </c>
      <c r="DI120" s="427"/>
      <c r="DJ120" s="428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27" t="str">
        <f>IF(ISBLANK(DL8),"",DL8)</f>
        <v/>
      </c>
      <c r="DP120" s="427"/>
      <c r="DQ120" s="428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27" t="str">
        <f>IF(ISBLANK(DS8),"",DS8)</f>
        <v>Salah</v>
      </c>
      <c r="DW120" s="427"/>
      <c r="DX120" s="428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27" t="str">
        <f>IF(ISBLANK(DZ8),"",DZ8)</f>
        <v/>
      </c>
      <c r="ED120" s="427"/>
      <c r="EE120" s="428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27" t="str">
        <f>IF(ISBLANK(EG8),"",EG8)</f>
        <v>van Dijk</v>
      </c>
      <c r="EK120" s="427"/>
      <c r="EL120" s="428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27" t="str">
        <f>IF(ISBLANK(EN8),"",EN8)</f>
        <v>Jota</v>
      </c>
      <c r="ER120" s="427"/>
      <c r="ES120" s="428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27" t="str">
        <f>IF(ISBLANK(EU8),"",EU8)</f>
        <v/>
      </c>
      <c r="EY120" s="427"/>
      <c r="EZ120" s="428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27" t="str">
        <f>IF(ISBLANK(FB8),"",FB8)</f>
        <v/>
      </c>
      <c r="FF120" s="427"/>
      <c r="FG120" s="428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27" t="str">
        <f>IF(ISBLANK(FI8),"",FI8)</f>
        <v/>
      </c>
      <c r="FM120" s="427"/>
      <c r="FN120" s="428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27" t="str">
        <f>IF(ISBLANK(FP8),"",FP8)</f>
        <v>TAA</v>
      </c>
      <c r="FT120" s="427"/>
      <c r="FU120" s="428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27" t="str">
        <f>IF(ISBLANK(FW8),"",FW8)</f>
        <v>Kane</v>
      </c>
      <c r="GA120" s="427"/>
      <c r="GB120" s="428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27" t="str">
        <f>IF(ISBLANK(GD8),"",GD8)</f>
        <v>Minamino</v>
      </c>
      <c r="GH120" s="427"/>
      <c r="GI120" s="428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27" t="str">
        <f>IF(ISBLANK(GK8),"",GK8)</f>
        <v>Mané</v>
      </c>
      <c r="GO120" s="427"/>
      <c r="GP120" s="428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27" t="str">
        <f>IF(ISBLANK(GR8),"",GR8)</f>
        <v/>
      </c>
      <c r="GV120" s="427"/>
      <c r="GW120" s="428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27" t="str">
        <f>IF(ISBLANK(GY8),"",GY8)</f>
        <v/>
      </c>
      <c r="HC120" s="427"/>
      <c r="HD120" s="428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27" t="str">
        <f>IF(ISBLANK(HF8),"",HF8)</f>
        <v>Firmino</v>
      </c>
      <c r="HJ120" s="427"/>
      <c r="HK120" s="428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27" t="str">
        <f>IF(ISBLANK(HM8),"",HM8)</f>
        <v/>
      </c>
      <c r="HQ120" s="427"/>
      <c r="HR120" s="428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27" t="str">
        <f>IF(ISBLANK(HT8),"",HT8)</f>
        <v>Minamino</v>
      </c>
      <c r="HX120" s="427"/>
      <c r="HY120" s="428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27" t="str">
        <f>IF(ISBLANK(IA8),"",IA8)</f>
        <v/>
      </c>
      <c r="IE120" s="427"/>
      <c r="IF120" s="428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27" t="str">
        <f>IF(ISBLANK(IH8),"",IH8)</f>
        <v>Fabinho</v>
      </c>
      <c r="IL120" s="427"/>
      <c r="IM120" s="428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27" t="str">
        <f>IF(ISBLANK(IO8),"",IO8)</f>
        <v>Elliott</v>
      </c>
      <c r="IS120" s="427"/>
      <c r="IT120" s="428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27" t="str">
        <f>IF(ISBLANK(IV8),"",IV8)</f>
        <v/>
      </c>
      <c r="IZ120" s="427"/>
      <c r="JA120" s="428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27" t="str">
        <f>IF(ISBLANK(JC8),"",JC8)</f>
        <v/>
      </c>
      <c r="JG120" s="427"/>
      <c r="JH120" s="428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27" t="str">
        <f>IF(ISBLANK(JJ8),"",JJ8)</f>
        <v/>
      </c>
      <c r="JN120" s="427"/>
      <c r="JO120" s="428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27" t="str">
        <f>IF(ISBLANK(JQ8),"",JQ8)</f>
        <v>Díaz</v>
      </c>
      <c r="JU120" s="427"/>
      <c r="JV120" s="428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27" t="str">
        <f>IF(ISBLANK(JX8),"",JX8)</f>
        <v/>
      </c>
      <c r="KB120" s="427"/>
      <c r="KC120" s="428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27" t="str">
        <f>IF(ISBLANK(KE8),"",KE8)</f>
        <v/>
      </c>
      <c r="KI120" s="427"/>
      <c r="KJ120" s="428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27" t="str">
        <f>IF(ISBLANK(KL8),"",KL8)</f>
        <v/>
      </c>
      <c r="KP120" s="427"/>
      <c r="KQ120" s="428"/>
      <c r="KR120" s="111"/>
      <c r="KS120" s="379"/>
      <c r="KT120" s="377" t="str">
        <f>IF(ISBLANK(KS8),"",COUNTIF(Tipy!$JE$6:$JE$106,Výsledky!KV120))</f>
        <v/>
      </c>
      <c r="KU120" s="380" t="str">
        <f>IF(ISBLANK(KS8),"",KT120/KS114)</f>
        <v/>
      </c>
      <c r="KV120" s="436" t="str">
        <f>IF(ISBLANK(KS8),"",KS8)</f>
        <v/>
      </c>
      <c r="KW120" s="436"/>
      <c r="KX120" s="437"/>
      <c r="KY120" s="232"/>
      <c r="KZ120" s="379"/>
      <c r="LA120" s="377" t="str">
        <f>IF(ISBLANK(KZ8),"",COUNTIF(Tipy!$JK$6:$JK$106,Výsledky!LC120))</f>
        <v/>
      </c>
      <c r="LB120" s="380" t="str">
        <f>IF(ISBLANK(KZ8),"",LA120/KZ114)</f>
        <v/>
      </c>
      <c r="LC120" s="436" t="str">
        <f>IF(ISBLANK(KZ8),"",KZ8)</f>
        <v/>
      </c>
      <c r="LD120" s="436"/>
      <c r="LE120" s="437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27" t="str">
        <f>IF(ISBLANK(LG8),"",LG8)</f>
        <v/>
      </c>
      <c r="LK120" s="427"/>
      <c r="LL120" s="428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27" t="str">
        <f>IF(ISBLANK(LN8),"",LN8)</f>
        <v/>
      </c>
      <c r="LR120" s="427"/>
      <c r="LS120" s="428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27" t="str">
        <f>IF(ISBLANK(LU8),"",LU8)</f>
        <v/>
      </c>
      <c r="LY120" s="427"/>
      <c r="LZ120" s="428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27" t="str">
        <f>IF(ISBLANK(MB8),"",MB8)</f>
        <v/>
      </c>
      <c r="MF120" s="427"/>
      <c r="MG120" s="428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27" t="str">
        <f>IF(ISBLANK(MI8),"",MI8)</f>
        <v/>
      </c>
      <c r="MM120" s="427"/>
      <c r="MN120" s="428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27" t="str">
        <f>IF(ISBLANK(MP8),"",MP8)</f>
        <v/>
      </c>
      <c r="MT120" s="427"/>
      <c r="MU120" s="428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27" t="str">
        <f>IF(ISBLANK(MW8),"",MW8)</f>
        <v/>
      </c>
      <c r="NA120" s="427"/>
      <c r="NB120" s="428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27" t="str">
        <f>IF(ISBLANK(ND8),"",ND8)</f>
        <v/>
      </c>
      <c r="NH120" s="427"/>
      <c r="NI120" s="428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27" t="str">
        <f>IF(ISBLANK(NK8),"",NK8)</f>
        <v/>
      </c>
      <c r="NO120" s="427"/>
      <c r="NP120" s="428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27" t="str">
        <f>IF(ISBLANK(NR8),"",NR8)</f>
        <v/>
      </c>
      <c r="NV120" s="427"/>
      <c r="NW120" s="428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27" t="str">
        <f>IF(ISBLANK(NY8),"",NY8)</f>
        <v/>
      </c>
      <c r="OC120" s="427"/>
      <c r="OD120" s="428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27" t="str">
        <f>IF(ISBLANK(OF8),"",OF8)</f>
        <v/>
      </c>
      <c r="OJ120" s="427"/>
      <c r="OK120" s="428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27" t="str">
        <f>IF(ISBLANK(OM8),"",OM8)</f>
        <v/>
      </c>
      <c r="OQ120" s="427"/>
      <c r="OR120" s="428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27" t="str">
        <f>IF(ISBLANK(OT8),"",OT8)</f>
        <v/>
      </c>
      <c r="OX120" s="427"/>
      <c r="OY120" s="428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27" t="str">
        <f>IF(ISBLANK(PA8),"",PA8)</f>
        <v/>
      </c>
      <c r="PE120" s="427"/>
      <c r="PF120" s="428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27" t="str">
        <f>IF(ISBLANK(PH8),"",PH8)</f>
        <v/>
      </c>
      <c r="PL120" s="427"/>
      <c r="PM120" s="428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27" t="str">
        <f>IF(ISBLANK(PO8),"",PO8)</f>
        <v/>
      </c>
      <c r="PS120" s="427"/>
      <c r="PT120" s="428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27" t="str">
        <f>IF(ISBLANK(PV8),"",PV8)</f>
        <v/>
      </c>
      <c r="PZ120" s="427"/>
      <c r="QA120" s="428"/>
    </row>
    <row r="121" spans="1:443" ht="15" customHeight="1" x14ac:dyDescent="0.2">
      <c r="A121" s="478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27" t="str">
        <f>IF(ISBLANK(D9),"",D9)</f>
        <v/>
      </c>
      <c r="H121" s="427"/>
      <c r="I121" s="428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27" t="str">
        <f>IF(ISBLANK(K9),"",K9)</f>
        <v/>
      </c>
      <c r="O121" s="427"/>
      <c r="P121" s="428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27" t="str">
        <f>IF(ISBLANK(R9),"",R9)</f>
        <v/>
      </c>
      <c r="V121" s="427"/>
      <c r="W121" s="428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27" t="str">
        <f>IF(ISBLANK(Y9),"",Y9)</f>
        <v/>
      </c>
      <c r="AC121" s="427"/>
      <c r="AD121" s="428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27" t="str">
        <f>IF(ISBLANK(AF9),"",AF9)</f>
        <v/>
      </c>
      <c r="AJ121" s="427"/>
      <c r="AK121" s="428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27" t="str">
        <f>IF(ISBLANK(AM9),"",AM9)</f>
        <v/>
      </c>
      <c r="AQ121" s="427"/>
      <c r="AR121" s="428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27" t="str">
        <f>IF(ISBLANK(AT9),"",AT9)</f>
        <v/>
      </c>
      <c r="AX121" s="427"/>
      <c r="AY121" s="428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27" t="str">
        <f>IF(ISBLANK(BA9),"",BA9)</f>
        <v/>
      </c>
      <c r="BE121" s="427"/>
      <c r="BF121" s="428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27" t="str">
        <f>IF(ISBLANK(BH9),"",BH9)</f>
        <v/>
      </c>
      <c r="BL121" s="427"/>
      <c r="BM121" s="428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27" t="str">
        <f>IF(ISBLANK(BO9),"",BO9)</f>
        <v/>
      </c>
      <c r="BS121" s="427"/>
      <c r="BT121" s="428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27" t="str">
        <f>IF(ISBLANK(BV9),"",BV9)</f>
        <v/>
      </c>
      <c r="BZ121" s="427"/>
      <c r="CA121" s="428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27" t="str">
        <f>IF(ISBLANK(CC9),"",CC9)</f>
        <v/>
      </c>
      <c r="CG121" s="427"/>
      <c r="CH121" s="428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27" t="str">
        <f>IF(ISBLANK(CJ9),"",CJ9)</f>
        <v/>
      </c>
      <c r="CN121" s="427"/>
      <c r="CO121" s="428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27" t="str">
        <f>IF(ISBLANK(CQ9),"",CQ9)</f>
        <v/>
      </c>
      <c r="CU121" s="427"/>
      <c r="CV121" s="428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27" t="str">
        <f>IF(ISBLANK(CX9),"",CX9)</f>
        <v/>
      </c>
      <c r="DB121" s="427"/>
      <c r="DC121" s="428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27" t="str">
        <f>IF(ISBLANK(DE9),"",DE9)</f>
        <v/>
      </c>
      <c r="DI121" s="427"/>
      <c r="DJ121" s="428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27" t="str">
        <f>IF(ISBLANK(DL9),"",DL9)</f>
        <v/>
      </c>
      <c r="DP121" s="427"/>
      <c r="DQ121" s="428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27" t="str">
        <f>IF(ISBLANK(DS9),"",DS9)</f>
        <v>Minamino</v>
      </c>
      <c r="DW121" s="427"/>
      <c r="DX121" s="428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27" t="str">
        <f>IF(ISBLANK(DZ9),"",DZ9)</f>
        <v/>
      </c>
      <c r="ED121" s="427"/>
      <c r="EE121" s="428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27" t="str">
        <f>IF(ISBLANK(EG9),"",EG9)</f>
        <v/>
      </c>
      <c r="EK121" s="427"/>
      <c r="EL121" s="428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27" t="str">
        <f>IF(ISBLANK(EN9),"",EN9)</f>
        <v/>
      </c>
      <c r="ER121" s="427"/>
      <c r="ES121" s="428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27" t="str">
        <f>IF(ISBLANK(EU9),"",EU9)</f>
        <v/>
      </c>
      <c r="EY121" s="427"/>
      <c r="EZ121" s="428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27" t="str">
        <f>IF(ISBLANK(FB9),"",FB9)</f>
        <v/>
      </c>
      <c r="FF121" s="427"/>
      <c r="FG121" s="428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27" t="str">
        <f>IF(ISBLANK(FI9),"",FI9)</f>
        <v/>
      </c>
      <c r="FM121" s="427"/>
      <c r="FN121" s="428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27" t="str">
        <f>IF(ISBLANK(FP9),"",FP9)</f>
        <v/>
      </c>
      <c r="FT121" s="427"/>
      <c r="FU121" s="428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27" t="str">
        <f>IF(ISBLANK(FW9),"",FW9)</f>
        <v/>
      </c>
      <c r="GA121" s="427"/>
      <c r="GB121" s="428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27" t="str">
        <f>IF(ISBLANK(GD9),"",GD9)</f>
        <v>Vardy</v>
      </c>
      <c r="GH121" s="427"/>
      <c r="GI121" s="428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27" t="str">
        <f>IF(ISBLANK(GK9),"",GK9)</f>
        <v>van Dijk</v>
      </c>
      <c r="GO121" s="427"/>
      <c r="GP121" s="428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27" t="str">
        <f>IF(ISBLANK(GR9),"",GR9)</f>
        <v/>
      </c>
      <c r="GV121" s="427"/>
      <c r="GW121" s="428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27" t="str">
        <f>IF(ISBLANK(GY9),"",GY9)</f>
        <v/>
      </c>
      <c r="HC121" s="427"/>
      <c r="HD121" s="428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27" t="str">
        <f>IF(ISBLANK(HF9),"",HF9)</f>
        <v/>
      </c>
      <c r="HJ121" s="427"/>
      <c r="HK121" s="428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27" t="str">
        <f>IF(ISBLANK(HM9),"",HM9)</f>
        <v/>
      </c>
      <c r="HQ121" s="427"/>
      <c r="HR121" s="428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27" t="str">
        <f>IF(ISBLANK(HT9),"",HT9)</f>
        <v/>
      </c>
      <c r="HX121" s="427"/>
      <c r="HY121" s="428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27" t="str">
        <f>IF(ISBLANK(IA9),"",IA9)</f>
        <v/>
      </c>
      <c r="IE121" s="427"/>
      <c r="IF121" s="428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27" t="str">
        <f>IF(ISBLANK(IH9),"",IH9)</f>
        <v/>
      </c>
      <c r="IL121" s="427"/>
      <c r="IM121" s="428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27" t="str">
        <f>IF(ISBLANK(IO9),"",IO9)</f>
        <v/>
      </c>
      <c r="IS121" s="427"/>
      <c r="IT121" s="428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27" t="str">
        <f>IF(ISBLANK(IV9),"",IV9)</f>
        <v/>
      </c>
      <c r="IZ121" s="427"/>
      <c r="JA121" s="428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27" t="str">
        <f>IF(ISBLANK(JC9),"",JC9)</f>
        <v/>
      </c>
      <c r="JG121" s="427"/>
      <c r="JH121" s="428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27" t="str">
        <f>IF(ISBLANK(JJ9),"",JJ9)</f>
        <v/>
      </c>
      <c r="JN121" s="427"/>
      <c r="JO121" s="428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27" t="str">
        <f>IF(ISBLANK(JQ9),"",JQ9)</f>
        <v/>
      </c>
      <c r="JU121" s="427"/>
      <c r="JV121" s="428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27" t="str">
        <f>IF(ISBLANK(JX9),"",JX9)</f>
        <v/>
      </c>
      <c r="KB121" s="427"/>
      <c r="KC121" s="428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27" t="str">
        <f>IF(ISBLANK(KE9),"",KE9)</f>
        <v/>
      </c>
      <c r="KI121" s="427"/>
      <c r="KJ121" s="428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27" t="str">
        <f>IF(ISBLANK(KL9),"",KL9)</f>
        <v/>
      </c>
      <c r="KP121" s="427"/>
      <c r="KQ121" s="428"/>
      <c r="KR121" s="111"/>
      <c r="KS121" s="379"/>
      <c r="KT121" s="377" t="str">
        <f>IF(ISBLANK(KS9),"",COUNTIF(Tipy!$JE$6:$JE$106,Výsledky!KV121))</f>
        <v/>
      </c>
      <c r="KU121" s="380" t="str">
        <f>IF(ISBLANK(KS9),"",KT121/KS114)</f>
        <v/>
      </c>
      <c r="KV121" s="436" t="str">
        <f>IF(ISBLANK(KS9),"",KS9)</f>
        <v/>
      </c>
      <c r="KW121" s="436"/>
      <c r="KX121" s="437"/>
      <c r="KY121" s="232"/>
      <c r="KZ121" s="379"/>
      <c r="LA121" s="377" t="str">
        <f>IF(ISBLANK(KZ9),"",COUNTIF(Tipy!$JK$6:$JK$106,Výsledky!LC121))</f>
        <v/>
      </c>
      <c r="LB121" s="380" t="str">
        <f>IF(ISBLANK(KZ9),"",LA121/KZ114)</f>
        <v/>
      </c>
      <c r="LC121" s="436" t="str">
        <f>IF(ISBLANK(KZ9),"",KZ9)</f>
        <v/>
      </c>
      <c r="LD121" s="436"/>
      <c r="LE121" s="437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27" t="str">
        <f>IF(ISBLANK(LG9),"",LG9)</f>
        <v/>
      </c>
      <c r="LK121" s="427"/>
      <c r="LL121" s="428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27" t="str">
        <f>IF(ISBLANK(LN9),"",LN9)</f>
        <v/>
      </c>
      <c r="LR121" s="427"/>
      <c r="LS121" s="428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27" t="str">
        <f>IF(ISBLANK(LU9),"",LU9)</f>
        <v/>
      </c>
      <c r="LY121" s="427"/>
      <c r="LZ121" s="428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27" t="str">
        <f>IF(ISBLANK(MB9),"",MB9)</f>
        <v/>
      </c>
      <c r="MF121" s="427"/>
      <c r="MG121" s="428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27" t="str">
        <f>IF(ISBLANK(MI9),"",MI9)</f>
        <v/>
      </c>
      <c r="MM121" s="427"/>
      <c r="MN121" s="428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27" t="str">
        <f>IF(ISBLANK(MP9),"",MP9)</f>
        <v/>
      </c>
      <c r="MT121" s="427"/>
      <c r="MU121" s="428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27" t="str">
        <f>IF(ISBLANK(MW9),"",MW9)</f>
        <v/>
      </c>
      <c r="NA121" s="427"/>
      <c r="NB121" s="428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27" t="str">
        <f>IF(ISBLANK(ND9),"",ND9)</f>
        <v/>
      </c>
      <c r="NH121" s="427"/>
      <c r="NI121" s="428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27" t="str">
        <f>IF(ISBLANK(NK9),"",NK9)</f>
        <v/>
      </c>
      <c r="NO121" s="427"/>
      <c r="NP121" s="428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27" t="str">
        <f>IF(ISBLANK(NR9),"",NR9)</f>
        <v/>
      </c>
      <c r="NV121" s="427"/>
      <c r="NW121" s="428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27" t="str">
        <f>IF(ISBLANK(NY9),"",NY9)</f>
        <v/>
      </c>
      <c r="OC121" s="427"/>
      <c r="OD121" s="428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27" t="str">
        <f>IF(ISBLANK(OF9),"",OF9)</f>
        <v/>
      </c>
      <c r="OJ121" s="427"/>
      <c r="OK121" s="428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27" t="str">
        <f>IF(ISBLANK(OM9),"",OM9)</f>
        <v/>
      </c>
      <c r="OQ121" s="427"/>
      <c r="OR121" s="428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27" t="str">
        <f>IF(ISBLANK(OT9),"",OT9)</f>
        <v/>
      </c>
      <c r="OX121" s="427"/>
      <c r="OY121" s="428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27" t="str">
        <f>IF(ISBLANK(PA9),"",PA9)</f>
        <v/>
      </c>
      <c r="PE121" s="427"/>
      <c r="PF121" s="428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27" t="str">
        <f>IF(ISBLANK(PH9),"",PH9)</f>
        <v/>
      </c>
      <c r="PL121" s="427"/>
      <c r="PM121" s="428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27" t="str">
        <f>IF(ISBLANK(PO9),"",PO9)</f>
        <v/>
      </c>
      <c r="PS121" s="427"/>
      <c r="PT121" s="428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27" t="str">
        <f>IF(ISBLANK(PV9),"",PV9)</f>
        <v/>
      </c>
      <c r="PZ121" s="427"/>
      <c r="QA121" s="428"/>
    </row>
    <row r="122" spans="1:443" ht="15" customHeight="1" x14ac:dyDescent="0.2">
      <c r="A122" s="478"/>
      <c r="B122" s="55" t="s">
        <v>270</v>
      </c>
      <c r="C122" s="54"/>
      <c r="D122" s="426">
        <f>COUNTIF(G12:G112,"=10")</f>
        <v>10</v>
      </c>
      <c r="E122" s="426"/>
      <c r="F122" s="424">
        <f>D122/D114</f>
        <v>0.11363636363636363</v>
      </c>
      <c r="G122" s="424"/>
      <c r="H122" s="34"/>
      <c r="I122" s="56"/>
      <c r="J122" s="33"/>
      <c r="K122" s="426">
        <f>COUNTIF(N12:N112,"=10")</f>
        <v>15</v>
      </c>
      <c r="L122" s="426"/>
      <c r="M122" s="424">
        <f>K122/K114</f>
        <v>0.189873417721519</v>
      </c>
      <c r="N122" s="424"/>
      <c r="O122" s="34"/>
      <c r="P122" s="56"/>
      <c r="Q122" s="33"/>
      <c r="R122" s="426">
        <f>IF(ISBLANK(W3),"",COUNTIF(U12:U112,"=10"))</f>
        <v>0</v>
      </c>
      <c r="S122" s="426"/>
      <c r="T122" s="424">
        <f>IF(ISBLANK(W3),"",R122/R114)</f>
        <v>0</v>
      </c>
      <c r="U122" s="424"/>
      <c r="V122" s="34"/>
      <c r="W122" s="56"/>
      <c r="X122" s="33"/>
      <c r="Y122" s="426">
        <f>IF(ISBLANK(AD3),"",COUNTIF(AB12:AB112,"=10"))</f>
        <v>23</v>
      </c>
      <c r="Z122" s="426"/>
      <c r="AA122" s="424">
        <f>IF(ISBLANK(AD3),"",Y122/Y114)</f>
        <v>0.32857142857142857</v>
      </c>
      <c r="AB122" s="424"/>
      <c r="AC122" s="79"/>
      <c r="AD122" s="56"/>
      <c r="AE122" s="33"/>
      <c r="AF122" s="426">
        <f>IF(ISBLANK(AK3),"",COUNTIF(AI12:AI112,"=10"))</f>
        <v>20</v>
      </c>
      <c r="AG122" s="426"/>
      <c r="AH122" s="424">
        <f>IF(ISBLANK(AK3),"",AF122/AF114)</f>
        <v>0.36363636363636365</v>
      </c>
      <c r="AI122" s="424"/>
      <c r="AJ122" s="79"/>
      <c r="AK122" s="56"/>
      <c r="AL122" s="33"/>
      <c r="AM122" s="426">
        <f>IF(ISBLANK(AR3),"",COUNTIF(AP12:AP112,"=10"))</f>
        <v>1</v>
      </c>
      <c r="AN122" s="426"/>
      <c r="AO122" s="424">
        <f>IF(ISBLANK(AR3),"",AM122/AM114)</f>
        <v>1.6393442622950821E-2</v>
      </c>
      <c r="AP122" s="424"/>
      <c r="AQ122" s="79"/>
      <c r="AR122" s="56"/>
      <c r="AS122" s="33"/>
      <c r="AT122" s="426">
        <f>IF(ISBLANK(AY3),"",COUNTIF(AW12:AW112,"=10"))</f>
        <v>29</v>
      </c>
      <c r="AU122" s="426"/>
      <c r="AV122" s="424">
        <f>IF(ISBLANK(AY3),"",AT122/AT114)</f>
        <v>0.42028985507246375</v>
      </c>
      <c r="AW122" s="424"/>
      <c r="AX122" s="135"/>
      <c r="AY122" s="56"/>
      <c r="AZ122" s="33"/>
      <c r="BA122" s="426">
        <f>IF(ISBLANK(BF3),"",COUNTIF(BD12:BD112,"=10"))</f>
        <v>16</v>
      </c>
      <c r="BB122" s="426"/>
      <c r="BC122" s="424">
        <f>IF(ISBLANK(BF3),"",BA122/BA114)</f>
        <v>0.26229508196721313</v>
      </c>
      <c r="BD122" s="424"/>
      <c r="BE122" s="135"/>
      <c r="BF122" s="56"/>
      <c r="BG122" s="33"/>
      <c r="BH122" s="426">
        <f>IF(ISBLANK(BM3),"",COUNTIF(BK12:BK112,"=10"))</f>
        <v>2</v>
      </c>
      <c r="BI122" s="426"/>
      <c r="BJ122" s="424">
        <f>IF(ISBLANK(BM3),"",BH122/BH114)</f>
        <v>2.8985507246376812E-2</v>
      </c>
      <c r="BK122" s="424"/>
      <c r="BL122" s="135"/>
      <c r="BM122" s="56"/>
      <c r="BN122" s="33"/>
      <c r="BO122" s="426">
        <f>IF(ISBLANK(BT3),"",COUNTIF(BR12:BR112,"=10"))</f>
        <v>25</v>
      </c>
      <c r="BP122" s="426"/>
      <c r="BQ122" s="424">
        <f>IF(ISBLANK(BT3),"",BO122/BO114)</f>
        <v>0.37878787878787878</v>
      </c>
      <c r="BR122" s="424"/>
      <c r="BS122" s="135"/>
      <c r="BT122" s="56"/>
      <c r="BU122" s="33"/>
      <c r="BV122" s="426">
        <f>IF(ISBLANK(CA3),"",COUNTIF(BY12:BY112,"=10"))</f>
        <v>12</v>
      </c>
      <c r="BW122" s="426"/>
      <c r="BX122" s="424">
        <f>IF(ISBLANK(CA3),"",BV122/BV114)</f>
        <v>0.1875</v>
      </c>
      <c r="BY122" s="424"/>
      <c r="BZ122" s="135"/>
      <c r="CA122" s="56"/>
      <c r="CB122" s="33"/>
      <c r="CC122" s="426">
        <f>IF(ISBLANK(CH3),"",COUNTIF(CF12:CF112,"=10"))</f>
        <v>4</v>
      </c>
      <c r="CD122" s="426"/>
      <c r="CE122" s="424">
        <f>IF(ISBLANK(CH3),"",CC122/CC114)</f>
        <v>6.3492063492063489E-2</v>
      </c>
      <c r="CF122" s="424"/>
      <c r="CG122" s="135"/>
      <c r="CH122" s="56"/>
      <c r="CI122" s="33"/>
      <c r="CJ122" s="426">
        <f>IF(ISBLANK(CO3),"",COUNTIF(CM12:CM112,"=10"))</f>
        <v>44</v>
      </c>
      <c r="CK122" s="426"/>
      <c r="CL122" s="424">
        <f>IF(ISBLANK(CO3),"",CJ122/CJ114)</f>
        <v>0.67692307692307696</v>
      </c>
      <c r="CM122" s="424"/>
      <c r="CN122" s="135"/>
      <c r="CO122" s="56"/>
      <c r="CP122" s="33"/>
      <c r="CQ122" s="426">
        <f>IF(ISBLANK(CV3),"",COUNTIF(CT12:CT112,"=10"))</f>
        <v>5</v>
      </c>
      <c r="CR122" s="426"/>
      <c r="CS122" s="424">
        <f>IF(ISBLANK(CV3),"",CQ122/CQ114)</f>
        <v>7.8125E-2</v>
      </c>
      <c r="CT122" s="424"/>
      <c r="CU122" s="135"/>
      <c r="CV122" s="56"/>
      <c r="CW122" s="33"/>
      <c r="CX122" s="426">
        <f>IF(ISBLANK(DC3),"",COUNTIF(DA12:DA112,"=10"))</f>
        <v>20</v>
      </c>
      <c r="CY122" s="426"/>
      <c r="CZ122" s="424">
        <f>IF(ISBLANK(DC3),"",CX122/CX114)</f>
        <v>0.31746031746031744</v>
      </c>
      <c r="DA122" s="424"/>
      <c r="DB122" s="135"/>
      <c r="DC122" s="56"/>
      <c r="DD122" s="33"/>
      <c r="DE122" s="426">
        <f>IF(ISBLANK(DJ3),"",COUNTIF(DH12:DH112,"=10"))</f>
        <v>20</v>
      </c>
      <c r="DF122" s="426"/>
      <c r="DG122" s="424">
        <f>IF(ISBLANK(DJ3),"",DE122/DE114)</f>
        <v>0.33898305084745761</v>
      </c>
      <c r="DH122" s="424"/>
      <c r="DI122" s="135"/>
      <c r="DJ122" s="56"/>
      <c r="DK122" s="33"/>
      <c r="DL122" s="426">
        <f>IF(ISBLANK(DQ3),"",COUNTIF(DO12:DO112,"=10"))</f>
        <v>40</v>
      </c>
      <c r="DM122" s="426"/>
      <c r="DN122" s="424">
        <f>IF(ISBLANK(DQ3),"",DL122/DL114)</f>
        <v>0.65573770491803274</v>
      </c>
      <c r="DO122" s="424"/>
      <c r="DP122" s="135"/>
      <c r="DQ122" s="56"/>
      <c r="DR122" s="33"/>
      <c r="DS122" s="426">
        <f>IF(ISBLANK(DX3),"",COUNTIF(DV12:DV112,"=10"))</f>
        <v>36</v>
      </c>
      <c r="DT122" s="426"/>
      <c r="DU122" s="424">
        <f>IF(ISBLANK(DX3),"",DS122/DS114)</f>
        <v>0.6</v>
      </c>
      <c r="DV122" s="424"/>
      <c r="DW122" s="135"/>
      <c r="DX122" s="56"/>
      <c r="DY122" s="33"/>
      <c r="DZ122" s="426">
        <f>IF(ISBLANK(EE3),"",COUNTIF(EC12:EC112,"=10"))</f>
        <v>3</v>
      </c>
      <c r="EA122" s="426"/>
      <c r="EB122" s="424">
        <f>IF(ISBLANK(EE3),"",DZ122/DZ114)</f>
        <v>5.0847457627118647E-2</v>
      </c>
      <c r="EC122" s="424"/>
      <c r="ED122" s="135"/>
      <c r="EE122" s="56"/>
      <c r="EF122" s="33"/>
      <c r="EG122" s="426">
        <f>IF(ISBLANK(EL3),"",COUNTIF(EJ12:EJ112,"=10"))</f>
        <v>39</v>
      </c>
      <c r="EH122" s="426"/>
      <c r="EI122" s="424">
        <f>IF(ISBLANK(EL3),"",EG122/EG114)</f>
        <v>0.66101694915254239</v>
      </c>
      <c r="EJ122" s="424"/>
      <c r="EK122" s="135"/>
      <c r="EL122" s="56"/>
      <c r="EM122" s="33"/>
      <c r="EN122" s="426">
        <f>IF(ISBLANK(ES3),"",COUNTIF(EQ12:EQ112,"=10"))</f>
        <v>9</v>
      </c>
      <c r="EO122" s="426"/>
      <c r="EP122" s="424">
        <f>IF(ISBLANK(ES3),"",EN122/EN114)</f>
        <v>0.15</v>
      </c>
      <c r="EQ122" s="424"/>
      <c r="ER122" s="135"/>
      <c r="ES122" s="56"/>
      <c r="ET122" s="33"/>
      <c r="EU122" s="426">
        <f>IF(ISBLANK(EZ3),"",COUNTIF(EX12:EX112,"=10"))</f>
        <v>10</v>
      </c>
      <c r="EV122" s="426"/>
      <c r="EW122" s="424">
        <f>IF(ISBLANK(EZ3),"",EU122/EU114)</f>
        <v>0.18181818181818182</v>
      </c>
      <c r="EX122" s="424"/>
      <c r="EY122" s="135"/>
      <c r="EZ122" s="56"/>
      <c r="FA122" s="33"/>
      <c r="FB122" s="426">
        <f>IF(ISBLANK(FG3),"",COUNTIF(FE12:FE112,"=10"))</f>
        <v>12</v>
      </c>
      <c r="FC122" s="426"/>
      <c r="FD122" s="424">
        <f>IF(ISBLANK(FG3),"",FB122/FB114)</f>
        <v>0.20689655172413793</v>
      </c>
      <c r="FE122" s="424"/>
      <c r="FF122" s="135"/>
      <c r="FG122" s="56"/>
      <c r="FH122" s="33"/>
      <c r="FI122" s="426">
        <f>IF(ISBLANK(FN3),"",COUNTIF(FL12:FL112,"=10"))</f>
        <v>0</v>
      </c>
      <c r="FJ122" s="426"/>
      <c r="FK122" s="424">
        <f>IF(ISBLANK(FN3),"",FI122/FI114)</f>
        <v>0</v>
      </c>
      <c r="FL122" s="424"/>
      <c r="FM122" s="135"/>
      <c r="FN122" s="56"/>
      <c r="FO122" s="33"/>
      <c r="FP122" s="426">
        <f>IF(ISBLANK(FU3),"",COUNTIF(FS12:FS112,"=10"))</f>
        <v>8</v>
      </c>
      <c r="FQ122" s="426"/>
      <c r="FR122" s="424">
        <f>IF(ISBLANK(FU3),"",FP122/FP114)</f>
        <v>0.14035087719298245</v>
      </c>
      <c r="FS122" s="424"/>
      <c r="FT122" s="135"/>
      <c r="FU122" s="56"/>
      <c r="FV122" s="33"/>
      <c r="FW122" s="426">
        <f>IF(ISBLANK(GB3),"",COUNTIF(FZ12:FZ112,"=10"))</f>
        <v>18</v>
      </c>
      <c r="FX122" s="426"/>
      <c r="FY122" s="424">
        <f>IF(ISBLANK(GB3),"",FW122/FW114)</f>
        <v>0.36734693877551022</v>
      </c>
      <c r="FZ122" s="424"/>
      <c r="GA122" s="135"/>
      <c r="GB122" s="56"/>
      <c r="GC122" s="33"/>
      <c r="GD122" s="426">
        <f>IF(ISBLANK(GI3),"",COUNTIF(GG12:GG112,"=10"))</f>
        <v>10</v>
      </c>
      <c r="GE122" s="426"/>
      <c r="GF122" s="424">
        <f>IF(ISBLANK(GI3),"",GD122/GD114)</f>
        <v>0.2</v>
      </c>
      <c r="GG122" s="424"/>
      <c r="GH122" s="135"/>
      <c r="GI122" s="56"/>
      <c r="GJ122" s="33"/>
      <c r="GK122" s="426">
        <f>IF(ISBLANK(GP3),"",COUNTIF(GN12:GN112,"=10"))</f>
        <v>16</v>
      </c>
      <c r="GL122" s="426"/>
      <c r="GM122" s="424">
        <f>IF(ISBLANK(GP3),"",GK122/GK114)</f>
        <v>0.30769230769230771</v>
      </c>
      <c r="GN122" s="424"/>
      <c r="GO122" s="135"/>
      <c r="GP122" s="56"/>
      <c r="GQ122" s="33"/>
      <c r="GR122" s="426">
        <f>IF(ISBLANK(GW3),"",COUNTIF(GU12:GU112,"=10"))</f>
        <v>0</v>
      </c>
      <c r="GS122" s="426"/>
      <c r="GT122" s="424">
        <f>IF(ISBLANK(GW3),"",GR122/GR114)</f>
        <v>0</v>
      </c>
      <c r="GU122" s="424"/>
      <c r="GV122" s="135"/>
      <c r="GW122" s="56"/>
      <c r="GX122" s="33"/>
      <c r="GY122" s="426">
        <f>IF(ISBLANK(HD3),"",COUNTIF(HB12:HB112,"=10"))</f>
        <v>16</v>
      </c>
      <c r="GZ122" s="426"/>
      <c r="HA122" s="424">
        <f>IF(ISBLANK(HD3),"",GY122/GY114)</f>
        <v>0.33333333333333331</v>
      </c>
      <c r="HB122" s="424"/>
      <c r="HC122" s="135"/>
      <c r="HD122" s="56"/>
      <c r="HE122" s="33"/>
      <c r="HF122" s="426">
        <f>IF(ISBLANK(HK3),"",COUNTIF(HI12:HI112,"=10"))</f>
        <v>4</v>
      </c>
      <c r="HG122" s="426"/>
      <c r="HH122" s="424">
        <f>IF(ISBLANK(HK3),"",HF122/HF114)</f>
        <v>8.5106382978723402E-2</v>
      </c>
      <c r="HI122" s="424"/>
      <c r="HJ122" s="135"/>
      <c r="HK122" s="56"/>
      <c r="HL122" s="33"/>
      <c r="HM122" s="426">
        <f>IF(ISBLANK(HR3),"",COUNTIF(HP12:HP112,"=10"))</f>
        <v>0</v>
      </c>
      <c r="HN122" s="426"/>
      <c r="HO122" s="424">
        <f>IF(ISBLANK(HR3),"",HM122/HM114)</f>
        <v>0</v>
      </c>
      <c r="HP122" s="424"/>
      <c r="HQ122" s="135"/>
      <c r="HR122" s="56"/>
      <c r="HS122" s="33"/>
      <c r="HT122" s="426">
        <f>IF(ISBLANK(HY3),"",COUNTIF(HW12:HW112,"=10"))</f>
        <v>33</v>
      </c>
      <c r="HU122" s="426"/>
      <c r="HV122" s="424">
        <f>IF(ISBLANK(HY3),"",HT122/HT114)</f>
        <v>0.71739130434782605</v>
      </c>
      <c r="HW122" s="424"/>
      <c r="HX122" s="135"/>
      <c r="HY122" s="56"/>
      <c r="HZ122" s="33"/>
      <c r="IA122" s="426">
        <f>IF(ISBLANK(IF3),"",COUNTIF(ID12:ID112,"=10"))</f>
        <v>20</v>
      </c>
      <c r="IB122" s="426"/>
      <c r="IC122" s="424">
        <f>IF(ISBLANK(IF3),"",IA122/IA114)</f>
        <v>0.38461538461538464</v>
      </c>
      <c r="ID122" s="424"/>
      <c r="IE122" s="135"/>
      <c r="IF122" s="56"/>
      <c r="IG122" s="33"/>
      <c r="IH122" s="426">
        <f>IF(ISBLANK(IM3),"",COUNTIF(IK12:IK112,"=10"))</f>
        <v>11</v>
      </c>
      <c r="II122" s="426"/>
      <c r="IJ122" s="424">
        <f>IF(ISBLANK(IM3),"",IH122/IH114)</f>
        <v>0.22</v>
      </c>
      <c r="IK122" s="424"/>
      <c r="IL122" s="135"/>
      <c r="IM122" s="56"/>
      <c r="IN122" s="33"/>
      <c r="IO122" s="426">
        <f>IF(ISBLANK(IT3),"",COUNTIF(IR12:IR112,"=10"))</f>
        <v>26</v>
      </c>
      <c r="IP122" s="426"/>
      <c r="IQ122" s="424">
        <f>IF(ISBLANK(IT3),"",IO122/IO114)</f>
        <v>0.50980392156862742</v>
      </c>
      <c r="IR122" s="424"/>
      <c r="IS122" s="135"/>
      <c r="IT122" s="56"/>
      <c r="IU122" s="33"/>
      <c r="IV122" s="426">
        <f>IF(ISBLANK(JA3),"",COUNTIF(IY12:IY112,"=10"))</f>
        <v>0</v>
      </c>
      <c r="IW122" s="426"/>
      <c r="IX122" s="424">
        <f>IF(ISBLANK(JA3),"",IV122/IV114)</f>
        <v>0</v>
      </c>
      <c r="IY122" s="424"/>
      <c r="IZ122" s="135"/>
      <c r="JA122" s="56"/>
      <c r="JB122" s="33"/>
      <c r="JC122" s="426">
        <f>IF(ISBLANK(JH3),"",COUNTIF(JF12:JF112,"=10"))</f>
        <v>0</v>
      </c>
      <c r="JD122" s="426"/>
      <c r="JE122" s="424">
        <f>IF(ISBLANK(JH3),"",JC122/JC114)</f>
        <v>0</v>
      </c>
      <c r="JF122" s="424"/>
      <c r="JG122" s="135"/>
      <c r="JH122" s="56"/>
      <c r="JI122" s="33"/>
      <c r="JJ122" s="426">
        <f>IF(ISBLANK(JO3),"",COUNTIF(JM12:JM112,"=10"))</f>
        <v>5</v>
      </c>
      <c r="JK122" s="426"/>
      <c r="JL122" s="424">
        <f>IF(ISBLANK(JO3),"",JJ122/JJ114)</f>
        <v>9.6153846153846159E-2</v>
      </c>
      <c r="JM122" s="424"/>
      <c r="JN122" s="135"/>
      <c r="JO122" s="56"/>
      <c r="JP122" s="33"/>
      <c r="JQ122" s="426">
        <f>IF(ISBLANK(JV3),"",COUNTIF(JT12:JT112,"=10"))</f>
        <v>1</v>
      </c>
      <c r="JR122" s="426"/>
      <c r="JS122" s="424">
        <f>IF(ISBLANK(JV3),"",JQ122/JQ114)</f>
        <v>2.0408163265306121E-2</v>
      </c>
      <c r="JT122" s="424"/>
      <c r="JU122" s="135"/>
      <c r="JV122" s="56"/>
      <c r="JW122" s="33"/>
      <c r="JX122" s="426" t="str">
        <f>IF(ISBLANK(KC3),"",COUNTIF(KA12:KA112,"=10"))</f>
        <v/>
      </c>
      <c r="JY122" s="426"/>
      <c r="JZ122" s="424" t="str">
        <f>IF(ISBLANK(KC3),"",JX122/JX114)</f>
        <v/>
      </c>
      <c r="KA122" s="424"/>
      <c r="KB122" s="135"/>
      <c r="KC122" s="56"/>
      <c r="KD122" s="33"/>
      <c r="KE122" s="426">
        <f>IF(ISBLANK(KJ3),"",COUNTIF(KH12:KH112,"=10"))</f>
        <v>0</v>
      </c>
      <c r="KF122" s="426"/>
      <c r="KG122" s="424">
        <f>IF(ISBLANK(KJ3),"",KE122/KE114)</f>
        <v>0</v>
      </c>
      <c r="KH122" s="424"/>
      <c r="KI122" s="135"/>
      <c r="KJ122" s="56"/>
      <c r="KK122" s="33"/>
      <c r="KL122" s="426">
        <f>IF(ISBLANK(KQ3),"",COUNTIF(KO12:KO112,"=10"))</f>
        <v>1</v>
      </c>
      <c r="KM122" s="426"/>
      <c r="KN122" s="424">
        <f>IF(ISBLANK(KQ3),"",KL122/KL114)</f>
        <v>2.1739130434782608E-2</v>
      </c>
      <c r="KO122" s="424"/>
      <c r="KP122" s="135"/>
      <c r="KQ122" s="56"/>
      <c r="KR122" s="111"/>
      <c r="KS122" s="435">
        <f>IF(ISBLANK(KX3),"",COUNTIF(KV12:KV112,"=10"))</f>
        <v>17</v>
      </c>
      <c r="KT122" s="435"/>
      <c r="KU122" s="433">
        <f>IF(ISBLANK(KX3),"",KS122/KS114)</f>
        <v>0.37777777777777777</v>
      </c>
      <c r="KV122" s="433"/>
      <c r="KW122" s="233"/>
      <c r="KX122" s="381"/>
      <c r="KY122" s="232"/>
      <c r="KZ122" s="435">
        <f>IF(ISBLANK(LE3),"",COUNTIF(LC12:LC112,"=10"))</f>
        <v>0</v>
      </c>
      <c r="LA122" s="435"/>
      <c r="LB122" s="433">
        <f>IF(ISBLANK(LE3),"",KZ122/KZ114)</f>
        <v>0</v>
      </c>
      <c r="LC122" s="433"/>
      <c r="LD122" s="233"/>
      <c r="LE122" s="381"/>
      <c r="LF122" s="33"/>
      <c r="LG122" s="426" t="str">
        <f>IF(ISBLANK(LL3),"",COUNTIF(LJ12:LJ112,"=10"))</f>
        <v/>
      </c>
      <c r="LH122" s="426"/>
      <c r="LI122" s="424" t="str">
        <f>IF(ISBLANK(LL3),"",LG122/LG114)</f>
        <v/>
      </c>
      <c r="LJ122" s="424"/>
      <c r="LK122" s="135"/>
      <c r="LL122" s="56"/>
      <c r="LM122" s="33"/>
      <c r="LN122" s="426" t="str">
        <f>IF(ISBLANK(LS3),"",COUNTIF(LQ12:LQ112,"=10"))</f>
        <v/>
      </c>
      <c r="LO122" s="426"/>
      <c r="LP122" s="424" t="str">
        <f>IF(ISBLANK(LS3),"",LN122/LN114)</f>
        <v/>
      </c>
      <c r="LQ122" s="424"/>
      <c r="LR122" s="135"/>
      <c r="LS122" s="56"/>
      <c r="LT122" s="33"/>
      <c r="LU122" s="426" t="str">
        <f>IF(ISBLANK(LZ3),"",COUNTIF(LX12:LX112,"=10"))</f>
        <v/>
      </c>
      <c r="LV122" s="426"/>
      <c r="LW122" s="424" t="str">
        <f>IF(ISBLANK(LZ3),"",LU122/LU114)</f>
        <v/>
      </c>
      <c r="LX122" s="424"/>
      <c r="LY122" s="135"/>
      <c r="LZ122" s="56"/>
      <c r="MA122" s="33"/>
      <c r="MB122" s="426" t="str">
        <f>IF(ISBLANK(MG3),"",COUNTIF(ME12:ME112,"=10"))</f>
        <v/>
      </c>
      <c r="MC122" s="426"/>
      <c r="MD122" s="424" t="str">
        <f>IF(ISBLANK(MG3),"",MB122/MB114)</f>
        <v/>
      </c>
      <c r="ME122" s="424"/>
      <c r="MF122" s="135"/>
      <c r="MG122" s="56"/>
      <c r="MH122" s="33"/>
      <c r="MI122" s="426" t="str">
        <f>IF(ISBLANK(MN3),"",COUNTIF(ML12:ML112,"=10"))</f>
        <v/>
      </c>
      <c r="MJ122" s="426"/>
      <c r="MK122" s="424" t="str">
        <f>IF(ISBLANK(MN3),"",MI122/MI114)</f>
        <v/>
      </c>
      <c r="ML122" s="424"/>
      <c r="MM122" s="135"/>
      <c r="MN122" s="56"/>
      <c r="MO122" s="33"/>
      <c r="MP122" s="426" t="str">
        <f>IF(ISBLANK(MU3),"",COUNTIF(MS12:MS112,"=10"))</f>
        <v/>
      </c>
      <c r="MQ122" s="426"/>
      <c r="MR122" s="424" t="str">
        <f>IF(ISBLANK(MU3),"",MP122/MP114)</f>
        <v/>
      </c>
      <c r="MS122" s="424"/>
      <c r="MT122" s="135"/>
      <c r="MU122" s="56"/>
      <c r="MV122" s="33"/>
      <c r="MW122" s="426" t="str">
        <f>IF(ISBLANK(NB3),"",COUNTIF(MZ12:MZ112,"=10"))</f>
        <v/>
      </c>
      <c r="MX122" s="426"/>
      <c r="MY122" s="424" t="str">
        <f>IF(ISBLANK(NB3),"",MW122/MW114)</f>
        <v/>
      </c>
      <c r="MZ122" s="424"/>
      <c r="NA122" s="135"/>
      <c r="NB122" s="56"/>
      <c r="NC122" s="33"/>
      <c r="ND122" s="426" t="str">
        <f>IF(ISBLANK(NI3),"",COUNTIF(NG12:NG112,"=10"))</f>
        <v/>
      </c>
      <c r="NE122" s="426"/>
      <c r="NF122" s="424" t="str">
        <f>IF(ISBLANK(NI3),"",ND122/ND114)</f>
        <v/>
      </c>
      <c r="NG122" s="424"/>
      <c r="NH122" s="135"/>
      <c r="NI122" s="56"/>
      <c r="NJ122" s="33"/>
      <c r="NK122" s="426" t="str">
        <f>IF(ISBLANK(NP3),"",COUNTIF(NN12:NN112,"=10"))</f>
        <v/>
      </c>
      <c r="NL122" s="426"/>
      <c r="NM122" s="424" t="str">
        <f>IF(ISBLANK(NP3),"",NK122/NK114)</f>
        <v/>
      </c>
      <c r="NN122" s="424"/>
      <c r="NO122" s="135"/>
      <c r="NP122" s="56"/>
      <c r="NQ122" s="33"/>
      <c r="NR122" s="426" t="str">
        <f>IF(ISBLANK(NW3),"",COUNTIF(NU12:NU112,"=10"))</f>
        <v/>
      </c>
      <c r="NS122" s="426"/>
      <c r="NT122" s="424" t="str">
        <f>IF(ISBLANK(NW3),"",NR122/NR114)</f>
        <v/>
      </c>
      <c r="NU122" s="424"/>
      <c r="NV122" s="135"/>
      <c r="NW122" s="56"/>
      <c r="NX122" s="33"/>
      <c r="NY122" s="426" t="str">
        <f>IF(ISBLANK(OD3),"",COUNTIF(OB12:OB112,"=10"))</f>
        <v/>
      </c>
      <c r="NZ122" s="426"/>
      <c r="OA122" s="424" t="str">
        <f>IF(ISBLANK(OD3),"",NY122/NY114)</f>
        <v/>
      </c>
      <c r="OB122" s="424"/>
      <c r="OC122" s="135"/>
      <c r="OD122" s="56"/>
      <c r="OE122" s="33"/>
      <c r="OF122" s="426" t="str">
        <f>IF(ISBLANK(OK3),"",COUNTIF(OI12:OI112,"=10"))</f>
        <v/>
      </c>
      <c r="OG122" s="426"/>
      <c r="OH122" s="424" t="str">
        <f>IF(ISBLANK(OK3),"",OF122/OF114)</f>
        <v/>
      </c>
      <c r="OI122" s="424"/>
      <c r="OJ122" s="135"/>
      <c r="OK122" s="56"/>
      <c r="OL122" s="33"/>
      <c r="OM122" s="426" t="str">
        <f>IF(ISBLANK(OR3),"",COUNTIF(OP12:OP112,"=10"))</f>
        <v/>
      </c>
      <c r="ON122" s="426"/>
      <c r="OO122" s="424" t="str">
        <f>IF(ISBLANK(OR3),"",OM122/OM114)</f>
        <v/>
      </c>
      <c r="OP122" s="424"/>
      <c r="OQ122" s="135"/>
      <c r="OR122" s="56"/>
      <c r="OS122" s="33"/>
      <c r="OT122" s="426" t="str">
        <f>IF(ISBLANK(OY3),"",COUNTIF(OW12:OW112,"=10"))</f>
        <v/>
      </c>
      <c r="OU122" s="426"/>
      <c r="OV122" s="424" t="str">
        <f>IF(ISBLANK(OY3),"",OT122/OT114)</f>
        <v/>
      </c>
      <c r="OW122" s="424"/>
      <c r="OX122" s="135"/>
      <c r="OY122" s="56"/>
      <c r="OZ122" s="33"/>
      <c r="PA122" s="426" t="str">
        <f>IF(ISBLANK(PF3),"",COUNTIF(PD12:PD112,"=10"))</f>
        <v/>
      </c>
      <c r="PB122" s="426"/>
      <c r="PC122" s="424" t="str">
        <f>IF(ISBLANK(PF3),"",PA122/PA114)</f>
        <v/>
      </c>
      <c r="PD122" s="424"/>
      <c r="PE122" s="135"/>
      <c r="PF122" s="56"/>
      <c r="PG122" s="33"/>
      <c r="PH122" s="426" t="str">
        <f>IF(ISBLANK(PM3),"",COUNTIF(PK12:PK112,"=10"))</f>
        <v/>
      </c>
      <c r="PI122" s="426"/>
      <c r="PJ122" s="424" t="str">
        <f>IF(ISBLANK(PM3),"",PH122/PH114)</f>
        <v/>
      </c>
      <c r="PK122" s="424"/>
      <c r="PL122" s="135"/>
      <c r="PM122" s="56"/>
      <c r="PN122" s="33"/>
      <c r="PO122" s="426" t="str">
        <f>IF(ISBLANK(PT3),"",COUNTIF(PR12:PR112,"=10"))</f>
        <v/>
      </c>
      <c r="PP122" s="426"/>
      <c r="PQ122" s="424" t="str">
        <f>IF(ISBLANK(PT3),"",PO122/PO114)</f>
        <v/>
      </c>
      <c r="PR122" s="424"/>
      <c r="PS122" s="135"/>
      <c r="PT122" s="56"/>
      <c r="PU122" s="33"/>
      <c r="PV122" s="426" t="str">
        <f>IF(ISBLANK(QA3),"",COUNTIF(PY12:PY112,"=10"))</f>
        <v/>
      </c>
      <c r="PW122" s="426"/>
      <c r="PX122" s="424" t="str">
        <f>IF(ISBLANK(QA3),"",PV122/PV114)</f>
        <v/>
      </c>
      <c r="PY122" s="424"/>
      <c r="PZ122" s="135"/>
      <c r="QA122" s="56"/>
    </row>
    <row r="123" spans="1:443" ht="15" customHeight="1" x14ac:dyDescent="0.2">
      <c r="A123" s="478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27" t="str">
        <f>IF(ISBLANK(G6),"",G6)</f>
        <v>Salah</v>
      </c>
      <c r="H123" s="427"/>
      <c r="I123" s="428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27" t="str">
        <f>IF(ISBLANK(N6),"",N6)</f>
        <v>Tsimikas</v>
      </c>
      <c r="O123" s="427"/>
      <c r="P123" s="428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27" t="str">
        <f>IF(ISBLANK(U6),"",U6)</f>
        <v/>
      </c>
      <c r="V123" s="427"/>
      <c r="W123" s="428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27" t="str">
        <f>IF(ISBLANK(AB6),"",AB6)</f>
        <v>TAA</v>
      </c>
      <c r="AC123" s="427"/>
      <c r="AD123" s="428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27" t="str">
        <f>IF(ISBLANK(AI6),"",AI6)</f>
        <v>TAA</v>
      </c>
      <c r="AJ123" s="427"/>
      <c r="AK123" s="428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27" t="str">
        <f>IF(ISBLANK(AP6),"",AP6)</f>
        <v/>
      </c>
      <c r="AQ123" s="427"/>
      <c r="AR123" s="428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27" t="str">
        <f>IF(ISBLANK(AW6),"",AW6)</f>
        <v>Origi</v>
      </c>
      <c r="AX123" s="427"/>
      <c r="AY123" s="428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27" t="str">
        <f>IF(ISBLANK(BD6),"",BD6)</f>
        <v>Henderson</v>
      </c>
      <c r="BE123" s="427"/>
      <c r="BF123" s="428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27" t="str">
        <f>IF(ISBLANK(BK6),"",BK6)</f>
        <v>Jones</v>
      </c>
      <c r="BL123" s="427"/>
      <c r="BM123" s="428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27" t="str">
        <f>IF(ISBLANK(BR6),"",BR6)</f>
        <v>Salah</v>
      </c>
      <c r="BS123" s="427"/>
      <c r="BT123" s="428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27" t="str">
        <f>IF(ISBLANK(BY6),"",BY6)</f>
        <v>Salah</v>
      </c>
      <c r="BZ123" s="427"/>
      <c r="CA123" s="428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27" t="str">
        <f>IF(ISBLANK(CF6),"",CF6)</f>
        <v>Robertson</v>
      </c>
      <c r="CG123" s="427"/>
      <c r="CH123" s="428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27" t="str">
        <f>IF(ISBLANK(CM6),"",CM6)</f>
        <v>Salah</v>
      </c>
      <c r="CN123" s="427"/>
      <c r="CO123" s="428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27" t="str">
        <f>IF(ISBLANK(CT6),"",CT6)</f>
        <v>N. Williams</v>
      </c>
      <c r="CU123" s="427"/>
      <c r="CV123" s="428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27" t="str">
        <f>IF(ISBLANK(DA6),"",DA6)</f>
        <v>Salah</v>
      </c>
      <c r="DB123" s="427"/>
      <c r="DC123" s="428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27" t="str">
        <f>IF(ISBLANK(DH6),"",DH6)</f>
        <v>TAA</v>
      </c>
      <c r="DI123" s="427"/>
      <c r="DJ123" s="428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27" t="str">
        <f>IF(ISBLANK(DO6),"",DO6)</f>
        <v>Salah</v>
      </c>
      <c r="DP123" s="427"/>
      <c r="DQ123" s="428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27" t="str">
        <f>IF(ISBLANK(DV6),"",DV6)</f>
        <v>TAA</v>
      </c>
      <c r="DW123" s="427"/>
      <c r="DX123" s="428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27" t="str">
        <f>IF(ISBLANK(EC6),"",EC6)</f>
        <v/>
      </c>
      <c r="ED123" s="427"/>
      <c r="EE123" s="428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27" t="str">
        <f>IF(ISBLANK(EJ6),"",EJ6)</f>
        <v>Robertson</v>
      </c>
      <c r="EK123" s="427"/>
      <c r="EL123" s="428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27" t="str">
        <f>IF(ISBLANK(EQ6),"",EQ6)</f>
        <v>Robertson</v>
      </c>
      <c r="ER123" s="427"/>
      <c r="ES123" s="428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27" t="str">
        <f>IF(ISBLANK(EX6),"",EX6)</f>
        <v>Salah</v>
      </c>
      <c r="EY123" s="427"/>
      <c r="EZ123" s="428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27" t="str">
        <f>IF(ISBLANK(FE6),"",FE6)</f>
        <v>Oxlade</v>
      </c>
      <c r="FF123" s="427"/>
      <c r="FG123" s="428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27" t="str">
        <f>IF(ISBLANK(FL6),"",FL6)</f>
        <v/>
      </c>
      <c r="FM123" s="427"/>
      <c r="FN123" s="428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27" t="str">
        <f>IF(ISBLANK(FS6),"",FS6)</f>
        <v>Mané</v>
      </c>
      <c r="FT123" s="427"/>
      <c r="FU123" s="428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27" t="str">
        <f>IF(ISBLANK(FZ6),"",FZ6)</f>
        <v>Robertson</v>
      </c>
      <c r="GA123" s="427"/>
      <c r="GB123" s="428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27" t="str">
        <f>IF(ISBLANK(GG6),"",GG6)</f>
        <v>Firmino</v>
      </c>
      <c r="GH123" s="427"/>
      <c r="GI123" s="428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27" t="str">
        <f>IF(ISBLANK(GN6),"",GN6)</f>
        <v>Salah</v>
      </c>
      <c r="GO123" s="427"/>
      <c r="GP123" s="428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27" t="str">
        <f>IF(ISBLANK(GU6),"",GU6)</f>
        <v/>
      </c>
      <c r="GV123" s="427"/>
      <c r="GW123" s="428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27" t="str">
        <f>IF(ISBLANK(HB6),"",HB6)</f>
        <v/>
      </c>
      <c r="HC123" s="427"/>
      <c r="HD123" s="428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27" t="str">
        <f>IF(ISBLANK(HI6),"",HI6)</f>
        <v>Bradley</v>
      </c>
      <c r="HJ123" s="427"/>
      <c r="HK123" s="428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27" t="str">
        <f>IF(ISBLANK(HP6),"",HP6)</f>
        <v/>
      </c>
      <c r="HQ123" s="427"/>
      <c r="HR123" s="428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27" t="str">
        <f>IF(ISBLANK(HW6),"",HW6)</f>
        <v>TAA</v>
      </c>
      <c r="HX123" s="427"/>
      <c r="HY123" s="428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27" t="str">
        <f>IF(ISBLANK(ID6),"",ID6)</f>
        <v>TAA</v>
      </c>
      <c r="IE123" s="427"/>
      <c r="IF123" s="428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27" t="str">
        <f>IF(ISBLANK(IK6),"",IK6)</f>
        <v>Robertson</v>
      </c>
      <c r="IL123" s="427"/>
      <c r="IM123" s="428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27" t="str">
        <f>IF(ISBLANK(IR6),"",IR6)</f>
        <v>TAA</v>
      </c>
      <c r="IS123" s="427"/>
      <c r="IT123" s="428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27" t="str">
        <f>IF(ISBLANK(IY6),"",IY6)</f>
        <v>van Dijk</v>
      </c>
      <c r="IZ123" s="427"/>
      <c r="JA123" s="428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27" t="str">
        <f>IF(ISBLANK(JF6),"",JF6)</f>
        <v>Mané</v>
      </c>
      <c r="JG123" s="427"/>
      <c r="JH123" s="428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27" t="str">
        <f>IF(ISBLANK(JM6),"",JM6)</f>
        <v>Robertson</v>
      </c>
      <c r="JN123" s="427"/>
      <c r="JO123" s="428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27" t="str">
        <f>IF(ISBLANK(JT6),"",JT6)</f>
        <v>Tsimikas</v>
      </c>
      <c r="JU123" s="427"/>
      <c r="JV123" s="428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427" t="str">
        <f>IF(ISBLANK(KA6),"",KA6)</f>
        <v/>
      </c>
      <c r="KB123" s="427"/>
      <c r="KC123" s="428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27" t="str">
        <f>IF(ISBLANK(KH6),"",KH6)</f>
        <v/>
      </c>
      <c r="KI123" s="427"/>
      <c r="KJ123" s="428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27" t="str">
        <f>IF(ISBLANK(KO6),"",KO6)</f>
        <v>Origi</v>
      </c>
      <c r="KP123" s="427"/>
      <c r="KQ123" s="428"/>
      <c r="KR123" s="111"/>
      <c r="KS123" s="379"/>
      <c r="KT123" s="382">
        <f>IF(ISBLANK(KV6),"",COUNTIF(Tipy!$JF$6:$JF$106,Výsledky!KV123))</f>
        <v>17</v>
      </c>
      <c r="KU123" s="380">
        <f>IF(ISBLANK(KV6),"",KT123/KS114)</f>
        <v>0.37777777777777777</v>
      </c>
      <c r="KV123" s="436" t="str">
        <f>IF(ISBLANK(KV6),"",KV6)</f>
        <v>TAA</v>
      </c>
      <c r="KW123" s="436"/>
      <c r="KX123" s="437"/>
      <c r="KY123" s="232"/>
      <c r="KZ123" s="379"/>
      <c r="LA123" s="382" t="str">
        <f>IF(ISBLANK(LC6),"",COUNTIF(Tipy!$JL$6:$JL$106,Výsledky!LC123))</f>
        <v/>
      </c>
      <c r="LB123" s="380" t="str">
        <f>IF(ISBLANK(LC6),"",LA123/KZ114)</f>
        <v/>
      </c>
      <c r="LC123" s="436" t="str">
        <f>IF(ISBLANK(LC6),"",LC6)</f>
        <v/>
      </c>
      <c r="LD123" s="436"/>
      <c r="LE123" s="437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427" t="str">
        <f>IF(ISBLANK(LJ6),"",LJ6)</f>
        <v/>
      </c>
      <c r="LK123" s="427"/>
      <c r="LL123" s="428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27" t="str">
        <f>IF(ISBLANK(LQ6),"",LQ6)</f>
        <v/>
      </c>
      <c r="LR123" s="427"/>
      <c r="LS123" s="428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27" t="str">
        <f>IF(ISBLANK(LX6),"",LX6)</f>
        <v/>
      </c>
      <c r="LY123" s="427"/>
      <c r="LZ123" s="428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27" t="str">
        <f>IF(ISBLANK(ME6),"",ME6)</f>
        <v/>
      </c>
      <c r="MF123" s="427"/>
      <c r="MG123" s="428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27" t="str">
        <f>IF(ISBLANK(ML6),"",ML6)</f>
        <v/>
      </c>
      <c r="MM123" s="427"/>
      <c r="MN123" s="428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27" t="str">
        <f>IF(ISBLANK(MS6),"",MS6)</f>
        <v/>
      </c>
      <c r="MT123" s="427"/>
      <c r="MU123" s="428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27" t="str">
        <f>IF(ISBLANK(MZ6),"",MZ6)</f>
        <v/>
      </c>
      <c r="NA123" s="427"/>
      <c r="NB123" s="428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27" t="str">
        <f>IF(ISBLANK(NG6),"",NG6)</f>
        <v/>
      </c>
      <c r="NH123" s="427"/>
      <c r="NI123" s="428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27" t="str">
        <f>IF(ISBLANK(NN6),"",NN6)</f>
        <v/>
      </c>
      <c r="NO123" s="427"/>
      <c r="NP123" s="428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27" t="str">
        <f>IF(ISBLANK(NU6),"",NU6)</f>
        <v/>
      </c>
      <c r="NV123" s="427"/>
      <c r="NW123" s="428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27" t="str">
        <f>IF(ISBLANK(OB6),"",OB6)</f>
        <v/>
      </c>
      <c r="OC123" s="427"/>
      <c r="OD123" s="428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27" t="str">
        <f>IF(ISBLANK(OI6),"",OI6)</f>
        <v/>
      </c>
      <c r="OJ123" s="427"/>
      <c r="OK123" s="428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27" t="str">
        <f>IF(ISBLANK(OP6),"",OP6)</f>
        <v/>
      </c>
      <c r="OQ123" s="427"/>
      <c r="OR123" s="428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27" t="str">
        <f>IF(ISBLANK(OW6),"",OW6)</f>
        <v/>
      </c>
      <c r="OX123" s="427"/>
      <c r="OY123" s="428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27" t="str">
        <f>IF(ISBLANK(PD6),"",PD6)</f>
        <v/>
      </c>
      <c r="PE123" s="427"/>
      <c r="PF123" s="428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27" t="str">
        <f>IF(ISBLANK(PK6),"",PK6)</f>
        <v/>
      </c>
      <c r="PL123" s="427"/>
      <c r="PM123" s="428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27" t="str">
        <f>IF(ISBLANK(PR6),"",PR6)</f>
        <v/>
      </c>
      <c r="PS123" s="427"/>
      <c r="PT123" s="428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27" t="str">
        <f>IF(ISBLANK(PY6),"",PY6)</f>
        <v/>
      </c>
      <c r="PZ123" s="427"/>
      <c r="QA123" s="428"/>
    </row>
    <row r="124" spans="1:443" ht="15" customHeight="1" x14ac:dyDescent="0.2">
      <c r="A124" s="478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27" t="str">
        <f>IF(ISBLANK(G7),"",G7)</f>
        <v/>
      </c>
      <c r="H124" s="427"/>
      <c r="I124" s="428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27" t="str">
        <f>IF(ISBLANK(N7),"",N7)</f>
        <v>TAA</v>
      </c>
      <c r="O124" s="427"/>
      <c r="P124" s="428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27" t="str">
        <f>IF(ISBLANK(U7),"",U7)</f>
        <v/>
      </c>
      <c r="V124" s="427"/>
      <c r="W124" s="428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27" t="str">
        <f>IF(ISBLANK(AB7),"",AB7)</f>
        <v>van Dijk</v>
      </c>
      <c r="AC124" s="427"/>
      <c r="AD124" s="428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27" t="str">
        <f>IF(ISBLANK(AI7),"",AI7)</f>
        <v>Origi</v>
      </c>
      <c r="AJ124" s="427"/>
      <c r="AK124" s="428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27" t="str">
        <f>IF(ISBLANK(AP7),"",AP7)</f>
        <v>van Dijk</v>
      </c>
      <c r="AQ124" s="427"/>
      <c r="AR124" s="428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27" t="str">
        <f>IF(ISBLANK(AW7),"",AW7)</f>
        <v>Tsimikas</v>
      </c>
      <c r="AX124" s="427"/>
      <c r="AY124" s="428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27" t="str">
        <f>IF(ISBLANK(BD7),"",BD7)</f>
        <v>Fabinho</v>
      </c>
      <c r="BE124" s="427"/>
      <c r="BF124" s="428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27" t="str">
        <f>IF(ISBLANK(BK7),"",BK7)</f>
        <v>Milner</v>
      </c>
      <c r="BL124" s="427"/>
      <c r="BM124" s="428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27" t="str">
        <f>IF(ISBLANK(BR7),"",BR7)</f>
        <v>Jones</v>
      </c>
      <c r="BS124" s="427"/>
      <c r="BT124" s="428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27" t="str">
        <f>IF(ISBLANK(BY7),"",BY7)</f>
        <v>Milner</v>
      </c>
      <c r="BZ124" s="427"/>
      <c r="CA124" s="428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27" t="str">
        <f>IF(ISBLANK(CF7),"",CF7)</f>
        <v>Felix</v>
      </c>
      <c r="CG124" s="427"/>
      <c r="CH124" s="428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27" t="str">
        <f>IF(ISBLANK(CM7),"",CM7)</f>
        <v>TAA</v>
      </c>
      <c r="CN124" s="427"/>
      <c r="CO124" s="428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27" t="str">
        <f>IF(ISBLANK(CT7),"",CT7)</f>
        <v/>
      </c>
      <c r="CU124" s="427"/>
      <c r="CV124" s="428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27" t="str">
        <f>IF(ISBLANK(DA7),"",DA7)</f>
        <v>Oxlade</v>
      </c>
      <c r="DB124" s="427"/>
      <c r="DC124" s="428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27" t="str">
        <f>IF(ISBLANK(DH7),"",DH7)</f>
        <v/>
      </c>
      <c r="DI124" s="427"/>
      <c r="DJ124" s="428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27" t="str">
        <f>IF(ISBLANK(DO7),"",DO7)</f>
        <v>TAA</v>
      </c>
      <c r="DP124" s="427"/>
      <c r="DQ124" s="428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27" t="str">
        <f>IF(ISBLANK(DV7),"",DV7)</f>
        <v>Mané</v>
      </c>
      <c r="DW124" s="427"/>
      <c r="DX124" s="428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27" t="str">
        <f>IF(ISBLANK(EC7),"",EC7)</f>
        <v>Henderson</v>
      </c>
      <c r="ED124" s="427"/>
      <c r="EE124" s="428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27" t="str">
        <f>IF(ISBLANK(EJ7),"",EJ7)</f>
        <v>Salah</v>
      </c>
      <c r="EK124" s="427"/>
      <c r="EL124" s="428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27" t="str">
        <f>IF(ISBLANK(EQ7),"",EQ7)</f>
        <v>Henderson</v>
      </c>
      <c r="ER124" s="427"/>
      <c r="ES124" s="428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27" t="str">
        <f>IF(ISBLANK(EX7),"",EX7)</f>
        <v/>
      </c>
      <c r="EY124" s="427"/>
      <c r="EZ124" s="428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27" t="str">
        <f>IF(ISBLANK(FE7),"",FE7)</f>
        <v>Mané</v>
      </c>
      <c r="FF124" s="427"/>
      <c r="FG124" s="428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27" t="str">
        <f>IF(ISBLANK(FL7),"",FL7)</f>
        <v/>
      </c>
      <c r="FM124" s="427"/>
      <c r="FN124" s="428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27" t="str">
        <f>IF(ISBLANK(FS7),"",FS7)</f>
        <v>Firmino</v>
      </c>
      <c r="FT124" s="427"/>
      <c r="FU124" s="428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27" t="str">
        <f>IF(ISBLANK(FZ7),"",FZ7)</f>
        <v>TAA</v>
      </c>
      <c r="GA124" s="427"/>
      <c r="GB124" s="428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27" t="str">
        <f>IF(ISBLANK(GG7),"",GG7)</f>
        <v>Minamino</v>
      </c>
      <c r="GH124" s="427"/>
      <c r="GI124" s="428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27" t="str">
        <f>IF(ISBLANK(GN7),"",GN7)</f>
        <v>Henderson</v>
      </c>
      <c r="GO124" s="427"/>
      <c r="GP124" s="428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27" t="str">
        <f>IF(ISBLANK(GU7),"",GU7)</f>
        <v/>
      </c>
      <c r="GV124" s="427"/>
      <c r="GW124" s="428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27" t="str">
        <f>IF(ISBLANK(HB7),"",HB7)</f>
        <v>TAA</v>
      </c>
      <c r="HC124" s="427"/>
      <c r="HD124" s="428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27" t="str">
        <f>IF(ISBLANK(HI7),"",HI7)</f>
        <v>Tsimikas</v>
      </c>
      <c r="HJ124" s="427"/>
      <c r="HK124" s="428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27" t="str">
        <f>IF(ISBLANK(HP7),"",HP7)</f>
        <v/>
      </c>
      <c r="HQ124" s="427"/>
      <c r="HR124" s="428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27" t="str">
        <f>IF(ISBLANK(HW7),"",HW7)</f>
        <v>Robertson</v>
      </c>
      <c r="HX124" s="427"/>
      <c r="HY124" s="428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27" t="str">
        <f>IF(ISBLANK(ID7),"",ID7)</f>
        <v/>
      </c>
      <c r="IE124" s="427"/>
      <c r="IF124" s="428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27" t="str">
        <f>IF(ISBLANK(IK7),"",IK7)</f>
        <v/>
      </c>
      <c r="IL124" s="427"/>
      <c r="IM124" s="428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27" t="str">
        <f>IF(ISBLANK(IR7),"",IR7)</f>
        <v>Díaz</v>
      </c>
      <c r="IS124" s="427"/>
      <c r="IT124" s="428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27" t="str">
        <f>IF(ISBLANK(IY7),"",IY7)</f>
        <v>Matip</v>
      </c>
      <c r="IZ124" s="427"/>
      <c r="JA124" s="428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27" t="str">
        <f>IF(ISBLANK(JF7),"",JF7)</f>
        <v/>
      </c>
      <c r="JG124" s="427"/>
      <c r="JH124" s="428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27" t="str">
        <f>IF(ISBLANK(JM7),"",JM7)</f>
        <v>van Dijk</v>
      </c>
      <c r="JN124" s="427"/>
      <c r="JO124" s="428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27" t="str">
        <f>IF(ISBLANK(JT7),"",JT7)</f>
        <v>Alisson</v>
      </c>
      <c r="JU124" s="427"/>
      <c r="JV124" s="428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427" t="str">
        <f>IF(ISBLANK(KA7),"",KA7)</f>
        <v/>
      </c>
      <c r="KB124" s="427"/>
      <c r="KC124" s="428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27" t="str">
        <f>IF(ISBLANK(KH7),"",KH7)</f>
        <v/>
      </c>
      <c r="KI124" s="427"/>
      <c r="KJ124" s="428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27" t="str">
        <f>IF(ISBLANK(KO7),"",KO7)</f>
        <v/>
      </c>
      <c r="KP124" s="427"/>
      <c r="KQ124" s="428"/>
      <c r="KR124" s="111"/>
      <c r="KS124" s="379"/>
      <c r="KT124" s="382" t="str">
        <f>IF(ISBLANK(KV7),"",COUNTIF(Tipy!$JF$6:$JF$106,Výsledky!KV124))</f>
        <v/>
      </c>
      <c r="KU124" s="380" t="str">
        <f>IF(ISBLANK(KV7),"",KT124/KS114)</f>
        <v/>
      </c>
      <c r="KV124" s="436" t="str">
        <f>IF(ISBLANK(KV7),"",KV7)</f>
        <v/>
      </c>
      <c r="KW124" s="436"/>
      <c r="KX124" s="437"/>
      <c r="KY124" s="232"/>
      <c r="KZ124" s="379"/>
      <c r="LA124" s="382" t="str">
        <f>IF(ISBLANK(LC7),"",COUNTIF(Tipy!$JL$6:$JL$106,Výsledky!LC124))</f>
        <v/>
      </c>
      <c r="LB124" s="380" t="str">
        <f>IF(ISBLANK(LC7),"",LA124/KZ114)</f>
        <v/>
      </c>
      <c r="LC124" s="436" t="str">
        <f>IF(ISBLANK(LC7),"",LC7)</f>
        <v/>
      </c>
      <c r="LD124" s="436"/>
      <c r="LE124" s="437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27" t="str">
        <f>IF(ISBLANK(LJ7),"",LJ7)</f>
        <v/>
      </c>
      <c r="LK124" s="427"/>
      <c r="LL124" s="428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27" t="str">
        <f>IF(ISBLANK(LQ7),"",LQ7)</f>
        <v/>
      </c>
      <c r="LR124" s="427"/>
      <c r="LS124" s="428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27" t="str">
        <f>IF(ISBLANK(LX7),"",LX7)</f>
        <v/>
      </c>
      <c r="LY124" s="427"/>
      <c r="LZ124" s="428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27" t="str">
        <f>IF(ISBLANK(ME7),"",ME7)</f>
        <v/>
      </c>
      <c r="MF124" s="427"/>
      <c r="MG124" s="428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27" t="str">
        <f>IF(ISBLANK(ML7),"",ML7)</f>
        <v/>
      </c>
      <c r="MM124" s="427"/>
      <c r="MN124" s="428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27" t="str">
        <f>IF(ISBLANK(MS7),"",MS7)</f>
        <v/>
      </c>
      <c r="MT124" s="427"/>
      <c r="MU124" s="428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27" t="str">
        <f>IF(ISBLANK(MZ7),"",MZ7)</f>
        <v/>
      </c>
      <c r="NA124" s="427"/>
      <c r="NB124" s="428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27" t="str">
        <f>IF(ISBLANK(NG7),"",NG7)</f>
        <v/>
      </c>
      <c r="NH124" s="427"/>
      <c r="NI124" s="428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27" t="str">
        <f>IF(ISBLANK(NN7),"",NN7)</f>
        <v/>
      </c>
      <c r="NO124" s="427"/>
      <c r="NP124" s="428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27" t="str">
        <f>IF(ISBLANK(NU7),"",NU7)</f>
        <v/>
      </c>
      <c r="NV124" s="427"/>
      <c r="NW124" s="428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27" t="str">
        <f>IF(ISBLANK(OB7),"",OB7)</f>
        <v/>
      </c>
      <c r="OC124" s="427"/>
      <c r="OD124" s="428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27" t="str">
        <f>IF(ISBLANK(OI7),"",OI7)</f>
        <v/>
      </c>
      <c r="OJ124" s="427"/>
      <c r="OK124" s="428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27" t="str">
        <f>IF(ISBLANK(OP7),"",OP7)</f>
        <v/>
      </c>
      <c r="OQ124" s="427"/>
      <c r="OR124" s="428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27" t="str">
        <f>IF(ISBLANK(OW7),"",OW7)</f>
        <v/>
      </c>
      <c r="OX124" s="427"/>
      <c r="OY124" s="428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27" t="str">
        <f>IF(ISBLANK(PD7),"",PD7)</f>
        <v/>
      </c>
      <c r="PE124" s="427"/>
      <c r="PF124" s="428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27" t="str">
        <f>IF(ISBLANK(PK7),"",PK7)</f>
        <v/>
      </c>
      <c r="PL124" s="427"/>
      <c r="PM124" s="428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27" t="str">
        <f>IF(ISBLANK(PR7),"",PR7)</f>
        <v/>
      </c>
      <c r="PS124" s="427"/>
      <c r="PT124" s="428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27" t="str">
        <f>IF(ISBLANK(PY7),"",PY7)</f>
        <v/>
      </c>
      <c r="PZ124" s="427"/>
      <c r="QA124" s="428"/>
    </row>
    <row r="125" spans="1:443" ht="15" customHeight="1" x14ac:dyDescent="0.2">
      <c r="A125" s="478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27" t="str">
        <f>IF(ISBLANK(G8),"",G8)</f>
        <v/>
      </c>
      <c r="H125" s="427"/>
      <c r="I125" s="428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27" t="str">
        <f>IF(ISBLANK(N8),"",N8)</f>
        <v/>
      </c>
      <c r="O125" s="427"/>
      <c r="P125" s="428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27" t="str">
        <f>IF(ISBLANK(U8),"",U8)</f>
        <v/>
      </c>
      <c r="V125" s="427"/>
      <c r="W125" s="428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27" t="str">
        <f>IF(ISBLANK(AB8),"",AB8)</f>
        <v>Thiago</v>
      </c>
      <c r="AC125" s="427"/>
      <c r="AD125" s="428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27" t="str">
        <f>IF(ISBLANK(AI8),"",AI8)</f>
        <v/>
      </c>
      <c r="AJ125" s="427"/>
      <c r="AK125" s="428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27" t="str">
        <f>IF(ISBLANK(AP8),"",AP8)</f>
        <v/>
      </c>
      <c r="AQ125" s="427"/>
      <c r="AR125" s="428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27" t="str">
        <f>IF(ISBLANK(AW8),"",AW8)</f>
        <v>Oxlade</v>
      </c>
      <c r="AX125" s="427"/>
      <c r="AY125" s="428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27" t="str">
        <f>IF(ISBLANK(BD8),"",BD8)</f>
        <v>Robertson</v>
      </c>
      <c r="BE125" s="427"/>
      <c r="BF125" s="428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27" t="str">
        <f>IF(ISBLANK(BK8),"",BK8)</f>
        <v/>
      </c>
      <c r="BL125" s="427"/>
      <c r="BM125" s="428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27" t="str">
        <f>IF(ISBLANK(BR8),"",BR8)</f>
        <v/>
      </c>
      <c r="BS125" s="427"/>
      <c r="BT125" s="428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27" t="str">
        <f>IF(ISBLANK(BY8),"",BY8)</f>
        <v>Firmino</v>
      </c>
      <c r="BZ125" s="427"/>
      <c r="CA125" s="428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27" t="str">
        <f>IF(ISBLANK(CF8),"",CF8)</f>
        <v/>
      </c>
      <c r="CG125" s="427"/>
      <c r="CH125" s="428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27" t="str">
        <f>IF(ISBLANK(CM8),"",CM8)</f>
        <v>Henderson</v>
      </c>
      <c r="CN125" s="427"/>
      <c r="CO125" s="428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27" t="str">
        <f>IF(ISBLANK(CT8),"",CT8)</f>
        <v/>
      </c>
      <c r="CU125" s="427"/>
      <c r="CV125" s="428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27" t="str">
        <f>IF(ISBLANK(DA8),"",DA8)</f>
        <v/>
      </c>
      <c r="DB125" s="427"/>
      <c r="DC125" s="428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27" t="str">
        <f>IF(ISBLANK(DH8),"",DH8)</f>
        <v/>
      </c>
      <c r="DI125" s="427"/>
      <c r="DJ125" s="428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27" t="str">
        <f>IF(ISBLANK(DO8),"",DO8)</f>
        <v>Bowen</v>
      </c>
      <c r="DP125" s="427"/>
      <c r="DQ125" s="428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27" t="str">
        <f>IF(ISBLANK(DV8),"",DV8)</f>
        <v/>
      </c>
      <c r="DW125" s="427"/>
      <c r="DX125" s="428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27" t="str">
        <f>IF(ISBLANK(EC8),"",EC8)</f>
        <v/>
      </c>
      <c r="ED125" s="427"/>
      <c r="EE125" s="428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27" t="str">
        <f>IF(ISBLANK(EJ8),"",EJ8)</f>
        <v>TAA</v>
      </c>
      <c r="EK125" s="427"/>
      <c r="EL125" s="428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27" t="str">
        <f>IF(ISBLANK(EQ8),"",EQ8)</f>
        <v/>
      </c>
      <c r="ER125" s="427"/>
      <c r="ES125" s="428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27" t="str">
        <f>IF(ISBLANK(EX8),"",EX8)</f>
        <v/>
      </c>
      <c r="EY125" s="427"/>
      <c r="EZ125" s="428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27" t="str">
        <f>IF(ISBLANK(FE8),"",FE8)</f>
        <v/>
      </c>
      <c r="FF125" s="427"/>
      <c r="FG125" s="428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27" t="str">
        <f>IF(ISBLANK(FL8),"",FL8)</f>
        <v/>
      </c>
      <c r="FM125" s="427"/>
      <c r="FN125" s="428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27" t="str">
        <f>IF(ISBLANK(FS8),"",FS8)</f>
        <v/>
      </c>
      <c r="FT125" s="427"/>
      <c r="FU125" s="428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27" t="str">
        <f>IF(ISBLANK(FZ8),"",FZ8)</f>
        <v/>
      </c>
      <c r="GA125" s="427"/>
      <c r="GB125" s="428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27" t="str">
        <f>IF(ISBLANK(GG8),"",GG8)</f>
        <v>Milner</v>
      </c>
      <c r="GH125" s="427"/>
      <c r="GI125" s="428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27" t="str">
        <f>IF(ISBLANK(GN8),"",GN8)</f>
        <v>Milner</v>
      </c>
      <c r="GO125" s="427"/>
      <c r="GP125" s="428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27" t="str">
        <f>IF(ISBLANK(GU8),"",GU8)</f>
        <v/>
      </c>
      <c r="GV125" s="427"/>
      <c r="GW125" s="428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27" t="str">
        <f>IF(ISBLANK(HB8),"",HB8)</f>
        <v/>
      </c>
      <c r="HC125" s="427"/>
      <c r="HD125" s="428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27" t="str">
        <f>IF(ISBLANK(HI8),"",HI8)</f>
        <v/>
      </c>
      <c r="HJ125" s="427"/>
      <c r="HK125" s="428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27" t="str">
        <f>IF(ISBLANK(HP8),"",HP8)</f>
        <v/>
      </c>
      <c r="HQ125" s="427"/>
      <c r="HR125" s="428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27" t="str">
        <f>IF(ISBLANK(HW8),"",HW8)</f>
        <v>Firmino</v>
      </c>
      <c r="HX125" s="427"/>
      <c r="HY125" s="428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27" t="str">
        <f>IF(ISBLANK(ID8),"",ID8)</f>
        <v/>
      </c>
      <c r="IE125" s="427"/>
      <c r="IF125" s="428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27" t="str">
        <f>IF(ISBLANK(IK8),"",IK8)</f>
        <v/>
      </c>
      <c r="IL125" s="427"/>
      <c r="IM125" s="428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27" t="str">
        <f>IF(ISBLANK(IR8),"",IR8)</f>
        <v>Robertson</v>
      </c>
      <c r="IS125" s="427"/>
      <c r="IT125" s="428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27" t="str">
        <f>IF(ISBLANK(IY8),"",IY8)</f>
        <v/>
      </c>
      <c r="IZ125" s="427"/>
      <c r="JA125" s="428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27" t="str">
        <f>IF(ISBLANK(JF8),"",JF8)</f>
        <v/>
      </c>
      <c r="JG125" s="427"/>
      <c r="JH125" s="428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27" t="str">
        <f>IF(ISBLANK(JM8),"",JM8)</f>
        <v/>
      </c>
      <c r="JN125" s="427"/>
      <c r="JO125" s="428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27" t="str">
        <f>IF(ISBLANK(JT8),"",JT8)</f>
        <v>Henderson</v>
      </c>
      <c r="JU125" s="427"/>
      <c r="JV125" s="428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27" t="str">
        <f>IF(ISBLANK(KA8),"",KA8)</f>
        <v/>
      </c>
      <c r="KB125" s="427"/>
      <c r="KC125" s="428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27" t="str">
        <f>IF(ISBLANK(KH8),"",KH8)</f>
        <v/>
      </c>
      <c r="KI125" s="427"/>
      <c r="KJ125" s="428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27" t="str">
        <f>IF(ISBLANK(KO8),"",KO8)</f>
        <v/>
      </c>
      <c r="KP125" s="427"/>
      <c r="KQ125" s="428"/>
      <c r="KR125" s="111"/>
      <c r="KS125" s="379"/>
      <c r="KT125" s="382" t="str">
        <f>IF(ISBLANK(KV8),"",COUNTIF(Tipy!$JF$6:$JF$106,Výsledky!KV125))</f>
        <v/>
      </c>
      <c r="KU125" s="380" t="str">
        <f>IF(ISBLANK(KV8),"",KT125/KS114)</f>
        <v/>
      </c>
      <c r="KV125" s="436" t="str">
        <f>IF(ISBLANK(KV8),"",KV8)</f>
        <v/>
      </c>
      <c r="KW125" s="436"/>
      <c r="KX125" s="437"/>
      <c r="KY125" s="232"/>
      <c r="KZ125" s="379"/>
      <c r="LA125" s="382" t="str">
        <f>IF(ISBLANK(LC8),"",COUNTIF(Tipy!$JL$6:$JL$106,Výsledky!LC125))</f>
        <v/>
      </c>
      <c r="LB125" s="380" t="str">
        <f>IF(ISBLANK(LC8),"",LA125/KZ114)</f>
        <v/>
      </c>
      <c r="LC125" s="436" t="str">
        <f>IF(ISBLANK(LC8),"",LC8)</f>
        <v/>
      </c>
      <c r="LD125" s="436"/>
      <c r="LE125" s="437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27" t="str">
        <f>IF(ISBLANK(LJ8),"",LJ8)</f>
        <v/>
      </c>
      <c r="LK125" s="427"/>
      <c r="LL125" s="428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27" t="str">
        <f>IF(ISBLANK(LQ8),"",LQ8)</f>
        <v/>
      </c>
      <c r="LR125" s="427"/>
      <c r="LS125" s="428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27" t="str">
        <f>IF(ISBLANK(LX8),"",LX8)</f>
        <v/>
      </c>
      <c r="LY125" s="427"/>
      <c r="LZ125" s="428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27" t="str">
        <f>IF(ISBLANK(ME8),"",ME8)</f>
        <v/>
      </c>
      <c r="MF125" s="427"/>
      <c r="MG125" s="428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27" t="str">
        <f>IF(ISBLANK(ML8),"",ML8)</f>
        <v/>
      </c>
      <c r="MM125" s="427"/>
      <c r="MN125" s="428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27" t="str">
        <f>IF(ISBLANK(MS8),"",MS8)</f>
        <v/>
      </c>
      <c r="MT125" s="427"/>
      <c r="MU125" s="428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27" t="str">
        <f>IF(ISBLANK(MZ8),"",MZ8)</f>
        <v/>
      </c>
      <c r="NA125" s="427"/>
      <c r="NB125" s="428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27" t="str">
        <f>IF(ISBLANK(NG8),"",NG8)</f>
        <v/>
      </c>
      <c r="NH125" s="427"/>
      <c r="NI125" s="428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27" t="str">
        <f>IF(ISBLANK(NN8),"",NN8)</f>
        <v/>
      </c>
      <c r="NO125" s="427"/>
      <c r="NP125" s="428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27" t="str">
        <f>IF(ISBLANK(NU8),"",NU8)</f>
        <v/>
      </c>
      <c r="NV125" s="427"/>
      <c r="NW125" s="428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27" t="str">
        <f>IF(ISBLANK(OB8),"",OB8)</f>
        <v/>
      </c>
      <c r="OC125" s="427"/>
      <c r="OD125" s="428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27" t="str">
        <f>IF(ISBLANK(OI8),"",OI8)</f>
        <v/>
      </c>
      <c r="OJ125" s="427"/>
      <c r="OK125" s="428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27" t="str">
        <f>IF(ISBLANK(OP8),"",OP8)</f>
        <v/>
      </c>
      <c r="OQ125" s="427"/>
      <c r="OR125" s="428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27" t="str">
        <f>IF(ISBLANK(OW8),"",OW8)</f>
        <v/>
      </c>
      <c r="OX125" s="427"/>
      <c r="OY125" s="428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27" t="str">
        <f>IF(ISBLANK(PD8),"",PD8)</f>
        <v/>
      </c>
      <c r="PE125" s="427"/>
      <c r="PF125" s="428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27" t="str">
        <f>IF(ISBLANK(PK8),"",PK8)</f>
        <v/>
      </c>
      <c r="PL125" s="427"/>
      <c r="PM125" s="428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27" t="str">
        <f>IF(ISBLANK(PR8),"",PR8)</f>
        <v/>
      </c>
      <c r="PS125" s="427"/>
      <c r="PT125" s="428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27" t="str">
        <f>IF(ISBLANK(PY8),"",PY8)</f>
        <v/>
      </c>
      <c r="PZ125" s="427"/>
      <c r="QA125" s="428"/>
    </row>
    <row r="126" spans="1:443" ht="15" customHeight="1" x14ac:dyDescent="0.2">
      <c r="A126" s="478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32" t="str">
        <f>IF(ISBLANK(G9),"",G9)</f>
        <v/>
      </c>
      <c r="H126" s="432"/>
      <c r="I126" s="428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32" t="str">
        <f>IF(ISBLANK(N9),"",N9)</f>
        <v/>
      </c>
      <c r="O126" s="432"/>
      <c r="P126" s="428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32" t="str">
        <f>IF(ISBLANK(U9),"",U9)</f>
        <v/>
      </c>
      <c r="V126" s="432"/>
      <c r="W126" s="428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32" t="str">
        <f>IF(ISBLANK(AB9),"",AB9)</f>
        <v/>
      </c>
      <c r="AC126" s="432"/>
      <c r="AD126" s="428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32" t="str">
        <f>IF(ISBLANK(AI9),"",AI9)</f>
        <v/>
      </c>
      <c r="AJ126" s="432"/>
      <c r="AK126" s="428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32" t="str">
        <f>IF(ISBLANK(AP9),"",AP9)</f>
        <v/>
      </c>
      <c r="AQ126" s="432"/>
      <c r="AR126" s="428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32" t="str">
        <f>IF(ISBLANK(AW9),"",AW9)</f>
        <v/>
      </c>
      <c r="AX126" s="432"/>
      <c r="AY126" s="428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32" t="str">
        <f>IF(ISBLANK(BD9),"",BD9)</f>
        <v/>
      </c>
      <c r="BE126" s="432"/>
      <c r="BF126" s="428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32" t="str">
        <f>IF(ISBLANK(BK9),"",BK9)</f>
        <v/>
      </c>
      <c r="BL126" s="432"/>
      <c r="BM126" s="428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32" t="str">
        <f>IF(ISBLANK(BR9),"",BR9)</f>
        <v/>
      </c>
      <c r="BS126" s="432"/>
      <c r="BT126" s="428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32" t="str">
        <f>IF(ISBLANK(BY9),"",BY9)</f>
        <v>N. Williams</v>
      </c>
      <c r="BZ126" s="432"/>
      <c r="CA126" s="428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32" t="str">
        <f>IF(ISBLANK(CF9),"",CF9)</f>
        <v/>
      </c>
      <c r="CG126" s="432"/>
      <c r="CH126" s="428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32" t="str">
        <f>IF(ISBLANK(CM9),"",CM9)</f>
        <v>Jota, Keita</v>
      </c>
      <c r="CN126" s="432"/>
      <c r="CO126" s="428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32" t="str">
        <f>IF(ISBLANK(CT9),"",CT9)</f>
        <v/>
      </c>
      <c r="CU126" s="432"/>
      <c r="CV126" s="428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32" t="str">
        <f>IF(ISBLANK(DA9),"",DA9)</f>
        <v/>
      </c>
      <c r="DB126" s="432"/>
      <c r="DC126" s="428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32" t="str">
        <f>IF(ISBLANK(DH9),"",DH9)</f>
        <v/>
      </c>
      <c r="DI126" s="432"/>
      <c r="DJ126" s="428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32" t="str">
        <f>IF(ISBLANK(DO9),"",DO9)</f>
        <v/>
      </c>
      <c r="DP126" s="432"/>
      <c r="DQ126" s="428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32" t="str">
        <f>IF(ISBLANK(DV9),"",DV9)</f>
        <v/>
      </c>
      <c r="DW126" s="432"/>
      <c r="DX126" s="428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32" t="str">
        <f>IF(ISBLANK(EC9),"",EC9)</f>
        <v/>
      </c>
      <c r="ED126" s="432"/>
      <c r="EE126" s="428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32" t="str">
        <f>IF(ISBLANK(EJ9),"",EJ9)</f>
        <v/>
      </c>
      <c r="EK126" s="432"/>
      <c r="EL126" s="428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32" t="str">
        <f>IF(ISBLANK(EQ9),"",EQ9)</f>
        <v/>
      </c>
      <c r="ER126" s="432"/>
      <c r="ES126" s="428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32" t="str">
        <f>IF(ISBLANK(EX9),"",EX9)</f>
        <v/>
      </c>
      <c r="EY126" s="432"/>
      <c r="EZ126" s="428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32" t="str">
        <f>IF(ISBLANK(FE9),"",FE9)</f>
        <v/>
      </c>
      <c r="FF126" s="432"/>
      <c r="FG126" s="428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32" t="str">
        <f>IF(ISBLANK(FL9),"",FL9)</f>
        <v/>
      </c>
      <c r="FM126" s="432"/>
      <c r="FN126" s="428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32" t="str">
        <f>IF(ISBLANK(FS9),"",FS9)</f>
        <v/>
      </c>
      <c r="FT126" s="432"/>
      <c r="FU126" s="428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32" t="str">
        <f>IF(ISBLANK(FZ9),"",FZ9)</f>
        <v/>
      </c>
      <c r="GA126" s="432"/>
      <c r="GB126" s="428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32" t="str">
        <f>IF(ISBLANK(GG9),"",GG9)</f>
        <v/>
      </c>
      <c r="GH126" s="432"/>
      <c r="GI126" s="428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32" t="str">
        <f>IF(ISBLANK(GN9),"",GN9)</f>
        <v>Robertson</v>
      </c>
      <c r="GO126" s="432"/>
      <c r="GP126" s="428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32" t="str">
        <f>IF(ISBLANK(GU9),"",GU9)</f>
        <v/>
      </c>
      <c r="GV126" s="432"/>
      <c r="GW126" s="428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32" t="str">
        <f>IF(ISBLANK(HB9),"",HB9)</f>
        <v/>
      </c>
      <c r="HC126" s="432"/>
      <c r="HD126" s="428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32" t="str">
        <f>IF(ISBLANK(HI9),"",HI9)</f>
        <v/>
      </c>
      <c r="HJ126" s="432"/>
      <c r="HK126" s="428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32" t="str">
        <f>IF(ISBLANK(HP9),"",HP9)</f>
        <v/>
      </c>
      <c r="HQ126" s="432"/>
      <c r="HR126" s="428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32" t="str">
        <f>IF(ISBLANK(HW9),"",HW9)</f>
        <v/>
      </c>
      <c r="HX126" s="432"/>
      <c r="HY126" s="428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32" t="str">
        <f>IF(ISBLANK(ID9),"",ID9)</f>
        <v/>
      </c>
      <c r="IE126" s="432"/>
      <c r="IF126" s="428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32" t="str">
        <f>IF(ISBLANK(IK9),"",IK9)</f>
        <v/>
      </c>
      <c r="IL126" s="432"/>
      <c r="IM126" s="428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32" t="str">
        <f>IF(ISBLANK(IR9),"",IR9)</f>
        <v/>
      </c>
      <c r="IS126" s="432"/>
      <c r="IT126" s="428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32" t="str">
        <f>IF(ISBLANK(IY9),"",IY9)</f>
        <v/>
      </c>
      <c r="IZ126" s="432"/>
      <c r="JA126" s="428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32" t="str">
        <f>IF(ISBLANK(JF9),"",JF9)</f>
        <v/>
      </c>
      <c r="JG126" s="432"/>
      <c r="JH126" s="428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32" t="str">
        <f>IF(ISBLANK(JM9),"",JM9)</f>
        <v/>
      </c>
      <c r="JN126" s="432"/>
      <c r="JO126" s="428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32" t="str">
        <f>IF(ISBLANK(JT9),"",JT9)</f>
        <v/>
      </c>
      <c r="JU126" s="432"/>
      <c r="JV126" s="428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32" t="str">
        <f>IF(ISBLANK(KA9),"",KA9)</f>
        <v/>
      </c>
      <c r="KB126" s="432"/>
      <c r="KC126" s="428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32" t="str">
        <f>IF(ISBLANK(KH9),"",KH9)</f>
        <v/>
      </c>
      <c r="KI126" s="432"/>
      <c r="KJ126" s="428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32" t="str">
        <f>IF(ISBLANK(KO9),"",KO9)</f>
        <v/>
      </c>
      <c r="KP126" s="432"/>
      <c r="KQ126" s="428"/>
      <c r="KR126" s="111"/>
      <c r="KS126" s="379"/>
      <c r="KT126" s="382" t="str">
        <f>IF(ISBLANK(KV9),"",COUNTIF(Tipy!$JF$6:$JF$106,Výsledky!KV126))</f>
        <v/>
      </c>
      <c r="KU126" s="380" t="str">
        <f>IF(ISBLANK(KV9),"",KT126/KS114)</f>
        <v/>
      </c>
      <c r="KV126" s="440" t="str">
        <f>IF(ISBLANK(KV9),"",KV9)</f>
        <v/>
      </c>
      <c r="KW126" s="440"/>
      <c r="KX126" s="437"/>
      <c r="KY126" s="232"/>
      <c r="KZ126" s="379"/>
      <c r="LA126" s="382" t="str">
        <f>IF(ISBLANK(LC9),"",COUNTIF(Tipy!$JL$6:$JL$106,Výsledky!LC126))</f>
        <v/>
      </c>
      <c r="LB126" s="380" t="str">
        <f>IF(ISBLANK(LC9),"",LA126/KZ114)</f>
        <v/>
      </c>
      <c r="LC126" s="440" t="str">
        <f>IF(ISBLANK(LC9),"",LC9)</f>
        <v/>
      </c>
      <c r="LD126" s="440"/>
      <c r="LE126" s="437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32" t="str">
        <f>IF(ISBLANK(LJ9),"",LJ9)</f>
        <v/>
      </c>
      <c r="LK126" s="432"/>
      <c r="LL126" s="428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32" t="str">
        <f>IF(ISBLANK(LQ9),"",LQ9)</f>
        <v/>
      </c>
      <c r="LR126" s="432"/>
      <c r="LS126" s="428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32" t="str">
        <f>IF(ISBLANK(LX9),"",LX9)</f>
        <v/>
      </c>
      <c r="LY126" s="432"/>
      <c r="LZ126" s="428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32" t="str">
        <f>IF(ISBLANK(ME9),"",ME9)</f>
        <v/>
      </c>
      <c r="MF126" s="432"/>
      <c r="MG126" s="428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32" t="str">
        <f>IF(ISBLANK(ML9),"",ML9)</f>
        <v/>
      </c>
      <c r="MM126" s="432"/>
      <c r="MN126" s="428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32" t="str">
        <f>IF(ISBLANK(MS9),"",MS9)</f>
        <v/>
      </c>
      <c r="MT126" s="432"/>
      <c r="MU126" s="428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32" t="str">
        <f>IF(ISBLANK(MZ9),"",MZ9)</f>
        <v/>
      </c>
      <c r="NA126" s="432"/>
      <c r="NB126" s="428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32" t="str">
        <f>IF(ISBLANK(NG9),"",NG9)</f>
        <v/>
      </c>
      <c r="NH126" s="432"/>
      <c r="NI126" s="428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32" t="str">
        <f>IF(ISBLANK(NN9),"",NN9)</f>
        <v/>
      </c>
      <c r="NO126" s="432"/>
      <c r="NP126" s="428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32" t="str">
        <f>IF(ISBLANK(NU9),"",NU9)</f>
        <v/>
      </c>
      <c r="NV126" s="432"/>
      <c r="NW126" s="428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32" t="str">
        <f>IF(ISBLANK(OB9),"",OB9)</f>
        <v/>
      </c>
      <c r="OC126" s="432"/>
      <c r="OD126" s="428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32" t="str">
        <f>IF(ISBLANK(OI9),"",OI9)</f>
        <v/>
      </c>
      <c r="OJ126" s="432"/>
      <c r="OK126" s="428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32" t="str">
        <f>IF(ISBLANK(OP9),"",OP9)</f>
        <v/>
      </c>
      <c r="OQ126" s="432"/>
      <c r="OR126" s="428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32" t="str">
        <f>IF(ISBLANK(OW9),"",OW9)</f>
        <v/>
      </c>
      <c r="OX126" s="432"/>
      <c r="OY126" s="428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32" t="str">
        <f>IF(ISBLANK(PD9),"",PD9)</f>
        <v/>
      </c>
      <c r="PE126" s="432"/>
      <c r="PF126" s="428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32" t="str">
        <f>IF(ISBLANK(PK9),"",PK9)</f>
        <v/>
      </c>
      <c r="PL126" s="432"/>
      <c r="PM126" s="428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32" t="str">
        <f>IF(ISBLANK(PR9),"",PR9)</f>
        <v/>
      </c>
      <c r="PS126" s="432"/>
      <c r="PT126" s="428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32" t="str">
        <f>IF(ISBLANK(PY9),"",PY9)</f>
        <v/>
      </c>
      <c r="PZ126" s="432"/>
      <c r="QA126" s="428"/>
    </row>
    <row r="127" spans="1:443" ht="15" customHeight="1" x14ac:dyDescent="0.2">
      <c r="A127" s="478"/>
      <c r="B127" s="55" t="s">
        <v>271</v>
      </c>
      <c r="C127" s="54"/>
      <c r="D127" s="426">
        <f>COUNTIF(H12:H112,"=10")</f>
        <v>45</v>
      </c>
      <c r="E127" s="426"/>
      <c r="F127" s="424">
        <f>D127/D114</f>
        <v>0.51136363636363635</v>
      </c>
      <c r="G127" s="424"/>
      <c r="H127" s="34"/>
      <c r="I127" s="56"/>
      <c r="J127" s="33"/>
      <c r="K127" s="426">
        <f>COUNTIF(O12:O112,"=10")</f>
        <v>31</v>
      </c>
      <c r="L127" s="426"/>
      <c r="M127" s="424">
        <f>K127/K114</f>
        <v>0.39240506329113922</v>
      </c>
      <c r="N127" s="424"/>
      <c r="O127" s="34"/>
      <c r="P127" s="56"/>
      <c r="Q127" s="33"/>
      <c r="R127" s="426">
        <f>IF(ISBLANK(W3),"",COUNTIF(V12:V112,"=10"))</f>
        <v>34</v>
      </c>
      <c r="S127" s="426"/>
      <c r="T127" s="424">
        <f>IF(ISBLANK(W3),"",R127/R114)</f>
        <v>0.40963855421686746</v>
      </c>
      <c r="U127" s="424"/>
      <c r="V127" s="34"/>
      <c r="W127" s="56"/>
      <c r="X127" s="33"/>
      <c r="Y127" s="426">
        <f>IF(ISBLANK(AD3),"",COUNTIF(AC12:AC112,"=10"))</f>
        <v>29</v>
      </c>
      <c r="Z127" s="426"/>
      <c r="AA127" s="424">
        <f>IF(ISBLANK(AD3),"",Y127/Y114)</f>
        <v>0.41428571428571431</v>
      </c>
      <c r="AB127" s="424"/>
      <c r="AC127" s="79"/>
      <c r="AD127" s="56"/>
      <c r="AE127" s="33"/>
      <c r="AF127" s="426">
        <f>IF(ISBLANK(AK3),"",COUNTIF(AJ12:AJ112,"=10"))</f>
        <v>10</v>
      </c>
      <c r="AG127" s="426"/>
      <c r="AH127" s="424">
        <f>IF(ISBLANK(AK3),"",AF127/AF114)</f>
        <v>0.18181818181818182</v>
      </c>
      <c r="AI127" s="424"/>
      <c r="AJ127" s="79"/>
      <c r="AK127" s="56"/>
      <c r="AL127" s="33"/>
      <c r="AM127" s="426">
        <f>IF(ISBLANK(AR3),"",COUNTIF(AQ12:AQ112,"=10"))</f>
        <v>28</v>
      </c>
      <c r="AN127" s="426"/>
      <c r="AO127" s="424">
        <f>IF(ISBLANK(AR3),"",AM127/AM114)</f>
        <v>0.45901639344262296</v>
      </c>
      <c r="AP127" s="424"/>
      <c r="AQ127" s="79"/>
      <c r="AR127" s="56"/>
      <c r="AS127" s="33"/>
      <c r="AT127" s="426">
        <f>IF(ISBLANK(AY3),"",COUNTIF(AX12:AX112,"=10"))</f>
        <v>24</v>
      </c>
      <c r="AU127" s="426"/>
      <c r="AV127" s="424">
        <f>IF(ISBLANK(AY3),"",AT127/AT114)</f>
        <v>0.34782608695652173</v>
      </c>
      <c r="AW127" s="424"/>
      <c r="AX127" s="135"/>
      <c r="AY127" s="56"/>
      <c r="AZ127" s="33"/>
      <c r="BA127" s="426">
        <f>IF(ISBLANK(BF3),"",COUNTIF(BE12:BE112,"=10"))</f>
        <v>0</v>
      </c>
      <c r="BB127" s="426"/>
      <c r="BC127" s="424">
        <f>IF(ISBLANK(BF3),"",BA127/BA114)</f>
        <v>0</v>
      </c>
      <c r="BD127" s="424"/>
      <c r="BE127" s="135"/>
      <c r="BF127" s="56"/>
      <c r="BG127" s="33"/>
      <c r="BH127" s="426">
        <f>IF(ISBLANK(BM3),"",COUNTIF(BL12:BL112,"=10"))</f>
        <v>1</v>
      </c>
      <c r="BI127" s="426"/>
      <c r="BJ127" s="424">
        <f>IF(ISBLANK(BM3),"",BH127/BH114)</f>
        <v>1.4492753623188406E-2</v>
      </c>
      <c r="BK127" s="424"/>
      <c r="BL127" s="135"/>
      <c r="BM127" s="56"/>
      <c r="BN127" s="33"/>
      <c r="BO127" s="426">
        <f>IF(ISBLANK(BT3),"",COUNTIF(BS12:BS112,"=10"))</f>
        <v>26</v>
      </c>
      <c r="BP127" s="426"/>
      <c r="BQ127" s="424">
        <f>IF(ISBLANK(BT3),"",BO127/BO114)</f>
        <v>0.39393939393939392</v>
      </c>
      <c r="BR127" s="424"/>
      <c r="BS127" s="135"/>
      <c r="BT127" s="56"/>
      <c r="BU127" s="33"/>
      <c r="BV127" s="426">
        <f>IF(ISBLANK(CA3),"",COUNTIF(BZ12:BZ112,"=10"))</f>
        <v>4</v>
      </c>
      <c r="BW127" s="426"/>
      <c r="BX127" s="424">
        <f>IF(ISBLANK(CA3),"",BV127/BV114)</f>
        <v>6.25E-2</v>
      </c>
      <c r="BY127" s="424"/>
      <c r="BZ127" s="135"/>
      <c r="CA127" s="56"/>
      <c r="CB127" s="33"/>
      <c r="CC127" s="426">
        <f>IF(ISBLANK(CH3),"",COUNTIF(CG12:CG112,"=10"))</f>
        <v>11</v>
      </c>
      <c r="CD127" s="426"/>
      <c r="CE127" s="424">
        <f>IF(ISBLANK(CH3),"",CC127/CC114)</f>
        <v>0.17460317460317459</v>
      </c>
      <c r="CF127" s="424"/>
      <c r="CG127" s="135"/>
      <c r="CH127" s="56"/>
      <c r="CI127" s="33"/>
      <c r="CJ127" s="426">
        <f>IF(ISBLANK(CO3),"",COUNTIF(CN12:CN112,"=10"))</f>
        <v>1</v>
      </c>
      <c r="CK127" s="426"/>
      <c r="CL127" s="424">
        <f>IF(ISBLANK(CO3),"",CJ127/CJ114)</f>
        <v>1.5384615384615385E-2</v>
      </c>
      <c r="CM127" s="424"/>
      <c r="CN127" s="135"/>
      <c r="CO127" s="56"/>
      <c r="CP127" s="33"/>
      <c r="CQ127" s="426">
        <f>IF(ISBLANK(CV3),"",COUNTIF(CU12:CU112,"=10"))</f>
        <v>17</v>
      </c>
      <c r="CR127" s="426"/>
      <c r="CS127" s="424">
        <f>IF(ISBLANK(CV3),"",CQ127/CQ114)</f>
        <v>0.265625</v>
      </c>
      <c r="CT127" s="424"/>
      <c r="CU127" s="135"/>
      <c r="CV127" s="56"/>
      <c r="CW127" s="33"/>
      <c r="CX127" s="426">
        <f>IF(ISBLANK(DC3),"",COUNTIF(DB12:DB112,"=10"))</f>
        <v>6</v>
      </c>
      <c r="CY127" s="426"/>
      <c r="CZ127" s="424">
        <f>IF(ISBLANK(DC3),"",CX127/CX114)</f>
        <v>9.5238095238095233E-2</v>
      </c>
      <c r="DA127" s="424"/>
      <c r="DB127" s="135"/>
      <c r="DC127" s="56"/>
      <c r="DD127" s="33"/>
      <c r="DE127" s="426">
        <f>IF(ISBLANK(DJ3),"",COUNTIF(DI12:DI112,"=10"))</f>
        <v>20</v>
      </c>
      <c r="DF127" s="426"/>
      <c r="DG127" s="424">
        <f>IF(ISBLANK(DJ3),"",DE127/DE114)</f>
        <v>0.33898305084745761</v>
      </c>
      <c r="DH127" s="424"/>
      <c r="DI127" s="135"/>
      <c r="DJ127" s="56"/>
      <c r="DK127" s="33"/>
      <c r="DL127" s="426">
        <f>IF(ISBLANK(DQ3),"",COUNTIF(DP12:DP112,"=10"))</f>
        <v>1</v>
      </c>
      <c r="DM127" s="426"/>
      <c r="DN127" s="424">
        <f>IF(ISBLANK(DQ3),"",DL127/DL114)</f>
        <v>1.6393442622950821E-2</v>
      </c>
      <c r="DO127" s="424"/>
      <c r="DP127" s="135"/>
      <c r="DQ127" s="56"/>
      <c r="DR127" s="33"/>
      <c r="DS127" s="426">
        <f>IF(ISBLANK(DX3),"",COUNTIF(DW12:DW112,"=10"))</f>
        <v>12</v>
      </c>
      <c r="DT127" s="426"/>
      <c r="DU127" s="424">
        <f>IF(ISBLANK(DX3),"",DS127/DS114)</f>
        <v>0.2</v>
      </c>
      <c r="DV127" s="424"/>
      <c r="DW127" s="135"/>
      <c r="DX127" s="56"/>
      <c r="DY127" s="33"/>
      <c r="DZ127" s="426">
        <f>IF(ISBLANK(EE3),"",COUNTIF(ED12:ED112,"=10"))</f>
        <v>26</v>
      </c>
      <c r="EA127" s="426"/>
      <c r="EB127" s="424">
        <f>IF(ISBLANK(EE3),"",DZ127/DZ114)</f>
        <v>0.44067796610169491</v>
      </c>
      <c r="EC127" s="424"/>
      <c r="ED127" s="135"/>
      <c r="EE127" s="56"/>
      <c r="EF127" s="33"/>
      <c r="EG127" s="426">
        <f>IF(ISBLANK(EL3),"",COUNTIF(EK12:EK112,"=10"))</f>
        <v>33</v>
      </c>
      <c r="EH127" s="426"/>
      <c r="EI127" s="424">
        <f>IF(ISBLANK(EL3),"",EG127/EG114)</f>
        <v>0.55932203389830504</v>
      </c>
      <c r="EJ127" s="424"/>
      <c r="EK127" s="135"/>
      <c r="EL127" s="56"/>
      <c r="EM127" s="33"/>
      <c r="EN127" s="426">
        <f>IF(ISBLANK(ES3),"",COUNTIF(ER12:ER112,"=10"))</f>
        <v>20</v>
      </c>
      <c r="EO127" s="426"/>
      <c r="EP127" s="424">
        <f>IF(ISBLANK(ES3),"",EN127/EN114)</f>
        <v>0.33333333333333331</v>
      </c>
      <c r="EQ127" s="424"/>
      <c r="ER127" s="135"/>
      <c r="ES127" s="56"/>
      <c r="ET127" s="33"/>
      <c r="EU127" s="426">
        <f>IF(ISBLANK(EZ3),"",COUNTIF(EY12:EY112,"=10"))</f>
        <v>16</v>
      </c>
      <c r="EV127" s="426"/>
      <c r="EW127" s="424">
        <f>IF(ISBLANK(EZ3),"",EU127/EU114)</f>
        <v>0.29090909090909089</v>
      </c>
      <c r="EX127" s="424"/>
      <c r="EY127" s="135"/>
      <c r="EZ127" s="56"/>
      <c r="FA127" s="33"/>
      <c r="FB127" s="426">
        <f>IF(ISBLANK(FG3),"",COUNTIF(FF12:FF112,"=10"))</f>
        <v>31</v>
      </c>
      <c r="FC127" s="426"/>
      <c r="FD127" s="424">
        <f>IF(ISBLANK(FG3),"",FB127/FB114)</f>
        <v>0.53448275862068961</v>
      </c>
      <c r="FE127" s="424"/>
      <c r="FF127" s="135"/>
      <c r="FG127" s="56"/>
      <c r="FH127" s="33"/>
      <c r="FI127" s="426">
        <f>IF(ISBLANK(FN3),"",COUNTIF(FM12:FM112,"=10"))</f>
        <v>13</v>
      </c>
      <c r="FJ127" s="426"/>
      <c r="FK127" s="424">
        <f>IF(ISBLANK(FN3),"",FI127/FI114)</f>
        <v>0.23636363636363636</v>
      </c>
      <c r="FL127" s="424"/>
      <c r="FM127" s="135"/>
      <c r="FN127" s="56"/>
      <c r="FO127" s="33"/>
      <c r="FP127" s="426">
        <f>IF(ISBLANK(FU3),"",COUNTIF(FT12:FT112,"=10"))</f>
        <v>22</v>
      </c>
      <c r="FQ127" s="426"/>
      <c r="FR127" s="424">
        <f>IF(ISBLANK(FU3),"",FP127/FP114)</f>
        <v>0.38596491228070173</v>
      </c>
      <c r="FS127" s="424"/>
      <c r="FT127" s="135"/>
      <c r="FU127" s="56"/>
      <c r="FV127" s="33"/>
      <c r="FW127" s="426">
        <f>IF(ISBLANK(GB3),"",COUNTIF(GA12:GA112,"=10"))</f>
        <v>20</v>
      </c>
      <c r="FX127" s="426"/>
      <c r="FY127" s="424">
        <f>IF(ISBLANK(GB3),"",FW127/FW114)</f>
        <v>0.40816326530612246</v>
      </c>
      <c r="FZ127" s="424"/>
      <c r="GA127" s="135"/>
      <c r="GB127" s="56"/>
      <c r="GC127" s="33"/>
      <c r="GD127" s="426">
        <f>IF(ISBLANK(GI3),"",COUNTIF(GH12:GH112,"=10"))</f>
        <v>7</v>
      </c>
      <c r="GE127" s="426"/>
      <c r="GF127" s="424">
        <f>IF(ISBLANK(GI3),"",GD127/GD114)</f>
        <v>0.14000000000000001</v>
      </c>
      <c r="GG127" s="424"/>
      <c r="GH127" s="135"/>
      <c r="GI127" s="56"/>
      <c r="GJ127" s="33"/>
      <c r="GK127" s="426">
        <f>IF(ISBLANK(GP3),"",COUNTIF(GO12:GO112,"=10"))</f>
        <v>4</v>
      </c>
      <c r="GL127" s="426"/>
      <c r="GM127" s="424">
        <f>IF(ISBLANK(GP3),"",GK127/GK114)</f>
        <v>7.6923076923076927E-2</v>
      </c>
      <c r="GN127" s="424"/>
      <c r="GO127" s="135"/>
      <c r="GP127" s="56"/>
      <c r="GQ127" s="33"/>
      <c r="GR127" s="426">
        <f>IF(ISBLANK(GW3),"",COUNTIF(GV12:GV112,"=10"))</f>
        <v>0</v>
      </c>
      <c r="GS127" s="426"/>
      <c r="GT127" s="424">
        <f>IF(ISBLANK(GW3),"",GR127/GR114)</f>
        <v>0</v>
      </c>
      <c r="GU127" s="424"/>
      <c r="GV127" s="135"/>
      <c r="GW127" s="56"/>
      <c r="GX127" s="33"/>
      <c r="GY127" s="426">
        <f>IF(ISBLANK(HD3),"",COUNTIF(HC12:HC112,"=10"))</f>
        <v>19</v>
      </c>
      <c r="GZ127" s="426"/>
      <c r="HA127" s="424">
        <f>IF(ISBLANK(HD3),"",GY127/GY114)</f>
        <v>0.39583333333333331</v>
      </c>
      <c r="HB127" s="424"/>
      <c r="HC127" s="135"/>
      <c r="HD127" s="56"/>
      <c r="HE127" s="33"/>
      <c r="HF127" s="426">
        <f>IF(ISBLANK(HK3),"",COUNTIF(HJ12:HJ112,"=10"))</f>
        <v>19</v>
      </c>
      <c r="HG127" s="426"/>
      <c r="HH127" s="424">
        <f>IF(ISBLANK(HK3),"",HF127/HF114)</f>
        <v>0.40425531914893614</v>
      </c>
      <c r="HI127" s="424"/>
      <c r="HJ127" s="135"/>
      <c r="HK127" s="56"/>
      <c r="HL127" s="33"/>
      <c r="HM127" s="426">
        <f>IF(ISBLANK(HR3),"",COUNTIF(HQ12:HQ112,"=10"))</f>
        <v>2</v>
      </c>
      <c r="HN127" s="426"/>
      <c r="HO127" s="424">
        <f>IF(ISBLANK(HR3),"",HM127/HM114)</f>
        <v>0.04</v>
      </c>
      <c r="HP127" s="424"/>
      <c r="HQ127" s="135"/>
      <c r="HR127" s="56"/>
      <c r="HS127" s="33"/>
      <c r="HT127" s="426">
        <f>IF(ISBLANK(HY3),"",COUNTIF(HX12:HX112,"=10"))</f>
        <v>17</v>
      </c>
      <c r="HU127" s="426"/>
      <c r="HV127" s="424">
        <f>IF(ISBLANK(HY3),"",HT127/HT114)</f>
        <v>0.36956521739130432</v>
      </c>
      <c r="HW127" s="424"/>
      <c r="HX127" s="135"/>
      <c r="HY127" s="56"/>
      <c r="HZ127" s="33"/>
      <c r="IA127" s="426">
        <f>IF(ISBLANK(IF3),"",COUNTIF(IE12:IE112,"=10"))</f>
        <v>23</v>
      </c>
      <c r="IB127" s="426"/>
      <c r="IC127" s="424">
        <f>IF(ISBLANK(IF3),"",IA127/IA114)</f>
        <v>0.44230769230769229</v>
      </c>
      <c r="ID127" s="424"/>
      <c r="IE127" s="135"/>
      <c r="IF127" s="56"/>
      <c r="IG127" s="33"/>
      <c r="IH127" s="426">
        <f>IF(ISBLANK(IM3),"",COUNTIF(IL12:IL112,"=10"))</f>
        <v>23</v>
      </c>
      <c r="II127" s="426"/>
      <c r="IJ127" s="424">
        <f>IF(ISBLANK(IM3),"",IH127/IH114)</f>
        <v>0.46</v>
      </c>
      <c r="IK127" s="424"/>
      <c r="IL127" s="135"/>
      <c r="IM127" s="56"/>
      <c r="IN127" s="33"/>
      <c r="IO127" s="426">
        <f>IF(ISBLANK(IT3),"",COUNTIF(IS12:IS112,"=10"))</f>
        <v>20</v>
      </c>
      <c r="IP127" s="426"/>
      <c r="IQ127" s="424">
        <f>IF(ISBLANK(IT3),"",IO127/IO114)</f>
        <v>0.39215686274509803</v>
      </c>
      <c r="IR127" s="424"/>
      <c r="IS127" s="135"/>
      <c r="IT127" s="56"/>
      <c r="IU127" s="33"/>
      <c r="IV127" s="426">
        <f>IF(ISBLANK(JA3),"",COUNTIF(IZ12:IZ112,"=10"))</f>
        <v>12</v>
      </c>
      <c r="IW127" s="426"/>
      <c r="IX127" s="424">
        <f>IF(ISBLANK(JA3),"",IV127/IV114)</f>
        <v>0.25</v>
      </c>
      <c r="IY127" s="424"/>
      <c r="IZ127" s="135"/>
      <c r="JA127" s="56"/>
      <c r="JB127" s="33"/>
      <c r="JC127" s="426">
        <f>IF(ISBLANK(JH3),"",COUNTIF(JG12:JG112,"=10"))</f>
        <v>11</v>
      </c>
      <c r="JD127" s="426"/>
      <c r="JE127" s="424">
        <f>IF(ISBLANK(JH3),"",JC127/JC114)</f>
        <v>0.22</v>
      </c>
      <c r="JF127" s="424"/>
      <c r="JG127" s="135"/>
      <c r="JH127" s="56"/>
      <c r="JI127" s="33"/>
      <c r="JJ127" s="426">
        <f>IF(ISBLANK(JO3),"",COUNTIF(JN12:JN112,"=10"))</f>
        <v>23</v>
      </c>
      <c r="JK127" s="426"/>
      <c r="JL127" s="424">
        <f>IF(ISBLANK(JO3),"",JJ127/JJ114)</f>
        <v>0.44230769230769229</v>
      </c>
      <c r="JM127" s="424"/>
      <c r="JN127" s="135"/>
      <c r="JO127" s="56"/>
      <c r="JP127" s="33"/>
      <c r="JQ127" s="426">
        <f>IF(ISBLANK(JV3),"",COUNTIF(JU12:JU112,"=10"))</f>
        <v>24</v>
      </c>
      <c r="JR127" s="426"/>
      <c r="JS127" s="424">
        <f>IF(ISBLANK(JV3),"",JQ127/JQ114)</f>
        <v>0.48979591836734693</v>
      </c>
      <c r="JT127" s="424"/>
      <c r="JU127" s="135"/>
      <c r="JV127" s="56"/>
      <c r="JW127" s="33"/>
      <c r="JX127" s="426" t="str">
        <f>IF(ISBLANK(KC3),"",COUNTIF(KB12:KB112,"=10"))</f>
        <v/>
      </c>
      <c r="JY127" s="426"/>
      <c r="JZ127" s="424" t="str">
        <f>IF(ISBLANK(KC3),"",JX127/JX114)</f>
        <v/>
      </c>
      <c r="KA127" s="424"/>
      <c r="KB127" s="135"/>
      <c r="KC127" s="56"/>
      <c r="KD127" s="33"/>
      <c r="KE127" s="426">
        <f>IF(ISBLANK(KJ3),"",COUNTIF(KI12:KI112,"=10"))</f>
        <v>3</v>
      </c>
      <c r="KF127" s="426"/>
      <c r="KG127" s="424">
        <f>IF(ISBLANK(KJ3),"",KE127/KE114)</f>
        <v>6.3829787234042548E-2</v>
      </c>
      <c r="KH127" s="424"/>
      <c r="KI127" s="135"/>
      <c r="KJ127" s="56"/>
      <c r="KK127" s="33"/>
      <c r="KL127" s="426">
        <f>IF(ISBLANK(KQ3),"",COUNTIF(KP12:KP112,"=10"))</f>
        <v>18</v>
      </c>
      <c r="KM127" s="426"/>
      <c r="KN127" s="424">
        <f>IF(ISBLANK(KQ3),"",KL127/KL114)</f>
        <v>0.39130434782608697</v>
      </c>
      <c r="KO127" s="424"/>
      <c r="KP127" s="135"/>
      <c r="KQ127" s="56"/>
      <c r="KR127" s="111"/>
      <c r="KS127" s="435">
        <f>IF(ISBLANK(KX3),"",COUNTIF(KW12:KW112,"=10"))</f>
        <v>8</v>
      </c>
      <c r="KT127" s="435"/>
      <c r="KU127" s="433">
        <f>IF(ISBLANK(KX3),"",KS127/KS114)</f>
        <v>0.17777777777777778</v>
      </c>
      <c r="KV127" s="433"/>
      <c r="KW127" s="233"/>
      <c r="KX127" s="381"/>
      <c r="KY127" s="232"/>
      <c r="KZ127" s="435">
        <f>IF(ISBLANK(LE3),"",COUNTIF(LD12:LD112,"=10"))</f>
        <v>5</v>
      </c>
      <c r="LA127" s="435"/>
      <c r="LB127" s="433">
        <f>IF(ISBLANK(LE3),"",KZ127/KZ114)</f>
        <v>0.10204081632653061</v>
      </c>
      <c r="LC127" s="433"/>
      <c r="LD127" s="233"/>
      <c r="LE127" s="381"/>
      <c r="LF127" s="33"/>
      <c r="LG127" s="426" t="str">
        <f>IF(ISBLANK(LL3),"",COUNTIF(LK12:LK112,"=10"))</f>
        <v/>
      </c>
      <c r="LH127" s="426"/>
      <c r="LI127" s="424" t="str">
        <f>IF(ISBLANK(LL3),"",LG127/LG114)</f>
        <v/>
      </c>
      <c r="LJ127" s="424"/>
      <c r="LK127" s="135"/>
      <c r="LL127" s="56"/>
      <c r="LM127" s="33"/>
      <c r="LN127" s="426" t="str">
        <f>IF(ISBLANK(LS3),"",COUNTIF(LR12:LR112,"=10"))</f>
        <v/>
      </c>
      <c r="LO127" s="426"/>
      <c r="LP127" s="424" t="str">
        <f>IF(ISBLANK(LS3),"",LN127/LN114)</f>
        <v/>
      </c>
      <c r="LQ127" s="424"/>
      <c r="LR127" s="135"/>
      <c r="LS127" s="56"/>
      <c r="LT127" s="33"/>
      <c r="LU127" s="426" t="str">
        <f>IF(ISBLANK(LZ3),"",COUNTIF(LY12:LY112,"=10"))</f>
        <v/>
      </c>
      <c r="LV127" s="426"/>
      <c r="LW127" s="424" t="str">
        <f>IF(ISBLANK(LZ3),"",LU127/LU114)</f>
        <v/>
      </c>
      <c r="LX127" s="424"/>
      <c r="LY127" s="135"/>
      <c r="LZ127" s="56"/>
      <c r="MA127" s="33"/>
      <c r="MB127" s="426" t="str">
        <f>IF(ISBLANK(MG3),"",COUNTIF(MF12:MF112,"=10"))</f>
        <v/>
      </c>
      <c r="MC127" s="426"/>
      <c r="MD127" s="424" t="str">
        <f>IF(ISBLANK(MG3),"",MB127/MB114)</f>
        <v/>
      </c>
      <c r="ME127" s="424"/>
      <c r="MF127" s="135"/>
      <c r="MG127" s="56"/>
      <c r="MH127" s="33"/>
      <c r="MI127" s="426" t="str">
        <f>IF(ISBLANK(MN3),"",COUNTIF(MM12:MM112,"=10"))</f>
        <v/>
      </c>
      <c r="MJ127" s="426"/>
      <c r="MK127" s="424" t="str">
        <f>IF(ISBLANK(MN3),"",MI127/MI114)</f>
        <v/>
      </c>
      <c r="ML127" s="424"/>
      <c r="MM127" s="135"/>
      <c r="MN127" s="56"/>
      <c r="MO127" s="33"/>
      <c r="MP127" s="426" t="str">
        <f>IF(ISBLANK(MU3),"",COUNTIF(MT12:MT112,"=10"))</f>
        <v/>
      </c>
      <c r="MQ127" s="426"/>
      <c r="MR127" s="424" t="str">
        <f>IF(ISBLANK(MU3),"",MP127/MP114)</f>
        <v/>
      </c>
      <c r="MS127" s="424"/>
      <c r="MT127" s="135"/>
      <c r="MU127" s="56"/>
      <c r="MV127" s="33"/>
      <c r="MW127" s="426" t="str">
        <f>IF(ISBLANK(NB3),"",COUNTIF(NA12:NA112,"=10"))</f>
        <v/>
      </c>
      <c r="MX127" s="426"/>
      <c r="MY127" s="424" t="str">
        <f>IF(ISBLANK(NB3),"",MW127/MW114)</f>
        <v/>
      </c>
      <c r="MZ127" s="424"/>
      <c r="NA127" s="135"/>
      <c r="NB127" s="56"/>
      <c r="NC127" s="33"/>
      <c r="ND127" s="426" t="str">
        <f>IF(ISBLANK(NI3),"",COUNTIF(NH12:NH112,"=10"))</f>
        <v/>
      </c>
      <c r="NE127" s="426"/>
      <c r="NF127" s="424" t="str">
        <f>IF(ISBLANK(NI3),"",ND127/ND114)</f>
        <v/>
      </c>
      <c r="NG127" s="424"/>
      <c r="NH127" s="135"/>
      <c r="NI127" s="56"/>
      <c r="NJ127" s="33"/>
      <c r="NK127" s="426" t="str">
        <f>IF(ISBLANK(NP3),"",COUNTIF(NO12:NO112,"=10"))</f>
        <v/>
      </c>
      <c r="NL127" s="426"/>
      <c r="NM127" s="424" t="str">
        <f>IF(ISBLANK(NP3),"",NK127/NK114)</f>
        <v/>
      </c>
      <c r="NN127" s="424"/>
      <c r="NO127" s="135"/>
      <c r="NP127" s="56"/>
      <c r="NQ127" s="33"/>
      <c r="NR127" s="426" t="str">
        <f>IF(ISBLANK(NW3),"",COUNTIF(NV12:NV112,"=10"))</f>
        <v/>
      </c>
      <c r="NS127" s="426"/>
      <c r="NT127" s="424" t="str">
        <f>IF(ISBLANK(NW3),"",NR127/NR114)</f>
        <v/>
      </c>
      <c r="NU127" s="424"/>
      <c r="NV127" s="135"/>
      <c r="NW127" s="56"/>
      <c r="NX127" s="33"/>
      <c r="NY127" s="426" t="str">
        <f>IF(ISBLANK(OD3),"",COUNTIF(OC12:OC112,"=10"))</f>
        <v/>
      </c>
      <c r="NZ127" s="426"/>
      <c r="OA127" s="424" t="str">
        <f>IF(ISBLANK(OD3),"",NY127/NY114)</f>
        <v/>
      </c>
      <c r="OB127" s="424"/>
      <c r="OC127" s="135"/>
      <c r="OD127" s="56"/>
      <c r="OE127" s="33"/>
      <c r="OF127" s="426" t="str">
        <f>IF(ISBLANK(OK3),"",COUNTIF(OJ12:OJ112,"=10"))</f>
        <v/>
      </c>
      <c r="OG127" s="426"/>
      <c r="OH127" s="424" t="str">
        <f>IF(ISBLANK(OK3),"",OF127/OF114)</f>
        <v/>
      </c>
      <c r="OI127" s="424"/>
      <c r="OJ127" s="135"/>
      <c r="OK127" s="56"/>
      <c r="OL127" s="33"/>
      <c r="OM127" s="426" t="str">
        <f>IF(ISBLANK(OR3),"",COUNTIF(OQ12:OQ112,"=10"))</f>
        <v/>
      </c>
      <c r="ON127" s="426"/>
      <c r="OO127" s="424" t="str">
        <f>IF(ISBLANK(OR3),"",OM127/OM114)</f>
        <v/>
      </c>
      <c r="OP127" s="424"/>
      <c r="OQ127" s="135"/>
      <c r="OR127" s="56"/>
      <c r="OS127" s="33"/>
      <c r="OT127" s="426" t="str">
        <f>IF(ISBLANK(OY3),"",COUNTIF(OX12:OX112,"=10"))</f>
        <v/>
      </c>
      <c r="OU127" s="426"/>
      <c r="OV127" s="424" t="str">
        <f>IF(ISBLANK(OY3),"",OT127/OT114)</f>
        <v/>
      </c>
      <c r="OW127" s="424"/>
      <c r="OX127" s="135"/>
      <c r="OY127" s="56"/>
      <c r="OZ127" s="33"/>
      <c r="PA127" s="426" t="str">
        <f>IF(ISBLANK(PF3),"",COUNTIF(PE12:PE112,"=10"))</f>
        <v/>
      </c>
      <c r="PB127" s="426"/>
      <c r="PC127" s="424" t="str">
        <f>IF(ISBLANK(PF3),"",PA127/PA114)</f>
        <v/>
      </c>
      <c r="PD127" s="424"/>
      <c r="PE127" s="135"/>
      <c r="PF127" s="56"/>
      <c r="PG127" s="33"/>
      <c r="PH127" s="426" t="str">
        <f>IF(ISBLANK(PM3),"",COUNTIF(PL12:PL112,"=10"))</f>
        <v/>
      </c>
      <c r="PI127" s="426"/>
      <c r="PJ127" s="424" t="str">
        <f>IF(ISBLANK(PM3),"",PH127/PH114)</f>
        <v/>
      </c>
      <c r="PK127" s="424"/>
      <c r="PL127" s="135"/>
      <c r="PM127" s="56"/>
      <c r="PN127" s="33"/>
      <c r="PO127" s="426" t="str">
        <f>IF(ISBLANK(PT3),"",COUNTIF(PS12:PS112,"=10"))</f>
        <v/>
      </c>
      <c r="PP127" s="426"/>
      <c r="PQ127" s="424" t="str">
        <f>IF(ISBLANK(PT3),"",PO127/PO114)</f>
        <v/>
      </c>
      <c r="PR127" s="424"/>
      <c r="PS127" s="135"/>
      <c r="PT127" s="56"/>
      <c r="PU127" s="33"/>
      <c r="PV127" s="426" t="str">
        <f>IF(ISBLANK(QA3),"",COUNTIF(PZ12:PZ112,"=10"))</f>
        <v/>
      </c>
      <c r="PW127" s="426"/>
      <c r="PX127" s="424" t="str">
        <f>IF(ISBLANK(QA3),"",PV127/PV114)</f>
        <v/>
      </c>
      <c r="PY127" s="424"/>
      <c r="PZ127" s="135"/>
      <c r="QA127" s="56"/>
    </row>
    <row r="128" spans="1:443" ht="15" customHeight="1" x14ac:dyDescent="0.2">
      <c r="A128" s="478"/>
      <c r="B128" s="55" t="s">
        <v>284</v>
      </c>
      <c r="C128" s="54"/>
      <c r="D128" s="426">
        <f>COUNTIF(I12:I112,"=90")</f>
        <v>1</v>
      </c>
      <c r="E128" s="426"/>
      <c r="F128" s="424">
        <f>D128/D114</f>
        <v>1.1363636363636364E-2</v>
      </c>
      <c r="G128" s="424"/>
      <c r="H128" s="34"/>
      <c r="I128" s="56"/>
      <c r="J128" s="33"/>
      <c r="K128" s="426">
        <f>COUNTIF(P12:P112,"=90")</f>
        <v>3</v>
      </c>
      <c r="L128" s="426"/>
      <c r="M128" s="424">
        <f>K128/K114</f>
        <v>3.7974683544303799E-2</v>
      </c>
      <c r="N128" s="424"/>
      <c r="O128" s="34"/>
      <c r="P128" s="56"/>
      <c r="Q128" s="33"/>
      <c r="R128" s="426">
        <f>IF(ISBLANK(W3),"",COUNTIF(W12:W112,"=90"))</f>
        <v>0</v>
      </c>
      <c r="S128" s="426"/>
      <c r="T128" s="424">
        <f>IF(ISBLANK(W3),"",R128/R114)</f>
        <v>0</v>
      </c>
      <c r="U128" s="424"/>
      <c r="V128" s="34"/>
      <c r="W128" s="56"/>
      <c r="X128" s="33"/>
      <c r="Y128" s="426">
        <f>IF(ISBLANK(AD3),"",COUNTIF(AD12:AD112,"=90"))</f>
        <v>0</v>
      </c>
      <c r="Z128" s="426"/>
      <c r="AA128" s="424">
        <f>IF(ISBLANK(AD3),"",Y128/Y114)</f>
        <v>0</v>
      </c>
      <c r="AB128" s="424"/>
      <c r="AC128" s="79"/>
      <c r="AD128" s="56"/>
      <c r="AE128" s="33"/>
      <c r="AF128" s="426">
        <f>IF(ISBLANK(AK3),"",COUNTIF(AK12:AK112,"=90"))</f>
        <v>0</v>
      </c>
      <c r="AG128" s="426"/>
      <c r="AH128" s="424">
        <f>IF(ISBLANK(AK3),"",AF128/AF114)</f>
        <v>0</v>
      </c>
      <c r="AI128" s="424"/>
      <c r="AJ128" s="79"/>
      <c r="AK128" s="56"/>
      <c r="AL128" s="33"/>
      <c r="AM128" s="426">
        <f>IF(ISBLANK(AR3),"",COUNTIF(AR12:AR112,"=90"))</f>
        <v>0</v>
      </c>
      <c r="AN128" s="426"/>
      <c r="AO128" s="424">
        <f>IF(ISBLANK(AR3),"",AM128/AM114)</f>
        <v>0</v>
      </c>
      <c r="AP128" s="424"/>
      <c r="AQ128" s="79"/>
      <c r="AR128" s="56"/>
      <c r="AS128" s="33"/>
      <c r="AT128" s="426">
        <f>IF(ISBLANK(AY3),"",COUNTIF(AY12:AY112,"=90"))</f>
        <v>3</v>
      </c>
      <c r="AU128" s="426"/>
      <c r="AV128" s="424">
        <f>IF(ISBLANK(AY3),"",AT128/AT114)</f>
        <v>4.3478260869565216E-2</v>
      </c>
      <c r="AW128" s="424"/>
      <c r="AX128" s="135"/>
      <c r="AY128" s="56"/>
      <c r="AZ128" s="33"/>
      <c r="BA128" s="426">
        <f>IF(ISBLANK(BF3),"",COUNTIF(BF12:BF112,"=90"))</f>
        <v>0</v>
      </c>
      <c r="BB128" s="426"/>
      <c r="BC128" s="424">
        <f>IF(ISBLANK(BF3),"",BA128/BA114)</f>
        <v>0</v>
      </c>
      <c r="BD128" s="424"/>
      <c r="BE128" s="135"/>
      <c r="BF128" s="56"/>
      <c r="BG128" s="33"/>
      <c r="BH128" s="426">
        <f>IF(ISBLANK(BM3),"",COUNTIF(BM12:BM112,"=90"))</f>
        <v>0</v>
      </c>
      <c r="BI128" s="426"/>
      <c r="BJ128" s="424">
        <f>IF(ISBLANK(BM3),"",BH128/BH114)</f>
        <v>0</v>
      </c>
      <c r="BK128" s="424"/>
      <c r="BL128" s="135"/>
      <c r="BM128" s="56"/>
      <c r="BN128" s="33"/>
      <c r="BO128" s="426">
        <f>IF(ISBLANK(BT3),"",COUNTIF(BT12:BT112,"=90"))</f>
        <v>1</v>
      </c>
      <c r="BP128" s="426"/>
      <c r="BQ128" s="424">
        <f>IF(ISBLANK(BT3),"",BO128/BO114)</f>
        <v>1.5151515151515152E-2</v>
      </c>
      <c r="BR128" s="424"/>
      <c r="BS128" s="135"/>
      <c r="BT128" s="56"/>
      <c r="BU128" s="33"/>
      <c r="BV128" s="426">
        <f>IF(ISBLANK(CA3),"",COUNTIF(CA12:CA112,"=90"))</f>
        <v>0</v>
      </c>
      <c r="BW128" s="426"/>
      <c r="BX128" s="424">
        <f>IF(ISBLANK(CA3),"",BV128/BV114)</f>
        <v>0</v>
      </c>
      <c r="BY128" s="424"/>
      <c r="BZ128" s="135"/>
      <c r="CA128" s="56"/>
      <c r="CB128" s="33"/>
      <c r="CC128" s="426">
        <f>IF(ISBLANK(CH3),"",COUNTIF(CH12:CH112,"=90"))</f>
        <v>0</v>
      </c>
      <c r="CD128" s="426"/>
      <c r="CE128" s="424">
        <f>IF(ISBLANK(CH3),"",CC128/CC114)</f>
        <v>0</v>
      </c>
      <c r="CF128" s="424"/>
      <c r="CG128" s="135"/>
      <c r="CH128" s="56"/>
      <c r="CI128" s="33"/>
      <c r="CJ128" s="426">
        <f>IF(ISBLANK(CO3),"",COUNTIF(CO12:CO112,"=90"))</f>
        <v>0</v>
      </c>
      <c r="CK128" s="426"/>
      <c r="CL128" s="424">
        <f>IF(ISBLANK(CO3),"",CJ128/CJ114)</f>
        <v>0</v>
      </c>
      <c r="CM128" s="424"/>
      <c r="CN128" s="135"/>
      <c r="CO128" s="56"/>
      <c r="CP128" s="33"/>
      <c r="CQ128" s="426">
        <f>IF(ISBLANK(CV3),"",COUNTIF(CV12:CV112,"=90"))</f>
        <v>1</v>
      </c>
      <c r="CR128" s="426"/>
      <c r="CS128" s="424">
        <f>IF(ISBLANK(CV3),"",CQ128/CQ114)</f>
        <v>1.5625E-2</v>
      </c>
      <c r="CT128" s="424"/>
      <c r="CU128" s="135"/>
      <c r="CV128" s="56"/>
      <c r="CW128" s="33"/>
      <c r="CX128" s="426">
        <f>IF(ISBLANK(DC3),"",COUNTIF(DC12:DC112,"=90"))</f>
        <v>0</v>
      </c>
      <c r="CY128" s="426"/>
      <c r="CZ128" s="424">
        <f>IF(ISBLANK(DC3),"",CX128/CX114)</f>
        <v>0</v>
      </c>
      <c r="DA128" s="424"/>
      <c r="DB128" s="135"/>
      <c r="DC128" s="56"/>
      <c r="DD128" s="33"/>
      <c r="DE128" s="426">
        <f>IF(ISBLANK(DJ3),"",COUNTIF(DJ12:DJ112,"=90"))</f>
        <v>1</v>
      </c>
      <c r="DF128" s="426"/>
      <c r="DG128" s="424">
        <f>IF(ISBLANK(DJ3),"",DE128/DE114)</f>
        <v>1.6949152542372881E-2</v>
      </c>
      <c r="DH128" s="424"/>
      <c r="DI128" s="135"/>
      <c r="DJ128" s="56"/>
      <c r="DK128" s="33"/>
      <c r="DL128" s="426">
        <f>IF(ISBLANK(DQ3),"",COUNTIF(DQ12:DQ112,"=90"))</f>
        <v>0</v>
      </c>
      <c r="DM128" s="426"/>
      <c r="DN128" s="424">
        <f>IF(ISBLANK(DQ3),"",DL128/DL114)</f>
        <v>0</v>
      </c>
      <c r="DO128" s="424"/>
      <c r="DP128" s="135"/>
      <c r="DQ128" s="56"/>
      <c r="DR128" s="33"/>
      <c r="DS128" s="426">
        <f>IF(ISBLANK(DX3),"",COUNTIF(DX12:DX112,"=90"))</f>
        <v>1</v>
      </c>
      <c r="DT128" s="426"/>
      <c r="DU128" s="424">
        <f>IF(ISBLANK(DX3),"",DS128/DS114)</f>
        <v>1.6666666666666666E-2</v>
      </c>
      <c r="DV128" s="424"/>
      <c r="DW128" s="135"/>
      <c r="DX128" s="56"/>
      <c r="DY128" s="33"/>
      <c r="DZ128" s="426">
        <f>IF(ISBLANK(EE3),"",COUNTIF(EE12:EE112,"=90"))</f>
        <v>0</v>
      </c>
      <c r="EA128" s="426"/>
      <c r="EB128" s="424">
        <f>IF(ISBLANK(EE3),"",DZ128/DZ114)</f>
        <v>0</v>
      </c>
      <c r="EC128" s="424"/>
      <c r="ED128" s="135"/>
      <c r="EE128" s="56"/>
      <c r="EF128" s="33"/>
      <c r="EG128" s="426">
        <f>IF(ISBLANK(EL3),"",COUNTIF(EL12:EL112,"=90"))</f>
        <v>0</v>
      </c>
      <c r="EH128" s="426"/>
      <c r="EI128" s="424">
        <f>IF(ISBLANK(EL3),"",EG128/EG114)</f>
        <v>0</v>
      </c>
      <c r="EJ128" s="424"/>
      <c r="EK128" s="135"/>
      <c r="EL128" s="56"/>
      <c r="EM128" s="33"/>
      <c r="EN128" s="426">
        <f>IF(ISBLANK(ES3),"",COUNTIF(ES12:ES112,"=90"))</f>
        <v>0</v>
      </c>
      <c r="EO128" s="426"/>
      <c r="EP128" s="424">
        <f>IF(ISBLANK(ES3),"",EN128/EN114)</f>
        <v>0</v>
      </c>
      <c r="EQ128" s="424"/>
      <c r="ER128" s="135"/>
      <c r="ES128" s="56"/>
      <c r="ET128" s="33"/>
      <c r="EU128" s="426">
        <f>IF(ISBLANK(EZ3),"",COUNTIF(EZ12:EZ112,"=90"))</f>
        <v>0</v>
      </c>
      <c r="EV128" s="426"/>
      <c r="EW128" s="424">
        <f>IF(ISBLANK(EZ3),"",EU128/EU114)</f>
        <v>0</v>
      </c>
      <c r="EX128" s="424"/>
      <c r="EY128" s="135"/>
      <c r="EZ128" s="56"/>
      <c r="FA128" s="33"/>
      <c r="FB128" s="426">
        <f>IF(ISBLANK(FG3),"",COUNTIF(FG12:FG112,"=90"))</f>
        <v>0</v>
      </c>
      <c r="FC128" s="426"/>
      <c r="FD128" s="424">
        <f>IF(ISBLANK(FG3),"",FB128/FB114)</f>
        <v>0</v>
      </c>
      <c r="FE128" s="424"/>
      <c r="FF128" s="135"/>
      <c r="FG128" s="56"/>
      <c r="FH128" s="33"/>
      <c r="FI128" s="426">
        <f>IF(ISBLANK(FN3),"",COUNTIF(FN12:FN112,"=90"))</f>
        <v>0</v>
      </c>
      <c r="FJ128" s="426"/>
      <c r="FK128" s="424">
        <f>IF(ISBLANK(FN3),"",FI128/FI114)</f>
        <v>0</v>
      </c>
      <c r="FL128" s="424"/>
      <c r="FM128" s="135"/>
      <c r="FN128" s="56"/>
      <c r="FO128" s="33"/>
      <c r="FP128" s="426">
        <f>IF(ISBLANK(FU3),"",COUNTIF(FU12:FU112,"=90"))</f>
        <v>1</v>
      </c>
      <c r="FQ128" s="426"/>
      <c r="FR128" s="424">
        <f>IF(ISBLANK(FU3),"",FP128/FP114)</f>
        <v>1.7543859649122806E-2</v>
      </c>
      <c r="FS128" s="424"/>
      <c r="FT128" s="135"/>
      <c r="FU128" s="56"/>
      <c r="FV128" s="33"/>
      <c r="FW128" s="426">
        <f>IF(ISBLANK(GB3),"",COUNTIF(GB12:GB112,"=90"))</f>
        <v>0</v>
      </c>
      <c r="FX128" s="426"/>
      <c r="FY128" s="424">
        <f>IF(ISBLANK(GB3),"",FW128/FW114)</f>
        <v>0</v>
      </c>
      <c r="FZ128" s="424"/>
      <c r="GA128" s="135"/>
      <c r="GB128" s="56"/>
      <c r="GC128" s="33"/>
      <c r="GD128" s="426">
        <f>IF(ISBLANK(GI3),"",COUNTIF(GI12:GI112,"=90"))</f>
        <v>0</v>
      </c>
      <c r="GE128" s="426"/>
      <c r="GF128" s="424">
        <f>IF(ISBLANK(GI3),"",GD128/GD114)</f>
        <v>0</v>
      </c>
      <c r="GG128" s="424"/>
      <c r="GH128" s="135"/>
      <c r="GI128" s="56"/>
      <c r="GJ128" s="33"/>
      <c r="GK128" s="426">
        <f>IF(ISBLANK(GP3),"",COUNTIF(GP12:GP112,"=90"))</f>
        <v>0</v>
      </c>
      <c r="GL128" s="426"/>
      <c r="GM128" s="424">
        <f>IF(ISBLANK(GP3),"",GK128/GK114)</f>
        <v>0</v>
      </c>
      <c r="GN128" s="424"/>
      <c r="GO128" s="135"/>
      <c r="GP128" s="56"/>
      <c r="GQ128" s="33"/>
      <c r="GR128" s="426">
        <f>IF(ISBLANK(GW3),"",COUNTIF(GW12:GW112,"=90"))</f>
        <v>0</v>
      </c>
      <c r="GS128" s="426"/>
      <c r="GT128" s="424">
        <f>IF(ISBLANK(GW3),"",GR128/GR114)</f>
        <v>0</v>
      </c>
      <c r="GU128" s="424"/>
      <c r="GV128" s="135"/>
      <c r="GW128" s="56"/>
      <c r="GX128" s="33"/>
      <c r="GY128" s="426">
        <f>IF(ISBLANK(HD3),"",COUNTIF(HD12:HD112,"=90"))</f>
        <v>0</v>
      </c>
      <c r="GZ128" s="426"/>
      <c r="HA128" s="424">
        <f>IF(ISBLANK(HD3),"",GY128/GY114)</f>
        <v>0</v>
      </c>
      <c r="HB128" s="424"/>
      <c r="HC128" s="135"/>
      <c r="HD128" s="56"/>
      <c r="HE128" s="33"/>
      <c r="HF128" s="426">
        <f>IF(ISBLANK(HK3),"",COUNTIF(HK12:HK112,"=90"))</f>
        <v>1</v>
      </c>
      <c r="HG128" s="426"/>
      <c r="HH128" s="424">
        <f>IF(ISBLANK(HK3),"",HF128/HF114)</f>
        <v>2.1276595744680851E-2</v>
      </c>
      <c r="HI128" s="424"/>
      <c r="HJ128" s="135"/>
      <c r="HK128" s="56"/>
      <c r="HL128" s="33"/>
      <c r="HM128" s="426">
        <f>IF(ISBLANK(HR3),"",COUNTIF(HR12:HR112,"=90"))</f>
        <v>0</v>
      </c>
      <c r="HN128" s="426"/>
      <c r="HO128" s="424">
        <f>IF(ISBLANK(HR3),"",HM128/HM114)</f>
        <v>0</v>
      </c>
      <c r="HP128" s="424"/>
      <c r="HQ128" s="135"/>
      <c r="HR128" s="56"/>
      <c r="HS128" s="33"/>
      <c r="HT128" s="426">
        <f>IF(ISBLANK(HY3),"",COUNTIF(HY12:HY112,"=90"))</f>
        <v>0</v>
      </c>
      <c r="HU128" s="426"/>
      <c r="HV128" s="424">
        <f>IF(ISBLANK(HY3),"",HT128/HT114)</f>
        <v>0</v>
      </c>
      <c r="HW128" s="424"/>
      <c r="HX128" s="135"/>
      <c r="HY128" s="56"/>
      <c r="HZ128" s="33"/>
      <c r="IA128" s="426">
        <f>IF(ISBLANK(IF3),"",COUNTIF(IF12:IF112,"=90"))</f>
        <v>2</v>
      </c>
      <c r="IB128" s="426"/>
      <c r="IC128" s="424">
        <f>IF(ISBLANK(IF3),"",IA128/IA114)</f>
        <v>3.8461538461538464E-2</v>
      </c>
      <c r="ID128" s="424"/>
      <c r="IE128" s="135"/>
      <c r="IF128" s="56"/>
      <c r="IG128" s="33"/>
      <c r="IH128" s="426">
        <f>IF(ISBLANK(IM3),"",COUNTIF(IM12:IM112,"=90"))</f>
        <v>0</v>
      </c>
      <c r="II128" s="426"/>
      <c r="IJ128" s="424">
        <f>IF(ISBLANK(IM3),"",IH128/IH114)</f>
        <v>0</v>
      </c>
      <c r="IK128" s="424"/>
      <c r="IL128" s="135"/>
      <c r="IM128" s="56"/>
      <c r="IN128" s="33"/>
      <c r="IO128" s="426">
        <f>IF(ISBLANK(IT3),"",COUNTIF(IT12:IT112,"=90"))</f>
        <v>1</v>
      </c>
      <c r="IP128" s="426"/>
      <c r="IQ128" s="424">
        <f>IF(ISBLANK(IT3),"",IO128/IO114)</f>
        <v>1.9607843137254902E-2</v>
      </c>
      <c r="IR128" s="424"/>
      <c r="IS128" s="135"/>
      <c r="IT128" s="56"/>
      <c r="IU128" s="33"/>
      <c r="IV128" s="426">
        <f>IF(ISBLANK(JA3),"",COUNTIF(JA12:JA112,"=90"))</f>
        <v>0</v>
      </c>
      <c r="IW128" s="426"/>
      <c r="IX128" s="424">
        <f>IF(ISBLANK(JA3),"",IV128/IV114)</f>
        <v>0</v>
      </c>
      <c r="IY128" s="424"/>
      <c r="IZ128" s="135"/>
      <c r="JA128" s="56"/>
      <c r="JB128" s="33"/>
      <c r="JC128" s="426">
        <f>IF(ISBLANK(JH3),"",COUNTIF(JH12:JH112,"=90"))</f>
        <v>0</v>
      </c>
      <c r="JD128" s="426"/>
      <c r="JE128" s="424">
        <f>IF(ISBLANK(JH3),"",JC128/JC114)</f>
        <v>0</v>
      </c>
      <c r="JF128" s="424"/>
      <c r="JG128" s="135"/>
      <c r="JH128" s="56"/>
      <c r="JI128" s="33"/>
      <c r="JJ128" s="426">
        <f>IF(ISBLANK(JO3),"",COUNTIF(JO12:JO112,"=90"))</f>
        <v>0</v>
      </c>
      <c r="JK128" s="426"/>
      <c r="JL128" s="424">
        <f>IF(ISBLANK(JO3),"",JJ128/JJ114)</f>
        <v>0</v>
      </c>
      <c r="JM128" s="424"/>
      <c r="JN128" s="135"/>
      <c r="JO128" s="56"/>
      <c r="JP128" s="33"/>
      <c r="JQ128" s="426">
        <f>IF(ISBLANK(JV3),"",COUNTIF(JV12:JV112,"=90"))</f>
        <v>0</v>
      </c>
      <c r="JR128" s="426"/>
      <c r="JS128" s="424">
        <f>IF(ISBLANK(JV3),"",JQ128/JQ114)</f>
        <v>0</v>
      </c>
      <c r="JT128" s="424"/>
      <c r="JU128" s="135"/>
      <c r="JV128" s="56"/>
      <c r="JW128" s="33"/>
      <c r="JX128" s="426" t="str">
        <f>IF(ISBLANK(KC3),"",COUNTIF(KC12:KC112,"=90"))</f>
        <v/>
      </c>
      <c r="JY128" s="426"/>
      <c r="JZ128" s="424" t="str">
        <f>IF(ISBLANK(KC3),"",JX128/JX114)</f>
        <v/>
      </c>
      <c r="KA128" s="424"/>
      <c r="KB128" s="135"/>
      <c r="KC128" s="56"/>
      <c r="KD128" s="33"/>
      <c r="KE128" s="426">
        <f>IF(ISBLANK(KJ3),"",COUNTIF(KJ12:KJ112,"=90"))</f>
        <v>0</v>
      </c>
      <c r="KF128" s="426"/>
      <c r="KG128" s="424">
        <f>IF(ISBLANK(KJ3),"",KE128/KE114)</f>
        <v>0</v>
      </c>
      <c r="KH128" s="424"/>
      <c r="KI128" s="135"/>
      <c r="KJ128" s="56"/>
      <c r="KK128" s="33"/>
      <c r="KL128" s="426">
        <f>IF(ISBLANK(KQ3),"",COUNTIF(KQ12:KQ112,"=90"))</f>
        <v>0</v>
      </c>
      <c r="KM128" s="426"/>
      <c r="KN128" s="424">
        <f>IF(ISBLANK(KQ3),"",KL128/KL114)</f>
        <v>0</v>
      </c>
      <c r="KO128" s="424"/>
      <c r="KP128" s="135"/>
      <c r="KQ128" s="56"/>
      <c r="KR128" s="111"/>
      <c r="KS128" s="435">
        <f>IF(ISBLANK(KX3),"",COUNTIF(KX12:KX112,"=90"))</f>
        <v>0</v>
      </c>
      <c r="KT128" s="435"/>
      <c r="KU128" s="433">
        <f>IF(ISBLANK(KX3),"",KS128/KS114)</f>
        <v>0</v>
      </c>
      <c r="KV128" s="433"/>
      <c r="KW128" s="233"/>
      <c r="KX128" s="381"/>
      <c r="KY128" s="232"/>
      <c r="KZ128" s="435">
        <f>IF(ISBLANK(LE3),"",COUNTIF(LE12:LE112,"=90"))</f>
        <v>0</v>
      </c>
      <c r="LA128" s="435"/>
      <c r="LB128" s="433">
        <f>IF(ISBLANK(LE3),"",KZ128/KZ114)</f>
        <v>0</v>
      </c>
      <c r="LC128" s="433"/>
      <c r="LD128" s="233"/>
      <c r="LE128" s="381"/>
      <c r="LF128" s="33"/>
      <c r="LG128" s="426" t="str">
        <f>IF(ISBLANK(LL3),"",COUNTIF(LL12:LL112,"=90"))</f>
        <v/>
      </c>
      <c r="LH128" s="426"/>
      <c r="LI128" s="424" t="str">
        <f>IF(ISBLANK(LL3),"",LG128/LG114)</f>
        <v/>
      </c>
      <c r="LJ128" s="424"/>
      <c r="LK128" s="135"/>
      <c r="LL128" s="56"/>
      <c r="LM128" s="33"/>
      <c r="LN128" s="426" t="str">
        <f>IF(ISBLANK(LS3),"",COUNTIF(LS12:LS112,"=90"))</f>
        <v/>
      </c>
      <c r="LO128" s="426"/>
      <c r="LP128" s="424" t="str">
        <f>IF(ISBLANK(LS3),"",LN128/LN114)</f>
        <v/>
      </c>
      <c r="LQ128" s="424"/>
      <c r="LR128" s="135"/>
      <c r="LS128" s="56"/>
      <c r="LT128" s="33"/>
      <c r="LU128" s="426" t="str">
        <f>IF(ISBLANK(LZ3),"",COUNTIF(LZ12:LZ112,"=90"))</f>
        <v/>
      </c>
      <c r="LV128" s="426"/>
      <c r="LW128" s="424" t="str">
        <f>IF(ISBLANK(LZ3),"",LU128/LU114)</f>
        <v/>
      </c>
      <c r="LX128" s="424"/>
      <c r="LY128" s="135"/>
      <c r="LZ128" s="56"/>
      <c r="MA128" s="33"/>
      <c r="MB128" s="426" t="str">
        <f>IF(ISBLANK(MG3),"",COUNTIF(MG12:MG112,"=90"))</f>
        <v/>
      </c>
      <c r="MC128" s="426"/>
      <c r="MD128" s="424" t="str">
        <f>IF(ISBLANK(MG3),"",MB128/MB114)</f>
        <v/>
      </c>
      <c r="ME128" s="424"/>
      <c r="MF128" s="135"/>
      <c r="MG128" s="56"/>
      <c r="MH128" s="33"/>
      <c r="MI128" s="426" t="str">
        <f>IF(ISBLANK(MN3),"",COUNTIF(MN12:MN112,"=90"))</f>
        <v/>
      </c>
      <c r="MJ128" s="426"/>
      <c r="MK128" s="424" t="str">
        <f>IF(ISBLANK(MN3),"",MI128/MI114)</f>
        <v/>
      </c>
      <c r="ML128" s="424"/>
      <c r="MM128" s="135"/>
      <c r="MN128" s="56"/>
      <c r="MO128" s="33"/>
      <c r="MP128" s="426" t="str">
        <f>IF(ISBLANK(MU3),"",COUNTIF(MU12:MU112,"=90"))</f>
        <v/>
      </c>
      <c r="MQ128" s="426"/>
      <c r="MR128" s="424" t="str">
        <f>IF(ISBLANK(MU3),"",MP128/MP114)</f>
        <v/>
      </c>
      <c r="MS128" s="424"/>
      <c r="MT128" s="135"/>
      <c r="MU128" s="56"/>
      <c r="MV128" s="33"/>
      <c r="MW128" s="426" t="str">
        <f>IF(ISBLANK(NB3),"",COUNTIF(NB12:NB112,"=90"))</f>
        <v/>
      </c>
      <c r="MX128" s="426"/>
      <c r="MY128" s="424" t="str">
        <f>IF(ISBLANK(NB3),"",MW128/MW114)</f>
        <v/>
      </c>
      <c r="MZ128" s="424"/>
      <c r="NA128" s="135"/>
      <c r="NB128" s="56"/>
      <c r="NC128" s="33"/>
      <c r="ND128" s="426" t="str">
        <f>IF(ISBLANK(NI3),"",COUNTIF(NI12:NI112,"=90"))</f>
        <v/>
      </c>
      <c r="NE128" s="426"/>
      <c r="NF128" s="424" t="str">
        <f>IF(ISBLANK(NI3),"",ND128/ND114)</f>
        <v/>
      </c>
      <c r="NG128" s="424"/>
      <c r="NH128" s="135"/>
      <c r="NI128" s="56"/>
      <c r="NJ128" s="33"/>
      <c r="NK128" s="426" t="str">
        <f>IF(ISBLANK(NP3),"",COUNTIF(NP12:NP112,"=90"))</f>
        <v/>
      </c>
      <c r="NL128" s="426"/>
      <c r="NM128" s="424" t="str">
        <f>IF(ISBLANK(NP3),"",NK128/NK114)</f>
        <v/>
      </c>
      <c r="NN128" s="424"/>
      <c r="NO128" s="135"/>
      <c r="NP128" s="56"/>
      <c r="NQ128" s="33"/>
      <c r="NR128" s="426" t="str">
        <f>IF(ISBLANK(NW3),"",COUNTIF(NW12:NW112,"=90"))</f>
        <v/>
      </c>
      <c r="NS128" s="426"/>
      <c r="NT128" s="424" t="str">
        <f>IF(ISBLANK(NW3),"",NR128/NR114)</f>
        <v/>
      </c>
      <c r="NU128" s="424"/>
      <c r="NV128" s="135"/>
      <c r="NW128" s="56"/>
      <c r="NX128" s="33"/>
      <c r="NY128" s="426" t="str">
        <f>IF(ISBLANK(OD3),"",COUNTIF(OD12:OD112,"=90"))</f>
        <v/>
      </c>
      <c r="NZ128" s="426"/>
      <c r="OA128" s="424" t="str">
        <f>IF(ISBLANK(OD3),"",NY128/NY114)</f>
        <v/>
      </c>
      <c r="OB128" s="424"/>
      <c r="OC128" s="135"/>
      <c r="OD128" s="56"/>
      <c r="OE128" s="33"/>
      <c r="OF128" s="426" t="str">
        <f>IF(ISBLANK(OK3),"",COUNTIF(OK12:OK112,"=90"))</f>
        <v/>
      </c>
      <c r="OG128" s="426"/>
      <c r="OH128" s="424" t="str">
        <f>IF(ISBLANK(OK3),"",OF128/OF114)</f>
        <v/>
      </c>
      <c r="OI128" s="424"/>
      <c r="OJ128" s="135"/>
      <c r="OK128" s="56"/>
      <c r="OL128" s="33"/>
      <c r="OM128" s="426" t="str">
        <f>IF(ISBLANK(OR3),"",COUNTIF(OR12:OR112,"=90"))</f>
        <v/>
      </c>
      <c r="ON128" s="426"/>
      <c r="OO128" s="424" t="str">
        <f>IF(ISBLANK(OR3),"",OM128/OM114)</f>
        <v/>
      </c>
      <c r="OP128" s="424"/>
      <c r="OQ128" s="135"/>
      <c r="OR128" s="56"/>
      <c r="OS128" s="33"/>
      <c r="OT128" s="426" t="str">
        <f>IF(ISBLANK(OY3),"",COUNTIF(OY12:OY112,"=90"))</f>
        <v/>
      </c>
      <c r="OU128" s="426"/>
      <c r="OV128" s="424" t="str">
        <f>IF(ISBLANK(OY3),"",OT128/OT114)</f>
        <v/>
      </c>
      <c r="OW128" s="424"/>
      <c r="OX128" s="135"/>
      <c r="OY128" s="56"/>
      <c r="OZ128" s="33"/>
      <c r="PA128" s="426" t="str">
        <f>IF(ISBLANK(PF3),"",COUNTIF(PF12:PF112,"=90"))</f>
        <v/>
      </c>
      <c r="PB128" s="426"/>
      <c r="PC128" s="424" t="str">
        <f>IF(ISBLANK(PF3),"",PA128/PA114)</f>
        <v/>
      </c>
      <c r="PD128" s="424"/>
      <c r="PE128" s="135"/>
      <c r="PF128" s="56"/>
      <c r="PG128" s="33"/>
      <c r="PH128" s="426" t="str">
        <f>IF(ISBLANK(PM3),"",COUNTIF(PM12:PM112,"=90"))</f>
        <v/>
      </c>
      <c r="PI128" s="426"/>
      <c r="PJ128" s="424" t="str">
        <f>IF(ISBLANK(PM3),"",PH128/PH114)</f>
        <v/>
      </c>
      <c r="PK128" s="424"/>
      <c r="PL128" s="135"/>
      <c r="PM128" s="56"/>
      <c r="PN128" s="33"/>
      <c r="PO128" s="426" t="str">
        <f>IF(ISBLANK(PT3),"",COUNTIF(PT12:PT112,"=90"))</f>
        <v/>
      </c>
      <c r="PP128" s="426"/>
      <c r="PQ128" s="424" t="str">
        <f>IF(ISBLANK(PT3),"",PO128/PO114)</f>
        <v/>
      </c>
      <c r="PR128" s="424"/>
      <c r="PS128" s="135"/>
      <c r="PT128" s="56"/>
      <c r="PU128" s="33"/>
      <c r="PV128" s="426" t="str">
        <f>IF(ISBLANK(QA3),"",COUNTIF(QA12:QA112,"=90"))</f>
        <v/>
      </c>
      <c r="PW128" s="426"/>
      <c r="PX128" s="424" t="str">
        <f>IF(ISBLANK(QA3),"",PV128/PV114)</f>
        <v/>
      </c>
      <c r="PY128" s="424"/>
      <c r="PZ128" s="135"/>
      <c r="QA128" s="56"/>
    </row>
    <row r="129" spans="1:443" ht="15" customHeight="1" x14ac:dyDescent="0.2">
      <c r="A129" s="478"/>
      <c r="B129" s="55" t="s">
        <v>285</v>
      </c>
      <c r="C129" s="54"/>
      <c r="D129" s="426">
        <f>COUNTIF(I12:I112,"=0")</f>
        <v>0</v>
      </c>
      <c r="E129" s="426"/>
      <c r="F129" s="424">
        <f>D129/D114</f>
        <v>0</v>
      </c>
      <c r="G129" s="424"/>
      <c r="H129" s="34"/>
      <c r="I129" s="56"/>
      <c r="J129" s="33"/>
      <c r="K129" s="426">
        <f>COUNTIF(P12:P112,"=0")</f>
        <v>0</v>
      </c>
      <c r="L129" s="426"/>
      <c r="M129" s="424">
        <f>K129/K114</f>
        <v>0</v>
      </c>
      <c r="N129" s="424"/>
      <c r="O129" s="34"/>
      <c r="P129" s="56"/>
      <c r="Q129" s="33"/>
      <c r="R129" s="426">
        <f>IF(ISBLANK(W3),"",COUNTIF(W12:W112,"=0"))</f>
        <v>12</v>
      </c>
      <c r="S129" s="426"/>
      <c r="T129" s="424">
        <f>IF(ISBLANK(W3),"",R129/R114)</f>
        <v>0.14457831325301204</v>
      </c>
      <c r="U129" s="424"/>
      <c r="V129" s="34"/>
      <c r="W129" s="56"/>
      <c r="X129" s="33"/>
      <c r="Y129" s="426">
        <f>IF(ISBLANK(AD3),"",COUNTIF(AD12:AD112,"=0"))</f>
        <v>2</v>
      </c>
      <c r="Z129" s="426"/>
      <c r="AA129" s="424">
        <f>IF(ISBLANK(AD3),"",Y129/Y114)</f>
        <v>2.8571428571428571E-2</v>
      </c>
      <c r="AB129" s="424"/>
      <c r="AC129" s="79"/>
      <c r="AD129" s="56"/>
      <c r="AE129" s="33"/>
      <c r="AF129" s="426">
        <f>IF(ISBLANK(AK3),"",COUNTIF(AK12:AK112,"=0"))</f>
        <v>0</v>
      </c>
      <c r="AG129" s="426"/>
      <c r="AH129" s="424">
        <f>IF(ISBLANK(AK3),"",AF129/AF114)</f>
        <v>0</v>
      </c>
      <c r="AI129" s="424"/>
      <c r="AJ129" s="79"/>
      <c r="AK129" s="56"/>
      <c r="AL129" s="33"/>
      <c r="AM129" s="426">
        <f>IF(ISBLANK(AR3),"",COUNTIF(AR12:AR112,"=0"))</f>
        <v>0</v>
      </c>
      <c r="AN129" s="426"/>
      <c r="AO129" s="424">
        <f>IF(ISBLANK(AR3),"",AM129/AM114)</f>
        <v>0</v>
      </c>
      <c r="AP129" s="424"/>
      <c r="AQ129" s="79"/>
      <c r="AR129" s="56"/>
      <c r="AS129" s="33"/>
      <c r="AT129" s="426">
        <f>IF(ISBLANK(AY3),"",COUNTIF(AY12:AY112,"=0"))</f>
        <v>0</v>
      </c>
      <c r="AU129" s="426"/>
      <c r="AV129" s="424">
        <f>IF(ISBLANK(AY3),"",AT129/AT114)</f>
        <v>0</v>
      </c>
      <c r="AW129" s="424"/>
      <c r="AX129" s="135"/>
      <c r="AY129" s="56"/>
      <c r="AZ129" s="33"/>
      <c r="BA129" s="426">
        <f>IF(ISBLANK(BF3),"",COUNTIF(BF12:BF112,"=0"))</f>
        <v>13</v>
      </c>
      <c r="BB129" s="426"/>
      <c r="BC129" s="424">
        <f>IF(ISBLANK(BF3),"",BA129/BA114)</f>
        <v>0.21311475409836064</v>
      </c>
      <c r="BD129" s="424"/>
      <c r="BE129" s="135"/>
      <c r="BF129" s="56"/>
      <c r="BG129" s="33"/>
      <c r="BH129" s="426">
        <f>IF(ISBLANK(BM3),"",COUNTIF(BM12:BM112,"=0"))</f>
        <v>3</v>
      </c>
      <c r="BI129" s="426"/>
      <c r="BJ129" s="424">
        <f>IF(ISBLANK(BM3),"",BH129/BH114)</f>
        <v>4.3478260869565216E-2</v>
      </c>
      <c r="BK129" s="424"/>
      <c r="BL129" s="135"/>
      <c r="BM129" s="56"/>
      <c r="BN129" s="33"/>
      <c r="BO129" s="426">
        <f>IF(ISBLANK(BT3),"",COUNTIF(BT12:BT112,"=0"))</f>
        <v>3</v>
      </c>
      <c r="BP129" s="426"/>
      <c r="BQ129" s="424">
        <f>IF(ISBLANK(BT3),"",BO129/BO114)</f>
        <v>4.5454545454545456E-2</v>
      </c>
      <c r="BR129" s="424"/>
      <c r="BS129" s="135"/>
      <c r="BT129" s="56"/>
      <c r="BU129" s="33"/>
      <c r="BV129" s="426">
        <f>IF(ISBLANK(CA3),"",COUNTIF(CA12:CA112,"=0"))</f>
        <v>1</v>
      </c>
      <c r="BW129" s="426"/>
      <c r="BX129" s="424">
        <f>IF(ISBLANK(CA3),"",BV129/BV114)</f>
        <v>1.5625E-2</v>
      </c>
      <c r="BY129" s="424"/>
      <c r="BZ129" s="135"/>
      <c r="CA129" s="56"/>
      <c r="CB129" s="33"/>
      <c r="CC129" s="426">
        <f>IF(ISBLANK(CH3),"",COUNTIF(CH12:CH112,"=0"))</f>
        <v>12</v>
      </c>
      <c r="CD129" s="426"/>
      <c r="CE129" s="424">
        <f>IF(ISBLANK(CH3),"",CC129/CC114)</f>
        <v>0.19047619047619047</v>
      </c>
      <c r="CF129" s="424"/>
      <c r="CG129" s="135"/>
      <c r="CH129" s="56"/>
      <c r="CI129" s="33"/>
      <c r="CJ129" s="426">
        <f>IF(ISBLANK(CO3),"",COUNTIF(CO12:CO112,"=0"))</f>
        <v>1</v>
      </c>
      <c r="CK129" s="426"/>
      <c r="CL129" s="424">
        <f>IF(ISBLANK(CO3),"",CJ129/CJ114)</f>
        <v>1.5384615384615385E-2</v>
      </c>
      <c r="CM129" s="424"/>
      <c r="CN129" s="135"/>
      <c r="CO129" s="56"/>
      <c r="CP129" s="33"/>
      <c r="CQ129" s="426">
        <f>IF(ISBLANK(CV3),"",COUNTIF(CV12:CV112,"=0"))</f>
        <v>0</v>
      </c>
      <c r="CR129" s="426"/>
      <c r="CS129" s="424">
        <f>IF(ISBLANK(CV3),"",CQ129/CQ114)</f>
        <v>0</v>
      </c>
      <c r="CT129" s="424"/>
      <c r="CU129" s="135"/>
      <c r="CV129" s="56"/>
      <c r="CW129" s="33"/>
      <c r="CX129" s="426">
        <f>IF(ISBLANK(DC3),"",COUNTIF(DC12:DC112,"=0"))</f>
        <v>33</v>
      </c>
      <c r="CY129" s="426"/>
      <c r="CZ129" s="424">
        <f>IF(ISBLANK(DC3),"",CX129/CX114)</f>
        <v>0.52380952380952384</v>
      </c>
      <c r="DA129" s="424"/>
      <c r="DB129" s="135"/>
      <c r="DC129" s="56"/>
      <c r="DD129" s="33"/>
      <c r="DE129" s="426">
        <f>IF(ISBLANK(DJ3),"",COUNTIF(DJ12:DJ112,"=0"))</f>
        <v>5</v>
      </c>
      <c r="DF129" s="426"/>
      <c r="DG129" s="424">
        <f>IF(ISBLANK(DJ3),"",DE129/DE114)</f>
        <v>8.4745762711864403E-2</v>
      </c>
      <c r="DH129" s="424"/>
      <c r="DI129" s="135"/>
      <c r="DJ129" s="56"/>
      <c r="DK129" s="33"/>
      <c r="DL129" s="426">
        <f>IF(ISBLANK(DQ3),"",COUNTIF(DQ12:DQ112,"=0"))</f>
        <v>21</v>
      </c>
      <c r="DM129" s="426"/>
      <c r="DN129" s="424">
        <f>IF(ISBLANK(DQ3),"",DL129/DL114)</f>
        <v>0.34426229508196721</v>
      </c>
      <c r="DO129" s="424"/>
      <c r="DP129" s="135"/>
      <c r="DQ129" s="56"/>
      <c r="DR129" s="33"/>
      <c r="DS129" s="426">
        <f>IF(ISBLANK(DX3),"",COUNTIF(DX12:DX112,"=0"))</f>
        <v>1</v>
      </c>
      <c r="DT129" s="426"/>
      <c r="DU129" s="424">
        <f>IF(ISBLANK(DX3),"",DS129/DS114)</f>
        <v>1.6666666666666666E-2</v>
      </c>
      <c r="DV129" s="424"/>
      <c r="DW129" s="135"/>
      <c r="DX129" s="56"/>
      <c r="DY129" s="33"/>
      <c r="DZ129" s="426">
        <f>IF(ISBLANK(EE3),"",COUNTIF(EE12:EE112,"=0"))</f>
        <v>7</v>
      </c>
      <c r="EA129" s="426"/>
      <c r="EB129" s="424">
        <f>IF(ISBLANK(EE3),"",DZ129/DZ114)</f>
        <v>0.11864406779661017</v>
      </c>
      <c r="EC129" s="424"/>
      <c r="ED129" s="135"/>
      <c r="EE129" s="56"/>
      <c r="EF129" s="33"/>
      <c r="EG129" s="426">
        <f>IF(ISBLANK(EL3),"",COUNTIF(EL12:EL112,"=0"))</f>
        <v>0</v>
      </c>
      <c r="EH129" s="426"/>
      <c r="EI129" s="424">
        <f>IF(ISBLANK(EL3),"",EG129/EG114)</f>
        <v>0</v>
      </c>
      <c r="EJ129" s="424"/>
      <c r="EK129" s="135"/>
      <c r="EL129" s="56"/>
      <c r="EM129" s="33"/>
      <c r="EN129" s="426">
        <f>IF(ISBLANK(ES3),"",COUNTIF(ES12:ES112,"=0"))</f>
        <v>0</v>
      </c>
      <c r="EO129" s="426"/>
      <c r="EP129" s="424">
        <f>IF(ISBLANK(ES3),"",EN129/EN114)</f>
        <v>0</v>
      </c>
      <c r="EQ129" s="424"/>
      <c r="ER129" s="135"/>
      <c r="ES129" s="56"/>
      <c r="ET129" s="33"/>
      <c r="EU129" s="426">
        <f>IF(ISBLANK(EZ3),"",COUNTIF(EZ12:EZ112,"=0"))</f>
        <v>0</v>
      </c>
      <c r="EV129" s="426"/>
      <c r="EW129" s="424">
        <f>IF(ISBLANK(EZ3),"",EU129/EU114)</f>
        <v>0</v>
      </c>
      <c r="EX129" s="424"/>
      <c r="EY129" s="135"/>
      <c r="EZ129" s="56"/>
      <c r="FA129" s="33"/>
      <c r="FB129" s="426">
        <f>IF(ISBLANK(FG3),"",COUNTIF(FG12:FG112,"=0"))</f>
        <v>7</v>
      </c>
      <c r="FC129" s="426"/>
      <c r="FD129" s="424">
        <f>IF(ISBLANK(FG3),"",FB129/FB114)</f>
        <v>0.1206896551724138</v>
      </c>
      <c r="FE129" s="424"/>
      <c r="FF129" s="135"/>
      <c r="FG129" s="56"/>
      <c r="FH129" s="33"/>
      <c r="FI129" s="426">
        <f>IF(ISBLANK(FN3),"",COUNTIF(FN12:FN112,"=0"))</f>
        <v>0</v>
      </c>
      <c r="FJ129" s="426"/>
      <c r="FK129" s="424">
        <f>IF(ISBLANK(FN3),"",FI129/FI114)</f>
        <v>0</v>
      </c>
      <c r="FL129" s="424"/>
      <c r="FM129" s="135"/>
      <c r="FN129" s="56"/>
      <c r="FO129" s="33"/>
      <c r="FP129" s="426">
        <f>IF(ISBLANK(FU3),"",COUNTIF(FU12:FU112,"=0"))</f>
        <v>0</v>
      </c>
      <c r="FQ129" s="426"/>
      <c r="FR129" s="424">
        <f>IF(ISBLANK(FU3),"",FP129/FP114)</f>
        <v>0</v>
      </c>
      <c r="FS129" s="424"/>
      <c r="FT129" s="135"/>
      <c r="FU129" s="56"/>
      <c r="FV129" s="33"/>
      <c r="FW129" s="426">
        <f>IF(ISBLANK(GB3),"",COUNTIF(GB12:GB112,"=0"))</f>
        <v>18</v>
      </c>
      <c r="FX129" s="426"/>
      <c r="FY129" s="424">
        <f>IF(ISBLANK(GB3),"",FW129/FW114)</f>
        <v>0.36734693877551022</v>
      </c>
      <c r="FZ129" s="424"/>
      <c r="GA129" s="135"/>
      <c r="GB129" s="56"/>
      <c r="GC129" s="33"/>
      <c r="GD129" s="426">
        <f>IF(ISBLANK(GI3),"",COUNTIF(GI12:GI112,"=0"))</f>
        <v>17</v>
      </c>
      <c r="GE129" s="426"/>
      <c r="GF129" s="424">
        <f>IF(ISBLANK(GI3),"",GD129/GD114)</f>
        <v>0.34</v>
      </c>
      <c r="GG129" s="424"/>
      <c r="GH129" s="135"/>
      <c r="GI129" s="56"/>
      <c r="GJ129" s="33"/>
      <c r="GK129" s="426">
        <f>IF(ISBLANK(GP3),"",COUNTIF(GP12:GP112,"=0"))</f>
        <v>0</v>
      </c>
      <c r="GL129" s="426"/>
      <c r="GM129" s="424">
        <f>IF(ISBLANK(GP3),"",GK129/GK114)</f>
        <v>0</v>
      </c>
      <c r="GN129" s="424"/>
      <c r="GO129" s="135"/>
      <c r="GP129" s="56"/>
      <c r="GQ129" s="33"/>
      <c r="GR129" s="426">
        <f>IF(ISBLANK(GW3),"",COUNTIF(GW12:GW112,"=0"))</f>
        <v>55</v>
      </c>
      <c r="GS129" s="426"/>
      <c r="GT129" s="424">
        <f>IF(ISBLANK(GW3),"",GR129/GR114)</f>
        <v>1</v>
      </c>
      <c r="GU129" s="424"/>
      <c r="GV129" s="135"/>
      <c r="GW129" s="56"/>
      <c r="GX129" s="33"/>
      <c r="GY129" s="426">
        <f>IF(ISBLANK(HD3),"",COUNTIF(HD12:HD112,"=0"))</f>
        <v>5</v>
      </c>
      <c r="GZ129" s="426"/>
      <c r="HA129" s="424">
        <f>IF(ISBLANK(HD3),"",GY129/GY114)</f>
        <v>0.10416666666666667</v>
      </c>
      <c r="HB129" s="424"/>
      <c r="HC129" s="135"/>
      <c r="HD129" s="56"/>
      <c r="HE129" s="33"/>
      <c r="HF129" s="426">
        <f>IF(ISBLANK(HK3),"",COUNTIF(HK12:HK112,"=0"))</f>
        <v>0</v>
      </c>
      <c r="HG129" s="426"/>
      <c r="HH129" s="424">
        <f>IF(ISBLANK(HK3),"",HF129/HF114)</f>
        <v>0</v>
      </c>
      <c r="HI129" s="424"/>
      <c r="HJ129" s="135"/>
      <c r="HK129" s="56"/>
      <c r="HL129" s="33"/>
      <c r="HM129" s="426">
        <f>IF(ISBLANK(HR3),"",COUNTIF(HR12:HR112,"=0"))</f>
        <v>43</v>
      </c>
      <c r="HN129" s="426"/>
      <c r="HO129" s="424">
        <f>IF(ISBLANK(HR3),"",HM129/HM114)</f>
        <v>0.86</v>
      </c>
      <c r="HP129" s="424"/>
      <c r="HQ129" s="135"/>
      <c r="HR129" s="56"/>
      <c r="HS129" s="33"/>
      <c r="HT129" s="426">
        <f>IF(ISBLANK(HY3),"",COUNTIF(HY12:HY112,"=0"))</f>
        <v>0</v>
      </c>
      <c r="HU129" s="426"/>
      <c r="HV129" s="424">
        <f>IF(ISBLANK(HY3),"",HT129/HT114)</f>
        <v>0</v>
      </c>
      <c r="HW129" s="424"/>
      <c r="HX129" s="135"/>
      <c r="HY129" s="56"/>
      <c r="HZ129" s="33"/>
      <c r="IA129" s="426">
        <f>IF(ISBLANK(IF3),"",COUNTIF(IF12:IF112,"=0"))</f>
        <v>3</v>
      </c>
      <c r="IB129" s="426"/>
      <c r="IC129" s="424">
        <f>IF(ISBLANK(IF3),"",IA129/IA114)</f>
        <v>5.7692307692307696E-2</v>
      </c>
      <c r="ID129" s="424"/>
      <c r="IE129" s="135"/>
      <c r="IF129" s="56"/>
      <c r="IG129" s="33"/>
      <c r="IH129" s="426">
        <f>IF(ISBLANK(IM3),"",COUNTIF(IM12:IM112,"=0"))</f>
        <v>0</v>
      </c>
      <c r="II129" s="426"/>
      <c r="IJ129" s="424">
        <f>IF(ISBLANK(IM3),"",IH129/IH114)</f>
        <v>0</v>
      </c>
      <c r="IK129" s="424"/>
      <c r="IL129" s="135"/>
      <c r="IM129" s="56"/>
      <c r="IN129" s="33"/>
      <c r="IO129" s="426">
        <f>IF(ISBLANK(IT3),"",COUNTIF(IT12:IT112,"=0"))</f>
        <v>1</v>
      </c>
      <c r="IP129" s="426"/>
      <c r="IQ129" s="424">
        <f>IF(ISBLANK(IT3),"",IO129/IO114)</f>
        <v>1.9607843137254902E-2</v>
      </c>
      <c r="IR129" s="424"/>
      <c r="IS129" s="135"/>
      <c r="IT129" s="56"/>
      <c r="IU129" s="33"/>
      <c r="IV129" s="426">
        <f>IF(ISBLANK(JA3),"",COUNTIF(JA12:JA112,"=0"))</f>
        <v>0</v>
      </c>
      <c r="IW129" s="426"/>
      <c r="IX129" s="424">
        <f>IF(ISBLANK(JA3),"",IV129/IV114)</f>
        <v>0</v>
      </c>
      <c r="IY129" s="424"/>
      <c r="IZ129" s="135"/>
      <c r="JA129" s="56"/>
      <c r="JB129" s="33"/>
      <c r="JC129" s="426">
        <f>IF(ISBLANK(JH3),"",COUNTIF(JH12:JH112,"=0"))</f>
        <v>0</v>
      </c>
      <c r="JD129" s="426"/>
      <c r="JE129" s="424">
        <f>IF(ISBLANK(JH3),"",JC129/JC114)</f>
        <v>0</v>
      </c>
      <c r="JF129" s="424"/>
      <c r="JG129" s="135"/>
      <c r="JH129" s="56"/>
      <c r="JI129" s="33"/>
      <c r="JJ129" s="426">
        <f>IF(ISBLANK(JO3),"",COUNTIF(JO12:JO112,"=0"))</f>
        <v>2</v>
      </c>
      <c r="JK129" s="426"/>
      <c r="JL129" s="424">
        <f>IF(ISBLANK(JO3),"",JJ129/JJ114)</f>
        <v>3.8461538461538464E-2</v>
      </c>
      <c r="JM129" s="424"/>
      <c r="JN129" s="135"/>
      <c r="JO129" s="56"/>
      <c r="JP129" s="33"/>
      <c r="JQ129" s="426">
        <f>IF(ISBLANK(JV3),"",COUNTIF(JV12:JV112,"=0"))</f>
        <v>0</v>
      </c>
      <c r="JR129" s="426"/>
      <c r="JS129" s="424">
        <f>IF(ISBLANK(JV3),"",JQ129/JQ114)</f>
        <v>0</v>
      </c>
      <c r="JT129" s="424"/>
      <c r="JU129" s="135"/>
      <c r="JV129" s="56"/>
      <c r="JW129" s="33"/>
      <c r="JX129" s="426" t="str">
        <f>IF(ISBLANK(KC3),"",COUNTIF(KC12:KC112,"=0"))</f>
        <v/>
      </c>
      <c r="JY129" s="426"/>
      <c r="JZ129" s="424" t="str">
        <f>IF(ISBLANK(KC3),"",JX129/JX114)</f>
        <v/>
      </c>
      <c r="KA129" s="424"/>
      <c r="KB129" s="135"/>
      <c r="KC129" s="56"/>
      <c r="KD129" s="33"/>
      <c r="KE129" s="426">
        <f>IF(ISBLANK(KJ3),"",COUNTIF(KJ12:KJ112,"=0"))</f>
        <v>39</v>
      </c>
      <c r="KF129" s="426"/>
      <c r="KG129" s="424">
        <f>IF(ISBLANK(KJ3),"",KE129/KE114)</f>
        <v>0.82978723404255317</v>
      </c>
      <c r="KH129" s="424"/>
      <c r="KI129" s="135"/>
      <c r="KJ129" s="56"/>
      <c r="KK129" s="33"/>
      <c r="KL129" s="426">
        <f>IF(ISBLANK(KQ3),"",COUNTIF(KQ12:KQ112,"=0"))</f>
        <v>0</v>
      </c>
      <c r="KM129" s="426"/>
      <c r="KN129" s="424">
        <f>IF(ISBLANK(KQ3),"",KL129/KL114)</f>
        <v>0</v>
      </c>
      <c r="KO129" s="424"/>
      <c r="KP129" s="135"/>
      <c r="KQ129" s="56"/>
      <c r="KR129" s="111"/>
      <c r="KS129" s="435">
        <f>IF(ISBLANK(KX3),"",COUNTIF(KX12:KX112,"=0"))</f>
        <v>0</v>
      </c>
      <c r="KT129" s="435"/>
      <c r="KU129" s="433">
        <f>IF(ISBLANK(KX3),"",KS129/KS114)</f>
        <v>0</v>
      </c>
      <c r="KV129" s="433"/>
      <c r="KW129" s="233"/>
      <c r="KX129" s="381"/>
      <c r="KY129" s="232"/>
      <c r="KZ129" s="435">
        <f>IF(ISBLANK(LE3),"",COUNTIF(LE12:LE112,"=0"))</f>
        <v>43</v>
      </c>
      <c r="LA129" s="435"/>
      <c r="LB129" s="433">
        <f>IF(ISBLANK(LE3),"",KZ129/KZ114)</f>
        <v>0.87755102040816324</v>
      </c>
      <c r="LC129" s="433"/>
      <c r="LD129" s="233"/>
      <c r="LE129" s="381"/>
      <c r="LF129" s="33"/>
      <c r="LG129" s="426" t="str">
        <f>IF(ISBLANK(LL3),"",COUNTIF(LL12:LL112,"=0"))</f>
        <v/>
      </c>
      <c r="LH129" s="426"/>
      <c r="LI129" s="424" t="str">
        <f>IF(ISBLANK(LL3),"",LG129/LG114)</f>
        <v/>
      </c>
      <c r="LJ129" s="424"/>
      <c r="LK129" s="135"/>
      <c r="LL129" s="56"/>
      <c r="LM129" s="33"/>
      <c r="LN129" s="426" t="str">
        <f>IF(ISBLANK(LS3),"",COUNTIF(LS12:LS112,"=0"))</f>
        <v/>
      </c>
      <c r="LO129" s="426"/>
      <c r="LP129" s="424" t="str">
        <f>IF(ISBLANK(LS3),"",LN129/LN114)</f>
        <v/>
      </c>
      <c r="LQ129" s="424"/>
      <c r="LR129" s="135"/>
      <c r="LS129" s="56"/>
      <c r="LT129" s="33"/>
      <c r="LU129" s="426" t="str">
        <f>IF(ISBLANK(LZ3),"",COUNTIF(LZ12:LZ112,"=0"))</f>
        <v/>
      </c>
      <c r="LV129" s="426"/>
      <c r="LW129" s="424" t="str">
        <f>IF(ISBLANK(LZ3),"",LU129/LU114)</f>
        <v/>
      </c>
      <c r="LX129" s="424"/>
      <c r="LY129" s="135"/>
      <c r="LZ129" s="56"/>
      <c r="MA129" s="33"/>
      <c r="MB129" s="426" t="str">
        <f>IF(ISBLANK(MG3),"",COUNTIF(MG12:MG112,"=0"))</f>
        <v/>
      </c>
      <c r="MC129" s="426"/>
      <c r="MD129" s="424" t="str">
        <f>IF(ISBLANK(MG3),"",MB129/MB114)</f>
        <v/>
      </c>
      <c r="ME129" s="424"/>
      <c r="MF129" s="135"/>
      <c r="MG129" s="56"/>
      <c r="MH129" s="33"/>
      <c r="MI129" s="426" t="str">
        <f>IF(ISBLANK(MN3),"",COUNTIF(MN12:MN112,"=0"))</f>
        <v/>
      </c>
      <c r="MJ129" s="426"/>
      <c r="MK129" s="424" t="str">
        <f>IF(ISBLANK(MN3),"",MI129/MI114)</f>
        <v/>
      </c>
      <c r="ML129" s="424"/>
      <c r="MM129" s="135"/>
      <c r="MN129" s="56"/>
      <c r="MO129" s="33"/>
      <c r="MP129" s="426" t="str">
        <f>IF(ISBLANK(MU3),"",COUNTIF(MU12:MU112,"=0"))</f>
        <v/>
      </c>
      <c r="MQ129" s="426"/>
      <c r="MR129" s="424" t="str">
        <f>IF(ISBLANK(MU3),"",MP129/MP114)</f>
        <v/>
      </c>
      <c r="MS129" s="424"/>
      <c r="MT129" s="135"/>
      <c r="MU129" s="56"/>
      <c r="MV129" s="33"/>
      <c r="MW129" s="426" t="str">
        <f>IF(ISBLANK(NB3),"",COUNTIF(NB12:NB112,"=0"))</f>
        <v/>
      </c>
      <c r="MX129" s="426"/>
      <c r="MY129" s="424" t="str">
        <f>IF(ISBLANK(NB3),"",MW129/MW114)</f>
        <v/>
      </c>
      <c r="MZ129" s="424"/>
      <c r="NA129" s="135"/>
      <c r="NB129" s="56"/>
      <c r="NC129" s="33"/>
      <c r="ND129" s="426" t="str">
        <f>IF(ISBLANK(NI3),"",COUNTIF(NI12:NI112,"=0"))</f>
        <v/>
      </c>
      <c r="NE129" s="426"/>
      <c r="NF129" s="424" t="str">
        <f>IF(ISBLANK(NI3),"",ND129/ND114)</f>
        <v/>
      </c>
      <c r="NG129" s="424"/>
      <c r="NH129" s="135"/>
      <c r="NI129" s="56"/>
      <c r="NJ129" s="33"/>
      <c r="NK129" s="426" t="str">
        <f>IF(ISBLANK(NP3),"",COUNTIF(NP12:NP112,"=0"))</f>
        <v/>
      </c>
      <c r="NL129" s="426"/>
      <c r="NM129" s="424" t="str">
        <f>IF(ISBLANK(NP3),"",NK129/NK114)</f>
        <v/>
      </c>
      <c r="NN129" s="424"/>
      <c r="NO129" s="135"/>
      <c r="NP129" s="56"/>
      <c r="NQ129" s="33"/>
      <c r="NR129" s="426" t="str">
        <f>IF(ISBLANK(NW3),"",COUNTIF(NW12:NW112,"=0"))</f>
        <v/>
      </c>
      <c r="NS129" s="426"/>
      <c r="NT129" s="424" t="str">
        <f>IF(ISBLANK(NW3),"",NR129/NR114)</f>
        <v/>
      </c>
      <c r="NU129" s="424"/>
      <c r="NV129" s="135"/>
      <c r="NW129" s="56"/>
      <c r="NX129" s="33"/>
      <c r="NY129" s="426" t="str">
        <f>IF(ISBLANK(OD3),"",COUNTIF(OD12:OD112,"=0"))</f>
        <v/>
      </c>
      <c r="NZ129" s="426"/>
      <c r="OA129" s="424" t="str">
        <f>IF(ISBLANK(OD3),"",NY129/NY114)</f>
        <v/>
      </c>
      <c r="OB129" s="424"/>
      <c r="OC129" s="135"/>
      <c r="OD129" s="56"/>
      <c r="OE129" s="33"/>
      <c r="OF129" s="426" t="str">
        <f>IF(ISBLANK(OK3),"",COUNTIF(OK12:OK112,"=0"))</f>
        <v/>
      </c>
      <c r="OG129" s="426"/>
      <c r="OH129" s="424" t="str">
        <f>IF(ISBLANK(OK3),"",OF129/OF114)</f>
        <v/>
      </c>
      <c r="OI129" s="424"/>
      <c r="OJ129" s="135"/>
      <c r="OK129" s="56"/>
      <c r="OL129" s="33"/>
      <c r="OM129" s="426" t="str">
        <f>IF(ISBLANK(OR3),"",COUNTIF(OR12:OR112,"=0"))</f>
        <v/>
      </c>
      <c r="ON129" s="426"/>
      <c r="OO129" s="424" t="str">
        <f>IF(ISBLANK(OR3),"",OM129/OM114)</f>
        <v/>
      </c>
      <c r="OP129" s="424"/>
      <c r="OQ129" s="135"/>
      <c r="OR129" s="56"/>
      <c r="OS129" s="33"/>
      <c r="OT129" s="426" t="str">
        <f>IF(ISBLANK(OY3),"",COUNTIF(OY12:OY112,"=0"))</f>
        <v/>
      </c>
      <c r="OU129" s="426"/>
      <c r="OV129" s="424" t="str">
        <f>IF(ISBLANK(OY3),"",OT129/OT114)</f>
        <v/>
      </c>
      <c r="OW129" s="424"/>
      <c r="OX129" s="135"/>
      <c r="OY129" s="56"/>
      <c r="OZ129" s="33"/>
      <c r="PA129" s="426" t="str">
        <f>IF(ISBLANK(PF3),"",COUNTIF(PF12:PF112,"=0"))</f>
        <v/>
      </c>
      <c r="PB129" s="426"/>
      <c r="PC129" s="424" t="str">
        <f>IF(ISBLANK(PF3),"",PA129/PA114)</f>
        <v/>
      </c>
      <c r="PD129" s="424"/>
      <c r="PE129" s="135"/>
      <c r="PF129" s="56"/>
      <c r="PG129" s="33"/>
      <c r="PH129" s="426" t="str">
        <f>IF(ISBLANK(PM3),"",COUNTIF(PM12:PM112,"=0"))</f>
        <v/>
      </c>
      <c r="PI129" s="426"/>
      <c r="PJ129" s="424" t="str">
        <f>IF(ISBLANK(PM3),"",PH129/PH114)</f>
        <v/>
      </c>
      <c r="PK129" s="424"/>
      <c r="PL129" s="135"/>
      <c r="PM129" s="56"/>
      <c r="PN129" s="33"/>
      <c r="PO129" s="426" t="str">
        <f>IF(ISBLANK(PT3),"",COUNTIF(PT12:PT112,"=0"))</f>
        <v/>
      </c>
      <c r="PP129" s="426"/>
      <c r="PQ129" s="424" t="str">
        <f>IF(ISBLANK(PT3),"",PO129/PO114)</f>
        <v/>
      </c>
      <c r="PR129" s="424"/>
      <c r="PS129" s="135"/>
      <c r="PT129" s="56"/>
      <c r="PU129" s="33"/>
      <c r="PV129" s="426" t="str">
        <f>IF(ISBLANK(QA3),"",COUNTIF(QA12:QA112,"=0"))</f>
        <v/>
      </c>
      <c r="PW129" s="426"/>
      <c r="PX129" s="424" t="str">
        <f>IF(ISBLANK(QA3),"",PV129/PV114)</f>
        <v/>
      </c>
      <c r="PY129" s="424"/>
      <c r="PZ129" s="135"/>
      <c r="QA129" s="56"/>
    </row>
    <row r="130" spans="1:443" ht="15" customHeight="1" thickBot="1" x14ac:dyDescent="0.25">
      <c r="A130" s="479"/>
      <c r="B130" s="57" t="s">
        <v>272</v>
      </c>
      <c r="C130" s="54"/>
      <c r="D130" s="429">
        <f>SUMIF(I12:I112,"&gt;=0")/COUNTIF(I12:I112,"&gt;=0")</f>
        <v>53.863636363636367</v>
      </c>
      <c r="E130" s="429"/>
      <c r="F130" s="110"/>
      <c r="G130" s="110"/>
      <c r="H130" s="58"/>
      <c r="I130" s="59"/>
      <c r="J130" s="33"/>
      <c r="K130" s="429">
        <f>SUMIF(P12:P112,"&gt;=0")/COUNTIF(P12:P112,"&gt;=0")</f>
        <v>52.784810126582279</v>
      </c>
      <c r="L130" s="429"/>
      <c r="M130" s="110"/>
      <c r="N130" s="110"/>
      <c r="O130" s="58"/>
      <c r="P130" s="59"/>
      <c r="Q130" s="33"/>
      <c r="R130" s="429">
        <f>IF(ISBLANK(W3),"",SUMIF(W12:W112,"&gt;=0")/COUNTIF(W12:W112,"&gt;=0"))</f>
        <v>30.602409638554217</v>
      </c>
      <c r="S130" s="429"/>
      <c r="T130" s="110"/>
      <c r="U130" s="110"/>
      <c r="V130" s="58"/>
      <c r="W130" s="59"/>
      <c r="X130" s="33"/>
      <c r="Y130" s="429">
        <f>IF(ISBLANK(AD3),"",SUMIF(AD12:AD112,"&gt;=0")/COUNTIF(AD12:AD112,"&gt;=0"))</f>
        <v>44.714285714285715</v>
      </c>
      <c r="Z130" s="429"/>
      <c r="AA130" s="110"/>
      <c r="AB130" s="110"/>
      <c r="AC130" s="80"/>
      <c r="AD130" s="59"/>
      <c r="AE130" s="33"/>
      <c r="AF130" s="429">
        <f>IF(ISBLANK(AK3),"",SUMIF(AK12:AK112,"&gt;=0")/COUNTIF(AK12:AK112,"&gt;=0"))</f>
        <v>37.636363636363633</v>
      </c>
      <c r="AG130" s="429"/>
      <c r="AH130" s="110"/>
      <c r="AI130" s="110"/>
      <c r="AJ130" s="80"/>
      <c r="AK130" s="59"/>
      <c r="AL130" s="33"/>
      <c r="AM130" s="429">
        <f>IF(ISBLANK(AR3),"",SUMIF(AR12:AR112,"&gt;=0")/COUNTIF(AR12:AR112,"&gt;=0"))</f>
        <v>57.213114754098363</v>
      </c>
      <c r="AN130" s="429"/>
      <c r="AO130" s="110"/>
      <c r="AP130" s="110"/>
      <c r="AQ130" s="80"/>
      <c r="AR130" s="59"/>
      <c r="AS130" s="33"/>
      <c r="AT130" s="429">
        <f>IF(ISBLANK(AY3),"",SUMIF(AY12:AY112,"&gt;=0")/COUNTIF(AY12:AY112,"&gt;=0"))</f>
        <v>46.666666666666664</v>
      </c>
      <c r="AU130" s="429"/>
      <c r="AV130" s="110"/>
      <c r="AW130" s="110"/>
      <c r="AX130" s="136"/>
      <c r="AY130" s="59"/>
      <c r="AZ130" s="33"/>
      <c r="BA130" s="429">
        <f>IF(ISBLANK(BF3),"",SUMIF(BF12:BF112,"&gt;=0")/COUNTIF(BF12:BF112,"&gt;=0"))</f>
        <v>24.754098360655739</v>
      </c>
      <c r="BB130" s="429"/>
      <c r="BC130" s="110"/>
      <c r="BD130" s="110"/>
      <c r="BE130" s="136"/>
      <c r="BF130" s="59"/>
      <c r="BG130" s="33"/>
      <c r="BH130" s="429">
        <f>IF(ISBLANK(BM3),"",SUMIF(BM12:BM112,"&gt;=0")/COUNTIF(BM12:BM112,"&gt;=0"))</f>
        <v>42.318840579710148</v>
      </c>
      <c r="BI130" s="429"/>
      <c r="BJ130" s="110"/>
      <c r="BK130" s="110"/>
      <c r="BL130" s="136"/>
      <c r="BM130" s="59"/>
      <c r="BN130" s="33"/>
      <c r="BO130" s="429">
        <f>IF(ISBLANK(BT3),"",SUMIF(BT12:BT112,"&gt;=0")/COUNTIF(BT12:BT112,"&gt;=0"))</f>
        <v>38.939393939393938</v>
      </c>
      <c r="BP130" s="429"/>
      <c r="BQ130" s="110"/>
      <c r="BR130" s="110"/>
      <c r="BS130" s="136"/>
      <c r="BT130" s="59"/>
      <c r="BU130" s="33"/>
      <c r="BV130" s="429">
        <f>IF(ISBLANK(CA3),"",SUMIF(CA12:CA112,"&gt;=0")/COUNTIF(CA12:CA112,"&gt;=0"))</f>
        <v>47.96875</v>
      </c>
      <c r="BW130" s="429"/>
      <c r="BX130" s="110"/>
      <c r="BY130" s="110"/>
      <c r="BZ130" s="136"/>
      <c r="CA130" s="59"/>
      <c r="CB130" s="33"/>
      <c r="CC130" s="429">
        <f>IF(ISBLANK(CH3),"",SUMIF(CH12:CH112,"&gt;=0")/COUNTIF(CH12:CH112,"&gt;=0"))</f>
        <v>31.428571428571427</v>
      </c>
      <c r="CD130" s="429"/>
      <c r="CE130" s="110"/>
      <c r="CF130" s="110"/>
      <c r="CG130" s="136"/>
      <c r="CH130" s="59"/>
      <c r="CI130" s="33"/>
      <c r="CJ130" s="429">
        <f>IF(ISBLANK(CO3),"",SUMIF(CO12:CO112,"&gt;=0")/COUNTIF(CO12:CO112,"&gt;=0"))</f>
        <v>42.153846153846153</v>
      </c>
      <c r="CK130" s="429"/>
      <c r="CL130" s="110"/>
      <c r="CM130" s="110"/>
      <c r="CN130" s="136"/>
      <c r="CO130" s="59"/>
      <c r="CP130" s="33"/>
      <c r="CQ130" s="429">
        <f>IF(ISBLANK(CV3),"",SUMIF(CV12:CV112,"&gt;=0")/COUNTIF(CV12:CV112,"&gt;=0"))</f>
        <v>53.125</v>
      </c>
      <c r="CR130" s="429"/>
      <c r="CS130" s="110"/>
      <c r="CT130" s="110"/>
      <c r="CU130" s="136"/>
      <c r="CV130" s="59"/>
      <c r="CW130" s="33"/>
      <c r="CX130" s="429">
        <f>IF(ISBLANK(DC3),"",SUMIF(DC12:DC112,"&gt;=0")/COUNTIF(DC12:DC112,"&gt;=0"))</f>
        <v>10.793650793650794</v>
      </c>
      <c r="CY130" s="429"/>
      <c r="CZ130" s="110"/>
      <c r="DA130" s="110"/>
      <c r="DB130" s="136"/>
      <c r="DC130" s="59"/>
      <c r="DD130" s="33"/>
      <c r="DE130" s="429">
        <f>IF(ISBLANK(DJ3),"",SUMIF(DJ12:DJ112,"&gt;=0")/COUNTIF(DJ12:DJ112,"&gt;=0"))</f>
        <v>34.745762711864408</v>
      </c>
      <c r="DF130" s="429"/>
      <c r="DG130" s="110"/>
      <c r="DH130" s="110"/>
      <c r="DI130" s="136"/>
      <c r="DJ130" s="59"/>
      <c r="DK130" s="33"/>
      <c r="DL130" s="429">
        <f>IF(ISBLANK(DQ3),"",SUMIF(DQ12:DQ112,"&gt;=0")/COUNTIF(DQ12:DQ112,"&gt;=0"))</f>
        <v>7.5409836065573774</v>
      </c>
      <c r="DM130" s="429"/>
      <c r="DN130" s="110"/>
      <c r="DO130" s="110"/>
      <c r="DP130" s="136"/>
      <c r="DQ130" s="59"/>
      <c r="DR130" s="33"/>
      <c r="DS130" s="429">
        <f>IF(ISBLANK(DX3),"",SUMIF(DX12:DX112,"&gt;=0")/COUNTIF(DX12:DX112,"&gt;=0"))</f>
        <v>56.5</v>
      </c>
      <c r="DT130" s="429"/>
      <c r="DU130" s="110"/>
      <c r="DV130" s="110"/>
      <c r="DW130" s="136"/>
      <c r="DX130" s="59"/>
      <c r="DY130" s="33"/>
      <c r="DZ130" s="429">
        <f>IF(ISBLANK(EE3),"",SUMIF(EE12:EE112,"&gt;=0")/COUNTIF(EE12:EE112,"&gt;=0"))</f>
        <v>37.796610169491522</v>
      </c>
      <c r="EA130" s="429"/>
      <c r="EB130" s="110"/>
      <c r="EC130" s="110"/>
      <c r="ED130" s="136"/>
      <c r="EE130" s="59"/>
      <c r="EF130" s="33"/>
      <c r="EG130" s="429">
        <f>IF(ISBLANK(EL3),"",SUMIF(EL12:EL112,"&gt;=0")/COUNTIF(EL12:EL112,"&gt;=0"))</f>
        <v>38.813559322033896</v>
      </c>
      <c r="EH130" s="429"/>
      <c r="EI130" s="110"/>
      <c r="EJ130" s="110"/>
      <c r="EK130" s="136"/>
      <c r="EL130" s="59"/>
      <c r="EM130" s="33"/>
      <c r="EN130" s="429">
        <f>IF(ISBLANK(ES3),"",SUMIF(ES12:ES112,"&gt;=0")/COUNTIF(ES12:ES112,"&gt;=0"))</f>
        <v>46.833333333333336</v>
      </c>
      <c r="EO130" s="429"/>
      <c r="EP130" s="110"/>
      <c r="EQ130" s="110"/>
      <c r="ER130" s="136"/>
      <c r="ES130" s="59"/>
      <c r="ET130" s="33"/>
      <c r="EU130" s="429">
        <f>IF(ISBLANK(EZ3),"",SUMIF(EZ12:EZ112,"&gt;=0")/COUNTIF(EZ12:EZ112,"&gt;=0"))</f>
        <v>24.90909090909091</v>
      </c>
      <c r="EV130" s="429"/>
      <c r="EW130" s="110"/>
      <c r="EX130" s="110"/>
      <c r="EY130" s="136"/>
      <c r="EZ130" s="59"/>
      <c r="FA130" s="33"/>
      <c r="FB130" s="429">
        <f>IF(ISBLANK(FG3),"",SUMIF(FG12:FG112,"&gt;=0")/COUNTIF(FG12:FG112,"&gt;=0"))</f>
        <v>34.137931034482762</v>
      </c>
      <c r="FC130" s="429"/>
      <c r="FD130" s="110"/>
      <c r="FE130" s="110"/>
      <c r="FF130" s="136"/>
      <c r="FG130" s="59"/>
      <c r="FH130" s="33"/>
      <c r="FI130" s="429">
        <f>IF(ISBLANK(FN3),"",SUMIF(FN12:FN112,"&gt;=0")/COUNTIF(FN12:FN112,"&gt;=0"))</f>
        <v>43.636363636363633</v>
      </c>
      <c r="FJ130" s="429"/>
      <c r="FK130" s="110"/>
      <c r="FL130" s="110"/>
      <c r="FM130" s="136"/>
      <c r="FN130" s="59"/>
      <c r="FO130" s="33"/>
      <c r="FP130" s="429">
        <f>IF(ISBLANK(FU3),"",SUMIF(FU12:FU112,"&gt;=0")/COUNTIF(FU12:FU112,"&gt;=0"))</f>
        <v>52.10526315789474</v>
      </c>
      <c r="FQ130" s="429"/>
      <c r="FR130" s="110"/>
      <c r="FS130" s="110"/>
      <c r="FT130" s="136"/>
      <c r="FU130" s="59"/>
      <c r="FV130" s="33"/>
      <c r="FW130" s="429">
        <f>IF(ISBLANK(GB3),"",SUMIF(GB12:GB112,"&gt;=0")/COUNTIF(GB12:GB112,"&gt;=0"))</f>
        <v>11.836734693877551</v>
      </c>
      <c r="FX130" s="429"/>
      <c r="FY130" s="110"/>
      <c r="FZ130" s="110"/>
      <c r="GA130" s="136"/>
      <c r="GB130" s="59"/>
      <c r="GC130" s="33"/>
      <c r="GD130" s="429">
        <f>IF(ISBLANK(GI3),"",SUMIF(GI12:GI112,"&gt;=0")/COUNTIF(GI12:GI112,"&gt;=0"))</f>
        <v>18.600000000000001</v>
      </c>
      <c r="GE130" s="429"/>
      <c r="GF130" s="110"/>
      <c r="GG130" s="110"/>
      <c r="GH130" s="136"/>
      <c r="GI130" s="59"/>
      <c r="GJ130" s="33"/>
      <c r="GK130" s="429">
        <f>IF(ISBLANK(GP3),"",SUMIF(GP12:GP112,"&gt;=0")/COUNTIF(GP12:GP112,"&gt;=0"))</f>
        <v>50.384615384615387</v>
      </c>
      <c r="GL130" s="429"/>
      <c r="GM130" s="110"/>
      <c r="GN130" s="110"/>
      <c r="GO130" s="136"/>
      <c r="GP130" s="59"/>
      <c r="GQ130" s="33"/>
      <c r="GR130" s="429">
        <f>IF(ISBLANK(GW3),"",SUMIF(GW12:GW112,"&gt;=0")/COUNTIF(GW12:GW112,"&gt;=0"))</f>
        <v>0</v>
      </c>
      <c r="GS130" s="429"/>
      <c r="GT130" s="110"/>
      <c r="GU130" s="110"/>
      <c r="GV130" s="136"/>
      <c r="GW130" s="59"/>
      <c r="GX130" s="33"/>
      <c r="GY130" s="429">
        <f>IF(ISBLANK(HD3),"",SUMIF(HD12:HD112,"&gt;=0")/COUNTIF(HD12:HD112,"&gt;=0"))</f>
        <v>35</v>
      </c>
      <c r="GZ130" s="429"/>
      <c r="HA130" s="110"/>
      <c r="HB130" s="110"/>
      <c r="HC130" s="136"/>
      <c r="HD130" s="59"/>
      <c r="HE130" s="33"/>
      <c r="HF130" s="429">
        <f>IF(ISBLANK(HK3),"",SUMIF(HK12:HK112,"&gt;=0")/COUNTIF(HK12:HK112,"&gt;=0"))</f>
        <v>28.723404255319149</v>
      </c>
      <c r="HG130" s="429"/>
      <c r="HH130" s="110"/>
      <c r="HI130" s="110"/>
      <c r="HJ130" s="136"/>
      <c r="HK130" s="59"/>
      <c r="HL130" s="33"/>
      <c r="HM130" s="429">
        <f>IF(ISBLANK(HR3),"",SUMIF(HR12:HR112,"&gt;=0")/COUNTIF(HR12:HR112,"&gt;=0"))</f>
        <v>2.4</v>
      </c>
      <c r="HN130" s="429"/>
      <c r="HO130" s="110"/>
      <c r="HP130" s="110"/>
      <c r="HQ130" s="136"/>
      <c r="HR130" s="59"/>
      <c r="HS130" s="33"/>
      <c r="HT130" s="429">
        <f>IF(ISBLANK(HY3),"",SUMIF(HY12:HY112,"&gt;=0")/COUNTIF(HY12:HY112,"&gt;=0"))</f>
        <v>38.260869565217391</v>
      </c>
      <c r="HU130" s="429"/>
      <c r="HV130" s="110"/>
      <c r="HW130" s="110"/>
      <c r="HX130" s="136"/>
      <c r="HY130" s="59"/>
      <c r="HZ130" s="33"/>
      <c r="IA130" s="429">
        <f>IF(ISBLANK(IF3),"",SUMIF(IF12:IF112,"&gt;=0")/COUNTIF(IF12:IF112,"&gt;=0"))</f>
        <v>51.53846153846154</v>
      </c>
      <c r="IB130" s="429"/>
      <c r="IC130" s="110"/>
      <c r="ID130" s="110"/>
      <c r="IE130" s="136"/>
      <c r="IF130" s="59"/>
      <c r="IG130" s="33"/>
      <c r="IH130" s="429">
        <f>IF(ISBLANK(IM3),"",SUMIF(IM12:IM112,"&gt;=0")/COUNTIF(IM12:IM112,"&gt;=0"))</f>
        <v>33.4</v>
      </c>
      <c r="II130" s="429"/>
      <c r="IJ130" s="110"/>
      <c r="IK130" s="110"/>
      <c r="IL130" s="136"/>
      <c r="IM130" s="59"/>
      <c r="IN130" s="33"/>
      <c r="IO130" s="429">
        <f>IF(ISBLANK(IT3),"",SUMIF(IT12:IT112,"&gt;=0")/COUNTIF(IT12:IT112,"&gt;=0"))</f>
        <v>50.980392156862742</v>
      </c>
      <c r="IP130" s="429"/>
      <c r="IQ130" s="110"/>
      <c r="IR130" s="110"/>
      <c r="IS130" s="136"/>
      <c r="IT130" s="59"/>
      <c r="IU130" s="33"/>
      <c r="IV130" s="429">
        <f>IF(ISBLANK(JA3),"",SUMIF(JA12:JA112,"&gt;=0")/COUNTIF(JA12:JA112,"&gt;=0"))</f>
        <v>43.75</v>
      </c>
      <c r="IW130" s="429"/>
      <c r="IX130" s="110"/>
      <c r="IY130" s="110"/>
      <c r="IZ130" s="136"/>
      <c r="JA130" s="59"/>
      <c r="JB130" s="33"/>
      <c r="JC130" s="429">
        <f>IF(ISBLANK(JH3),"",SUMIF(JH12:JH112,"&gt;=0")/COUNTIF(JH12:JH112,"&gt;=0"))</f>
        <v>24</v>
      </c>
      <c r="JD130" s="429"/>
      <c r="JE130" s="110"/>
      <c r="JF130" s="110"/>
      <c r="JG130" s="136"/>
      <c r="JH130" s="59"/>
      <c r="JI130" s="33"/>
      <c r="JJ130" s="429">
        <f>IF(ISBLANK(JO3),"",SUMIF(JO12:JO112,"&gt;=0")/COUNTIF(JO12:JO112,"&gt;=0"))</f>
        <v>42.5</v>
      </c>
      <c r="JK130" s="429"/>
      <c r="JL130" s="110"/>
      <c r="JM130" s="110"/>
      <c r="JN130" s="136"/>
      <c r="JO130" s="59"/>
      <c r="JP130" s="33"/>
      <c r="JQ130" s="429">
        <f>IF(ISBLANK(JV3),"",SUMIF(JV12:JV112,"&gt;=0")/COUNTIF(JV12:JV112,"&gt;=0"))</f>
        <v>56.326530612244895</v>
      </c>
      <c r="JR130" s="429"/>
      <c r="JS130" s="110"/>
      <c r="JT130" s="110"/>
      <c r="JU130" s="136"/>
      <c r="JV130" s="59"/>
      <c r="JW130" s="33"/>
      <c r="JX130" s="429" t="str">
        <f>IF(ISBLANK(KC3),"",SUMIF(KC12:KC112,"&gt;=0")/COUNTIF(KC12:KC112,"&gt;=0"))</f>
        <v/>
      </c>
      <c r="JY130" s="429"/>
      <c r="JZ130" s="110"/>
      <c r="KA130" s="110"/>
      <c r="KB130" s="136"/>
      <c r="KC130" s="59"/>
      <c r="KD130" s="33"/>
      <c r="KE130" s="429">
        <f>IF(ISBLANK(KJ3),"",SUMIF(KJ12:KJ112,"&gt;=0")/COUNTIF(KJ12:KJ112,"&gt;=0"))</f>
        <v>2.7659574468085109</v>
      </c>
      <c r="KF130" s="429"/>
      <c r="KG130" s="110"/>
      <c r="KH130" s="110"/>
      <c r="KI130" s="136"/>
      <c r="KJ130" s="59"/>
      <c r="KK130" s="33"/>
      <c r="KL130" s="429">
        <f>IF(ISBLANK(KQ3),"",SUMIF(KQ12:KQ112,"&gt;=0")/COUNTIF(KQ12:KQ112,"&gt;=0"))</f>
        <v>38.478260869565219</v>
      </c>
      <c r="KM130" s="429"/>
      <c r="KN130" s="110"/>
      <c r="KO130" s="110"/>
      <c r="KP130" s="136"/>
      <c r="KQ130" s="59"/>
      <c r="KR130" s="111"/>
      <c r="KS130" s="429">
        <f>IF(ISBLANK(KX3),"",SUMIF(KX12:KX112,"&gt;=0")/COUNTIF(KX12:KX112,"&gt;=0"))</f>
        <v>27.777777777777779</v>
      </c>
      <c r="KT130" s="429"/>
      <c r="KU130" s="383"/>
      <c r="KV130" s="383"/>
      <c r="KW130" s="384"/>
      <c r="KX130" s="385"/>
      <c r="KY130" s="232"/>
      <c r="KZ130" s="429">
        <f>IF(ISBLANK(LE3),"",SUMIF(LE12:LE112,"&gt;=0")/COUNTIF(LE12:LE112,"&gt;=0"))</f>
        <v>1.4285714285714286</v>
      </c>
      <c r="LA130" s="429"/>
      <c r="LB130" s="383"/>
      <c r="LC130" s="383"/>
      <c r="LD130" s="384"/>
      <c r="LE130" s="385"/>
      <c r="LF130" s="33"/>
      <c r="LG130" s="429" t="str">
        <f>IF(ISBLANK(LL3),"",SUMIF(LL12:LL112,"&gt;=0")/COUNTIF(LL12:LL112,"&gt;=0"))</f>
        <v/>
      </c>
      <c r="LH130" s="429"/>
      <c r="LI130" s="110"/>
      <c r="LJ130" s="110"/>
      <c r="LK130" s="136"/>
      <c r="LL130" s="59"/>
      <c r="LM130" s="33"/>
      <c r="LN130" s="429" t="str">
        <f>IF(ISBLANK(LS3),"",SUMIF(LS12:LS112,"&gt;=0")/COUNTIF(LS12:LS112,"&gt;=0"))</f>
        <v/>
      </c>
      <c r="LO130" s="429"/>
      <c r="LP130" s="110"/>
      <c r="LQ130" s="110"/>
      <c r="LR130" s="136"/>
      <c r="LS130" s="59"/>
      <c r="LT130" s="33"/>
      <c r="LU130" s="429" t="str">
        <f>IF(ISBLANK(LZ3),"",SUMIF(LZ12:LZ112,"&gt;=0")/COUNTIF(LZ12:LZ112,"&gt;=0"))</f>
        <v/>
      </c>
      <c r="LV130" s="429"/>
      <c r="LW130" s="110"/>
      <c r="LX130" s="110"/>
      <c r="LY130" s="136"/>
      <c r="LZ130" s="59"/>
      <c r="MA130" s="33"/>
      <c r="MB130" s="429" t="str">
        <f>IF(ISBLANK(MG3),"",SUMIF(MG12:MG112,"&gt;=0")/COUNTIF(MG12:MG112,"&gt;=0"))</f>
        <v/>
      </c>
      <c r="MC130" s="429"/>
      <c r="MD130" s="110"/>
      <c r="ME130" s="110"/>
      <c r="MF130" s="136"/>
      <c r="MG130" s="59"/>
      <c r="MH130" s="33"/>
      <c r="MI130" s="429" t="str">
        <f>IF(ISBLANK(MN3),"",SUMIF(MN12:MN112,"&gt;=0")/COUNTIF(MN12:MN112,"&gt;=0"))</f>
        <v/>
      </c>
      <c r="MJ130" s="429"/>
      <c r="MK130" s="110"/>
      <c r="ML130" s="110"/>
      <c r="MM130" s="136"/>
      <c r="MN130" s="59"/>
      <c r="MO130" s="33"/>
      <c r="MP130" s="429" t="str">
        <f>IF(ISBLANK(MU3),"",SUMIF(MU12:MU112,"&gt;=0")/COUNTIF(MU12:MU112,"&gt;=0"))</f>
        <v/>
      </c>
      <c r="MQ130" s="429"/>
      <c r="MR130" s="110"/>
      <c r="MS130" s="110"/>
      <c r="MT130" s="136"/>
      <c r="MU130" s="59"/>
      <c r="MV130" s="33"/>
      <c r="MW130" s="429" t="str">
        <f>IF(ISBLANK(NB3),"",SUMIF(NB12:NB112,"&gt;=0")/COUNTIF(NB12:NB112,"&gt;=0"))</f>
        <v/>
      </c>
      <c r="MX130" s="429"/>
      <c r="MY130" s="110"/>
      <c r="MZ130" s="110"/>
      <c r="NA130" s="136"/>
      <c r="NB130" s="59"/>
      <c r="NC130" s="33"/>
      <c r="ND130" s="429" t="str">
        <f>IF(ISBLANK(NI3),"",SUMIF(NI12:NI112,"&gt;=0")/COUNTIF(NI12:NI112,"&gt;=0"))</f>
        <v/>
      </c>
      <c r="NE130" s="429"/>
      <c r="NF130" s="110"/>
      <c r="NG130" s="110"/>
      <c r="NH130" s="136"/>
      <c r="NI130" s="59"/>
      <c r="NJ130" s="33"/>
      <c r="NK130" s="429" t="str">
        <f>IF(ISBLANK(NP3),"",SUMIF(NP12:NP112,"&gt;=0")/COUNTIF(NP12:NP112,"&gt;=0"))</f>
        <v/>
      </c>
      <c r="NL130" s="429"/>
      <c r="NM130" s="110"/>
      <c r="NN130" s="110"/>
      <c r="NO130" s="136"/>
      <c r="NP130" s="59"/>
      <c r="NQ130" s="33"/>
      <c r="NR130" s="429" t="str">
        <f>IF(ISBLANK(NW3),"",SUMIF(NW12:NW112,"&gt;=0")/COUNTIF(NW12:NW112,"&gt;=0"))</f>
        <v/>
      </c>
      <c r="NS130" s="429"/>
      <c r="NT130" s="110"/>
      <c r="NU130" s="110"/>
      <c r="NV130" s="136"/>
      <c r="NW130" s="59"/>
      <c r="NX130" s="33"/>
      <c r="NY130" s="429" t="str">
        <f>IF(ISBLANK(OD3),"",SUMIF(OD12:OD112,"&gt;=0")/COUNTIF(OD12:OD112,"&gt;=0"))</f>
        <v/>
      </c>
      <c r="NZ130" s="429"/>
      <c r="OA130" s="110"/>
      <c r="OB130" s="110"/>
      <c r="OC130" s="136"/>
      <c r="OD130" s="59"/>
      <c r="OE130" s="33"/>
      <c r="OF130" s="429" t="str">
        <f>IF(ISBLANK(OK3),"",SUMIF(OK12:OK112,"&gt;=0")/COUNTIF(OK12:OK112,"&gt;=0"))</f>
        <v/>
      </c>
      <c r="OG130" s="429"/>
      <c r="OH130" s="110"/>
      <c r="OI130" s="110"/>
      <c r="OJ130" s="136"/>
      <c r="OK130" s="59"/>
      <c r="OL130" s="33"/>
      <c r="OM130" s="429" t="str">
        <f>IF(ISBLANK(OR3),"",SUMIF(OR12:OR112,"&gt;=0")/COUNTIF(OR12:OR112,"&gt;=0"))</f>
        <v/>
      </c>
      <c r="ON130" s="429"/>
      <c r="OO130" s="110"/>
      <c r="OP130" s="110"/>
      <c r="OQ130" s="136"/>
      <c r="OR130" s="59"/>
      <c r="OS130" s="33"/>
      <c r="OT130" s="429" t="str">
        <f>IF(ISBLANK(OY3),"",SUMIF(OY12:OY112,"&gt;=0")/COUNTIF(OY12:OY112,"&gt;=0"))</f>
        <v/>
      </c>
      <c r="OU130" s="429"/>
      <c r="OV130" s="110"/>
      <c r="OW130" s="110"/>
      <c r="OX130" s="136"/>
      <c r="OY130" s="59"/>
      <c r="OZ130" s="33"/>
      <c r="PA130" s="429" t="str">
        <f>IF(ISBLANK(PF3),"",SUMIF(PF12:PF112,"&gt;=0")/COUNTIF(PF12:PF112,"&gt;=0"))</f>
        <v/>
      </c>
      <c r="PB130" s="429"/>
      <c r="PC130" s="110"/>
      <c r="PD130" s="110"/>
      <c r="PE130" s="136"/>
      <c r="PF130" s="59"/>
      <c r="PG130" s="33"/>
      <c r="PH130" s="429" t="str">
        <f>IF(ISBLANK(PM3),"",SUMIF(PM12:PM112,"&gt;=0")/COUNTIF(PM12:PM112,"&gt;=0"))</f>
        <v/>
      </c>
      <c r="PI130" s="429"/>
      <c r="PJ130" s="110"/>
      <c r="PK130" s="110"/>
      <c r="PL130" s="136"/>
      <c r="PM130" s="59"/>
      <c r="PN130" s="33"/>
      <c r="PO130" s="429" t="str">
        <f>IF(ISBLANK(PT3),"",SUMIF(PT12:PT112,"&gt;=0")/COUNTIF(PT12:PT112,"&gt;=0"))</f>
        <v/>
      </c>
      <c r="PP130" s="429"/>
      <c r="PQ130" s="110"/>
      <c r="PR130" s="110"/>
      <c r="PS130" s="136"/>
      <c r="PT130" s="59"/>
      <c r="PU130" s="33"/>
      <c r="PV130" s="429" t="str">
        <f>IF(ISBLANK(QA3),"",SUMIF(QA12:QA112,"&gt;=0")/COUNTIF(QA12:QA112,"&gt;=0"))</f>
        <v/>
      </c>
      <c r="PW130" s="429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zoomScale="80" zoomScaleNormal="80" workbookViewId="0">
      <pane xSplit="9" ySplit="2" topLeftCell="AV3" activePane="bottomRight" state="frozen"/>
      <selection pane="topRight" activeCell="J1" sqref="J1"/>
      <selection pane="bottomLeft" activeCell="A3" sqref="A3"/>
      <selection pane="bottomRight" activeCell="BI19" sqref="BI19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346</v>
      </c>
      <c r="F2" s="310" t="s">
        <v>341</v>
      </c>
      <c r="G2" s="311" t="s">
        <v>347</v>
      </c>
      <c r="H2" s="311" t="s">
        <v>342</v>
      </c>
      <c r="I2" s="312" t="s">
        <v>343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97" t="s">
        <v>278</v>
      </c>
      <c r="BW2" s="498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Tipy!A72</f>
        <v>4</v>
      </c>
      <c r="D3" s="178" t="str">
        <f>Tipy!B72</f>
        <v>Pedro8</v>
      </c>
      <c r="E3" s="307">
        <f>SUM(F3:I3)</f>
        <v>1820</v>
      </c>
      <c r="F3" s="305">
        <f>IF(ISBLANK(Výsledky!$I$3),"-",SUM(J3:M3,O3,Q3,S3:T3,V3,X3,Z3:AA3,AC3:AE3,AG3:AI3,AK3:AM3,AP3,AR3,AT3:AU3,AW3:AX3,BA3,BC3:BD3,BF3,BH3,BJ3,BL3,BN3,BP3,BR3:BS3))</f>
        <v>1080</v>
      </c>
      <c r="G3" s="147">
        <f>IF(ISBLANK(Výsledky!$AK$3),"-",SUM(N3,R3,U3,Y3,AB3,AF3,AV3,BB3,BG3,BI3,BM3,BO3,BT3))</f>
        <v>350</v>
      </c>
      <c r="H3" s="147">
        <f>IF(ISBLANK(Výsledky!$AY$3),"-",SUM(P3,W3,AJ3,AO3,AQ3,AY3))</f>
        <v>220</v>
      </c>
      <c r="I3" s="166">
        <f>IF(ISBLANK(Výsledky!$HK$3),"-",SUM(AN3,AS3,AZ3,BE3,BK3,BQ3))</f>
        <v>170</v>
      </c>
      <c r="J3" s="163">
        <f>IF(ISBLANK(Výsledky!$I$3),"",Výsledky!I78)</f>
        <v>50</v>
      </c>
      <c r="K3" s="148">
        <f>IF(ISBLANK(Výsledky!$P$3),"",Výsledky!P78)</f>
        <v>70</v>
      </c>
      <c r="L3" s="148">
        <f>IF(ISBLANK(Výsledky!$W$3),"",Výsledky!W78)</f>
        <v>40</v>
      </c>
      <c r="M3" s="148">
        <f>IF(ISBLANK(Výsledky!$AD$3),"",Výsledky!AD78)</f>
        <v>60</v>
      </c>
      <c r="N3" s="148">
        <f>IF(ISBLANK(Výsledky!$AK$3),"",Výsledky!AK78)</f>
        <v>50</v>
      </c>
      <c r="O3" s="148">
        <f>IF(ISBLANK(Výsledky!$AR$3),"",Výsledky!AR78)</f>
        <v>50</v>
      </c>
      <c r="P3" s="148">
        <f>IF(ISBLANK(Výsledky!$AY$3),"",Výsledky!AY78)</f>
        <v>60</v>
      </c>
      <c r="Q3" s="148">
        <f>IF(ISBLANK(Výsledky!$BF$3),"",Výsledky!BF78)</f>
        <v>40</v>
      </c>
      <c r="R3" s="148">
        <f>IF(ISBLANK(Výsledky!$BM$3),"",Výsledky!BM78)</f>
        <v>50</v>
      </c>
      <c r="S3" s="148">
        <f>IF(ISBLANK(Výsledky!$BT$3),"",Výsledky!BT78)</f>
        <v>40</v>
      </c>
      <c r="T3" s="148">
        <f>IF(ISBLANK(Výsledky!$CA$3),"",Výsledky!CA78)</f>
        <v>50</v>
      </c>
      <c r="U3" s="148">
        <f>IF(ISBLANK(Výsledky!$CH$3),"",Výsledky!CH78)</f>
        <v>50</v>
      </c>
      <c r="V3" s="148">
        <f>IF(ISBLANK(Výsledky!$CO$3),"",Výsledky!CO78)</f>
        <v>60</v>
      </c>
      <c r="W3" s="148">
        <f>IF(ISBLANK(Výsledky!$CV$3),"",Výsledky!CV78)</f>
        <v>60</v>
      </c>
      <c r="X3" s="148">
        <f>IF(ISBLANK(Výsledky!$DC$3),"",Výsledky!DC78)</f>
        <v>10</v>
      </c>
      <c r="Y3" s="148">
        <f>IF(ISBLANK(Výsledky!$DJ$3),"",Výsledky!DJ78)</f>
        <v>30</v>
      </c>
      <c r="Z3" s="148">
        <f>IF(ISBLANK(Výsledky!$DQ$3),"",Výsledky!DQ78)</f>
        <v>0</v>
      </c>
      <c r="AA3" s="148">
        <f>IF(ISBLANK(Výsledky!$DX$3),"",Výsledky!DX78)</f>
        <v>60</v>
      </c>
      <c r="AB3" s="148">
        <f>IF(ISBLANK(Výsledky!$EE$3),"",Výsledky!EE78)</f>
        <v>60</v>
      </c>
      <c r="AC3" s="148">
        <f>IF(ISBLANK(Výsledky!$EL$3),"",Výsledky!EL78)</f>
        <v>30</v>
      </c>
      <c r="AD3" s="148">
        <f>IF(ISBLANK(Výsledky!$ES$3),"",Výsledky!ES78)</f>
        <v>50</v>
      </c>
      <c r="AE3" s="148">
        <f>IF(ISBLANK(Výsledky!$EZ$3),"",Výsledky!EZ78)</f>
        <v>20</v>
      </c>
      <c r="AF3" s="148">
        <f>IF(ISBLANK(Výsledky!$FG$3),"",Výsledky!FG78)</f>
        <v>50</v>
      </c>
      <c r="AG3" s="148">
        <f>IF(ISBLANK(Výsledky!$FN$3),"",Výsledky!FN78)</f>
        <v>50</v>
      </c>
      <c r="AH3" s="148">
        <f>IF(ISBLANK(Výsledky!$FU$3),"",Výsledky!FU78)</f>
        <v>60</v>
      </c>
      <c r="AI3" s="148">
        <f>IF(ISBLANK(Výsledky!$GB$3),"",Výsledky!GB78)</f>
        <v>20</v>
      </c>
      <c r="AJ3" s="148">
        <f>IF(ISBLANK(Výsledky!$GI$3),"",Výsledky!GI78)</f>
        <v>30</v>
      </c>
      <c r="AK3" s="148">
        <f>IF(ISBLANK(Výsledky!$GP$3),"",Výsledky!GP78)</f>
        <v>50</v>
      </c>
      <c r="AL3" s="318">
        <v>0</v>
      </c>
      <c r="AM3" s="148">
        <f>IF(ISBLANK(Výsledky!$HD$3),"",Výsledky!HD78)</f>
        <v>50</v>
      </c>
      <c r="AN3" s="148">
        <f>IF(ISBLANK(Výsledky!$HK$3),"",Výsledky!HK78)</f>
        <v>20</v>
      </c>
      <c r="AO3" s="148">
        <f>IF(ISBLANK(Výsledky!$HR$3),"",Výsledky!HR78)</f>
        <v>0</v>
      </c>
      <c r="AP3" s="148">
        <f>IF(ISBLANK(Výsledky!$HY$3),"",Výsledky!HY78)</f>
        <v>50</v>
      </c>
      <c r="AQ3" s="148">
        <f>IF(ISBLANK(Výsledky!$IF$3),"",Výsledky!IF78)</f>
        <v>70</v>
      </c>
      <c r="AR3" s="148">
        <f>IF(ISBLANK(Výsledky!$IM$3),"",Výsledky!IM78)</f>
        <v>30</v>
      </c>
      <c r="AS3" s="148">
        <f>IF(ISBLANK(Výsledky!$IT$3),"",Výsledky!IT78)</f>
        <v>70</v>
      </c>
      <c r="AT3" s="148">
        <f>IF(ISBLANK(Výsledky!$JA$3),"",Výsledky!JA78)</f>
        <v>30</v>
      </c>
      <c r="AU3" s="148">
        <f>IF(ISBLANK(Výsledky!$JH$3),"",Výsledky!JH78)</f>
        <v>20</v>
      </c>
      <c r="AV3" s="148">
        <f>IF(ISBLANK(Výsledky!$JO$3),"",Výsledky!JO78)</f>
        <v>60</v>
      </c>
      <c r="AW3" s="148">
        <f>IF(ISBLANK(Výsledky!$JV$3),"",Výsledky!JV78)</f>
        <v>60</v>
      </c>
      <c r="AX3" s="148" t="str">
        <f>IF(ISBLANK(Výsledky!$KC$3),"",Výsledky!KC78)</f>
        <v/>
      </c>
      <c r="AY3" s="148">
        <f>IF(ISBLANK(Výsledky!$KJ$3),"",Výsledky!KJ78)</f>
        <v>0</v>
      </c>
      <c r="AZ3" s="148">
        <f>IF(ISBLANK(Výsledky!$KQ$3),"",Výsledky!KQ78)</f>
        <v>80</v>
      </c>
      <c r="BA3" s="148">
        <f>IF(ISBLANK(Výsledky!$KX$3),"",Výsledky!KX78)</f>
        <v>30</v>
      </c>
      <c r="BB3" s="148">
        <f>IF(ISBLANK(Výsledky!$LE$3),"",Výsledky!LE78)</f>
        <v>0</v>
      </c>
      <c r="BC3" s="148" t="str">
        <f>IF(ISBLANK(Výsledky!$LL$3),"",Výsledky!LL78)</f>
        <v/>
      </c>
      <c r="BD3" s="148" t="str">
        <f>IF(ISBLANK(Výsledky!$LS$3),"",Výsledky!LS78)</f>
        <v/>
      </c>
      <c r="BE3" s="148" t="str">
        <f>IF(ISBLANK(Výsledky!$LZ$3),"",Výsledky!LZ78)</f>
        <v/>
      </c>
      <c r="BF3" s="148" t="str">
        <f>IF(ISBLANK(Výsledky!$MG$3),"",Výsledky!MG78)</f>
        <v/>
      </c>
      <c r="BG3" s="148" t="str">
        <f>IF(ISBLANK(Výsledky!$MN$3),"",Výsledky!MN78)</f>
        <v/>
      </c>
      <c r="BH3" s="148" t="str">
        <f>IF(ISBLANK(Výsledky!$MU$3),"",Výsledky!MU78)</f>
        <v/>
      </c>
      <c r="BI3" s="148" t="str">
        <f>IF(ISBLANK(Výsledky!$NB$3),"",Výsledky!NB78)</f>
        <v/>
      </c>
      <c r="BJ3" s="148" t="str">
        <f>IF(ISBLANK(Výsledky!$NI$3),"",Výsledky!NI78)</f>
        <v/>
      </c>
      <c r="BK3" s="148" t="str">
        <f>IF(ISBLANK(Výsledky!$NP$3),"",Výsledky!NP78)</f>
        <v/>
      </c>
      <c r="BL3" s="148" t="str">
        <f>IF(ISBLANK(Výsledky!$NW$3),"",Výsledky!NW78)</f>
        <v/>
      </c>
      <c r="BM3" s="148" t="str">
        <f>IF(ISBLANK(Výsledky!$OD$3),"",Výsledky!OD78)</f>
        <v/>
      </c>
      <c r="BN3" s="148" t="str">
        <f>IF(ISBLANK(Výsledky!$OK$3),"",Výsledky!OK78)</f>
        <v/>
      </c>
      <c r="BO3" s="148" t="str">
        <f>IF(ISBLANK(Výsledky!$OR$3),"",Výsledky!OR78)</f>
        <v/>
      </c>
      <c r="BP3" s="148" t="str">
        <f>IF(ISBLANK(Výsledky!$OY$3),"",Výsledky!OY78)</f>
        <v/>
      </c>
      <c r="BQ3" s="148" t="str">
        <f>IF(ISBLANK(Výsledky!$PF$3),"",Výsledky!PF78)</f>
        <v/>
      </c>
      <c r="BR3" s="148" t="str">
        <f>IF(ISBLANK(Výsledky!$PM$3),"",Výsledky!PM78)</f>
        <v/>
      </c>
      <c r="BS3" s="148" t="str">
        <f>IF(ISBLANK(Výsledky!$PT$3),"",Výsledky!PT78)</f>
        <v/>
      </c>
      <c r="BT3" s="149" t="str">
        <f>IF(ISBLANK(Výsledky!$QA$3),"",Výsledky!QA78)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Tipy!A90</f>
        <v>14</v>
      </c>
      <c r="D4" s="179" t="str">
        <f>Tipy!B90</f>
        <v>slaffko 14</v>
      </c>
      <c r="E4" s="308">
        <f>SUM(F4:I4)</f>
        <v>1820</v>
      </c>
      <c r="F4" s="306">
        <f>IF(ISBLANK(Výsledky!$I$3),"-",SUM(J4:M4,O4,Q4,S4:T4,V4,X4,Z4:AA4,AC4:AE4,AG4:AI4,AK4:AM4,AP4,AR4,AT4:AU4,AW4:AX4,BA4,BC4:BD4,BF4,BH4,BJ4,BL4,BN4,BP4,BR4:BS4))</f>
        <v>1200</v>
      </c>
      <c r="G4" s="151">
        <f>IF(ISBLANK(Výsledky!$AK$3),"-",SUM(N4,R4,U4,Y4,AB4,AF4,AV4,BB4,BG4,BI4,BM4,BO4,BT4))</f>
        <v>350</v>
      </c>
      <c r="H4" s="151">
        <f>IF(ISBLANK(Výsledky!$AY$3),"-",SUM(P4,W4,AJ4,AO4,AQ4,AY4))</f>
        <v>130</v>
      </c>
      <c r="I4" s="167">
        <f>IF(ISBLANK(Výsledky!$HK$3),"-",SUM(AN4,AS4,AZ4,BE4,BK4,BQ4))</f>
        <v>140</v>
      </c>
      <c r="J4" s="164">
        <f>IF(ISBLANK(Výsledky!$I$3),"",Výsledky!I96)</f>
        <v>80</v>
      </c>
      <c r="K4" s="152">
        <f>IF(ISBLANK(Výsledky!$P$3),"",Výsledky!P96)</f>
        <v>60</v>
      </c>
      <c r="L4" s="152">
        <f>IF(ISBLANK(Výsledky!$W$3),"",Výsledky!W96)</f>
        <v>80</v>
      </c>
      <c r="M4" s="152">
        <f>IF(ISBLANK(Výsledky!$AD$3),"",Výsledky!AD96)</f>
        <v>30</v>
      </c>
      <c r="N4" s="152">
        <f>IF(ISBLANK(Výsledky!$AK$3),"",Výsledky!AK96)</f>
        <v>50</v>
      </c>
      <c r="O4" s="152">
        <f>IF(ISBLANK(Výsledky!$AR$3),"",Výsledky!AR96)</f>
        <v>50</v>
      </c>
      <c r="P4" s="152">
        <f>IF(ISBLANK(Výsledky!$AY$3),"",Výsledky!AY96)</f>
        <v>40</v>
      </c>
      <c r="Q4" s="152">
        <f>IF(ISBLANK(Výsledky!$BF$3),"",Výsledky!BF96)</f>
        <v>30</v>
      </c>
      <c r="R4" s="152">
        <f>IF(ISBLANK(Výsledky!$BM$3),"",Výsledky!BM96)</f>
        <v>50</v>
      </c>
      <c r="S4" s="152">
        <f>IF(ISBLANK(Výsledky!$BT$3),"",Výsledky!BT96)</f>
        <v>60</v>
      </c>
      <c r="T4" s="152">
        <f>IF(ISBLANK(Výsledky!$CA$3),"",Výsledky!CA96)</f>
        <v>50</v>
      </c>
      <c r="U4" s="152">
        <f>IF(ISBLANK(Výsledky!$CH$3),"",Výsledky!CH96)</f>
        <v>50</v>
      </c>
      <c r="V4" s="152">
        <f>IF(ISBLANK(Výsledky!$CO$3),"",Výsledky!CO96)</f>
        <v>60</v>
      </c>
      <c r="W4" s="152">
        <f>IF(ISBLANK(Výsledky!$CV$3),"",Výsledky!CV96)</f>
        <v>60</v>
      </c>
      <c r="X4" s="152">
        <f>IF(ISBLANK(Výsledky!$DC$3),"",Výsledky!DC96)</f>
        <v>0</v>
      </c>
      <c r="Y4" s="152">
        <f>IF(ISBLANK(Výsledky!$DJ$3),"",Výsledky!DJ96)</f>
        <v>30</v>
      </c>
      <c r="Z4" s="152">
        <f>IF(ISBLANK(Výsledky!$DQ$3),"",Výsledky!DQ96)</f>
        <v>10</v>
      </c>
      <c r="AA4" s="152">
        <f>IF(ISBLANK(Výsledky!$DX$3),"",Výsledky!DX96)</f>
        <v>60</v>
      </c>
      <c r="AB4" s="152">
        <f>IF(ISBLANK(Výsledky!$EE$3),"",Výsledky!EE96)</f>
        <v>80</v>
      </c>
      <c r="AC4" s="152">
        <f>IF(ISBLANK(Výsledky!$EL$3),"",Výsledky!EL96)</f>
        <v>70</v>
      </c>
      <c r="AD4" s="152">
        <f>IF(ISBLANK(Výsledky!$ES$3),"",Výsledky!ES96)</f>
        <v>60</v>
      </c>
      <c r="AE4" s="152">
        <f>IF(ISBLANK(Výsledky!$EZ$3),"",Výsledky!EZ96)</f>
        <v>30</v>
      </c>
      <c r="AF4" s="152">
        <f>IF(ISBLANK(Výsledky!$FG$3),"",Výsledky!FG96)</f>
        <v>30</v>
      </c>
      <c r="AG4" s="152">
        <f>IF(ISBLANK(Výsledky!$FN$3),"",Výsledky!FN96)</f>
        <v>50</v>
      </c>
      <c r="AH4" s="152">
        <f>IF(ISBLANK(Výsledky!$FU$3),"",Výsledky!FU96)</f>
        <v>60</v>
      </c>
      <c r="AI4" s="152">
        <f>IF(ISBLANK(Výsledky!$GB$3),"",Výsledky!GB96)</f>
        <v>20</v>
      </c>
      <c r="AJ4" s="152">
        <f>IF(ISBLANK(Výsledky!$GI$3),"",Výsledky!GI96)</f>
        <v>0</v>
      </c>
      <c r="AK4" s="152">
        <f>IF(ISBLANK(Výsledky!$GP$3),"",Výsledky!GP96)</f>
        <v>60</v>
      </c>
      <c r="AL4" s="317">
        <v>0</v>
      </c>
      <c r="AM4" s="152">
        <f>IF(ISBLANK(Výsledky!$HD$3),"",Výsledky!HD96)</f>
        <v>40</v>
      </c>
      <c r="AN4" s="152">
        <f>IF(ISBLANK(Výsledky!$HK$3),"",Výsledky!HK96)</f>
        <v>30</v>
      </c>
      <c r="AO4" s="152">
        <f>IF(ISBLANK(Výsledky!$HR$3),"",Výsledky!HR96)</f>
        <v>0</v>
      </c>
      <c r="AP4" s="152">
        <f>IF(ISBLANK(Výsledky!$HY$3),"",Výsledky!HY96)</f>
        <v>20</v>
      </c>
      <c r="AQ4" s="152">
        <f>IF(ISBLANK(Výsledky!$IF$3),"",Výsledky!IF96)</f>
        <v>30</v>
      </c>
      <c r="AR4" s="152">
        <f>IF(ISBLANK(Výsledky!$IM$3),"",Výsledky!IM96)</f>
        <v>30</v>
      </c>
      <c r="AS4" s="152">
        <f>IF(ISBLANK(Výsledky!$IT$3),"",Výsledky!IT96)</f>
        <v>30</v>
      </c>
      <c r="AT4" s="152">
        <f>IF(ISBLANK(Výsledky!$JA$3),"",Výsledky!JA96)</f>
        <v>80</v>
      </c>
      <c r="AU4" s="152">
        <f>IF(ISBLANK(Výsledky!$JH$3),"",Výsledky!JH96)</f>
        <v>20</v>
      </c>
      <c r="AV4" s="152">
        <f>IF(ISBLANK(Výsledky!$JO$3),"",Výsledky!JO96)</f>
        <v>60</v>
      </c>
      <c r="AW4" s="152">
        <f>IF(ISBLANK(Výsledky!$JV$3),"",Výsledky!JV96)</f>
        <v>60</v>
      </c>
      <c r="AX4" s="152" t="str">
        <f>IF(ISBLANK(Výsledky!$KC$3),"",Výsledky!KC96)</f>
        <v/>
      </c>
      <c r="AY4" s="152">
        <f>IF(ISBLANK(Výsledky!$KJ$3),"",Výsledky!KJ96)</f>
        <v>0</v>
      </c>
      <c r="AZ4" s="152">
        <f>IF(ISBLANK(Výsledky!$KQ$3),"",Výsledky!KQ96)</f>
        <v>80</v>
      </c>
      <c r="BA4" s="152">
        <f>IF(ISBLANK(Výsledky!$KX$3),"",Výsledky!KX96)</f>
        <v>30</v>
      </c>
      <c r="BB4" s="152">
        <f>IF(ISBLANK(Výsledky!$LE$3),"",Výsledky!LE96)</f>
        <v>0</v>
      </c>
      <c r="BC4" s="152" t="str">
        <f>IF(ISBLANK(Výsledky!$LL$3),"",Výsledky!LL96)</f>
        <v/>
      </c>
      <c r="BD4" s="152" t="str">
        <f>IF(ISBLANK(Výsledky!$LS$3),"",Výsledky!LS96)</f>
        <v/>
      </c>
      <c r="BE4" s="152" t="str">
        <f>IF(ISBLANK(Výsledky!$LZ$3),"",Výsledky!LZ96)</f>
        <v/>
      </c>
      <c r="BF4" s="152" t="str">
        <f>IF(ISBLANK(Výsledky!$MG$3),"",Výsledky!MG96)</f>
        <v/>
      </c>
      <c r="BG4" s="152" t="str">
        <f>IF(ISBLANK(Výsledky!$MN$3),"",Výsledky!MN96)</f>
        <v/>
      </c>
      <c r="BH4" s="152" t="str">
        <f>IF(ISBLANK(Výsledky!$MU$3),"",Výsledky!MU96)</f>
        <v/>
      </c>
      <c r="BI4" s="152" t="str">
        <f>IF(ISBLANK(Výsledky!$NB$3),"",Výsledky!NB96)</f>
        <v/>
      </c>
      <c r="BJ4" s="152" t="str">
        <f>IF(ISBLANK(Výsledky!$NI$3),"",Výsledky!NI96)</f>
        <v/>
      </c>
      <c r="BK4" s="152" t="str">
        <f>IF(ISBLANK(Výsledky!$NP$3),"",Výsledky!NP96)</f>
        <v/>
      </c>
      <c r="BL4" s="152" t="str">
        <f>IF(ISBLANK(Výsledky!$NW$3),"",Výsledky!NW96)</f>
        <v/>
      </c>
      <c r="BM4" s="152" t="str">
        <f>IF(ISBLANK(Výsledky!$OD$3),"",Výsledky!OD96)</f>
        <v/>
      </c>
      <c r="BN4" s="152" t="str">
        <f>IF(ISBLANK(Výsledky!$OK$3),"",Výsledky!OK96)</f>
        <v/>
      </c>
      <c r="BO4" s="152" t="str">
        <f>IF(ISBLANK(Výsledky!$OR$3),"",Výsledky!OR96)</f>
        <v/>
      </c>
      <c r="BP4" s="152" t="str">
        <f>IF(ISBLANK(Výsledky!$OY$3),"",Výsledky!OY96)</f>
        <v/>
      </c>
      <c r="BQ4" s="152" t="str">
        <f>IF(ISBLANK(Výsledky!$PF$3),"",Výsledky!PF96)</f>
        <v/>
      </c>
      <c r="BR4" s="152" t="str">
        <f>IF(ISBLANK(Výsledky!$PM$3),"",Výsledky!PM96)</f>
        <v/>
      </c>
      <c r="BS4" s="152" t="str">
        <f>IF(ISBLANK(Výsledky!$PT$3),"",Výsledky!PT96)</f>
        <v/>
      </c>
      <c r="BT4" s="153" t="str">
        <f>IF(ISBLANK(Výsledky!$QA$3),"",Výsledky!QA96)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Tipy!A93</f>
        <v>3</v>
      </c>
      <c r="D5" s="179" t="str">
        <f>Tipy!B93</f>
        <v>Steve3465</v>
      </c>
      <c r="E5" s="308">
        <f>SUM(F5:I5)</f>
        <v>1770</v>
      </c>
      <c r="F5" s="306">
        <f>IF(ISBLANK(Výsledky!$I$3),"-",SUM(J5:M5,O5,Q5,S5:T5,V5,X5,Z5:AA5,AC5:AE5,AG5:AI5,AK5:AM5,AP5,AR5,AT5:AU5,AW5:AX5,BA5,BC5:BD5,BF5,BH5,BJ5,BL5,BN5,BP5,BR5:BS5))</f>
        <v>1090</v>
      </c>
      <c r="G5" s="151">
        <f>IF(ISBLANK(Výsledky!$AK$3),"-",SUM(N5,R5,U5,Y5,AB5,AF5,AV5,BB5,BG5,BI5,BM5,BO5,BT5))</f>
        <v>360</v>
      </c>
      <c r="H5" s="151">
        <f>IF(ISBLANK(Výsledky!$AY$3),"-",SUM(P5,W5,AJ5,AO5,AQ5,AY5))</f>
        <v>190</v>
      </c>
      <c r="I5" s="167">
        <f>IF(ISBLANK(Výsledky!$HK$3),"-",SUM(AN5,AS5,AZ5,BE5,BK5,BQ5))</f>
        <v>130</v>
      </c>
      <c r="J5" s="164">
        <f>IF(ISBLANK(Výsledky!$I$3),"",Výsledky!I99)</f>
        <v>60</v>
      </c>
      <c r="K5" s="152">
        <f>IF(ISBLANK(Výsledky!$P$3),"",Výsledky!P99)</f>
        <v>80</v>
      </c>
      <c r="L5" s="152">
        <f>IF(ISBLANK(Výsledky!$W$3),"",Výsledky!W99)</f>
        <v>30</v>
      </c>
      <c r="M5" s="152">
        <f>IF(ISBLANK(Výsledky!$AD$3),"",Výsledky!AD99)</f>
        <v>50</v>
      </c>
      <c r="N5" s="152">
        <f>IF(ISBLANK(Výsledky!$AK$3),"",Výsledky!AK99)</f>
        <v>50</v>
      </c>
      <c r="O5" s="152">
        <f>IF(ISBLANK(Výsledky!$AR$3),"",Výsledky!AR99)</f>
        <v>60</v>
      </c>
      <c r="P5" s="152">
        <f>IF(ISBLANK(Výsledky!$AY$3),"",Výsledky!AY99)</f>
        <v>50</v>
      </c>
      <c r="Q5" s="152">
        <f>IF(ISBLANK(Výsledky!$BF$3),"",Výsledky!BF99)</f>
        <v>40</v>
      </c>
      <c r="R5" s="152">
        <f>IF(ISBLANK(Výsledky!$BM$3),"",Výsledky!BM99)</f>
        <v>30</v>
      </c>
      <c r="S5" s="152">
        <f>IF(ISBLANK(Výsledky!$BT$3),"",Výsledky!BT99)</f>
        <v>40</v>
      </c>
      <c r="T5" s="152">
        <f>IF(ISBLANK(Výsledky!$CA$3),"",Výsledky!CA99)</f>
        <v>50</v>
      </c>
      <c r="U5" s="152">
        <f>IF(ISBLANK(Výsledky!$CH$3),"",Výsledky!CH99)</f>
        <v>40</v>
      </c>
      <c r="V5" s="152">
        <f>IF(ISBLANK(Výsledky!$CO$3),"",Výsledky!CO99)</f>
        <v>30</v>
      </c>
      <c r="W5" s="152">
        <f>IF(ISBLANK(Výsledky!$CV$3),"",Výsledky!CV99)</f>
        <v>50</v>
      </c>
      <c r="X5" s="152">
        <f>IF(ISBLANK(Výsledky!$DC$3),"",Výsledky!DC99)</f>
        <v>10</v>
      </c>
      <c r="Y5" s="152">
        <f>IF(ISBLANK(Výsledky!$DJ$3),"",Výsledky!DJ99)</f>
        <v>60</v>
      </c>
      <c r="Z5" s="152">
        <f>IF(ISBLANK(Výsledky!$DQ$3),"",Výsledky!DQ99)</f>
        <v>10</v>
      </c>
      <c r="AA5" s="152">
        <f>IF(ISBLANK(Výsledky!$DX$3),"",Výsledky!DX99)</f>
        <v>60</v>
      </c>
      <c r="AB5" s="152">
        <f>IF(ISBLANK(Výsledky!$EE$3),"",Výsledky!EE99)</f>
        <v>50</v>
      </c>
      <c r="AC5" s="152">
        <f>IF(ISBLANK(Výsledky!$EL$3),"",Výsledky!EL99)</f>
        <v>40</v>
      </c>
      <c r="AD5" s="152">
        <f>IF(ISBLANK(Výsledky!$ES$3),"",Výsledky!ES99)</f>
        <v>20</v>
      </c>
      <c r="AE5" s="152">
        <f>IF(ISBLANK(Výsledky!$EZ$3),"",Výsledky!EZ99)</f>
        <v>30</v>
      </c>
      <c r="AF5" s="152">
        <f>IF(ISBLANK(Výsledky!$FG$3),"",Výsledky!FG99)</f>
        <v>70</v>
      </c>
      <c r="AG5" s="152">
        <f>IF(ISBLANK(Výsledky!$FN$3),"",Výsledky!FN99)</f>
        <v>60</v>
      </c>
      <c r="AH5" s="152">
        <f>IF(ISBLANK(Výsledky!$FU$3),"",Výsledky!FU99)</f>
        <v>80</v>
      </c>
      <c r="AI5" s="152">
        <f>IF(ISBLANK(Výsledky!$GB$3),"",Výsledky!GB99)</f>
        <v>10</v>
      </c>
      <c r="AJ5" s="152">
        <f>IF(ISBLANK(Výsledky!$GI$3),"",Výsledky!GI99)</f>
        <v>30</v>
      </c>
      <c r="AK5" s="152">
        <f>IF(ISBLANK(Výsledky!$GP$3),"",Výsledky!GP99)</f>
        <v>50</v>
      </c>
      <c r="AL5" s="200">
        <v>0</v>
      </c>
      <c r="AM5" s="152">
        <f>IF(ISBLANK(Výsledky!$HD$3),"",Výsledky!HD99)</f>
        <v>40</v>
      </c>
      <c r="AN5" s="152">
        <f>IF(ISBLANK(Výsledky!$HK$3),"",Výsledky!HK99)</f>
        <v>20</v>
      </c>
      <c r="AO5" s="152">
        <f>IF(ISBLANK(Výsledky!$HR$3),"",Výsledky!HR99)</f>
        <v>0</v>
      </c>
      <c r="AP5" s="152">
        <f>IF(ISBLANK(Výsledky!$HY$3),"",Výsledky!HY99)</f>
        <v>40</v>
      </c>
      <c r="AQ5" s="152">
        <f>IF(ISBLANK(Výsledky!$IF$3),"",Výsledky!IF99)</f>
        <v>60</v>
      </c>
      <c r="AR5" s="152">
        <f>IF(ISBLANK(Výsledky!$IM$3),"",Výsledky!IM99)</f>
        <v>30</v>
      </c>
      <c r="AS5" s="152">
        <f>IF(ISBLANK(Výsledky!$IT$3),"",Výsledky!IT99)</f>
        <v>60</v>
      </c>
      <c r="AT5" s="152">
        <f>IF(ISBLANK(Výsledky!$JA$3),"",Výsledky!JA99)</f>
        <v>80</v>
      </c>
      <c r="AU5" s="152">
        <f>IF(ISBLANK(Výsledky!$JH$3),"",Výsledky!JH99)</f>
        <v>20</v>
      </c>
      <c r="AV5" s="152">
        <f>IF(ISBLANK(Výsledky!$JO$3),"",Výsledky!JO99)</f>
        <v>60</v>
      </c>
      <c r="AW5" s="152">
        <f>IF(ISBLANK(Výsledky!$JV$3),"",Výsledky!JV99)</f>
        <v>50</v>
      </c>
      <c r="AX5" s="152" t="str">
        <f>IF(ISBLANK(Výsledky!$KC$3),"",Výsledky!KC99)</f>
        <v/>
      </c>
      <c r="AY5" s="152">
        <f>IF(ISBLANK(Výsledky!$KJ$3),"",Výsledky!KJ99)</f>
        <v>0</v>
      </c>
      <c r="AZ5" s="152">
        <f>IF(ISBLANK(Výsledky!$KQ$3),"",Výsledky!KQ99)</f>
        <v>50</v>
      </c>
      <c r="BA5" s="152">
        <f>IF(ISBLANK(Výsledky!$KX$3),"",Výsledky!KX99)</f>
        <v>20</v>
      </c>
      <c r="BB5" s="152">
        <f>IF(ISBLANK(Výsledky!$LE$3),"",Výsledky!LE99)</f>
        <v>0</v>
      </c>
      <c r="BC5" s="152" t="str">
        <f>IF(ISBLANK(Výsledky!$LL$3),"",Výsledky!LL99)</f>
        <v/>
      </c>
      <c r="BD5" s="152" t="str">
        <f>IF(ISBLANK(Výsledky!$LS$3),"",Výsledky!LS99)</f>
        <v/>
      </c>
      <c r="BE5" s="152" t="str">
        <f>IF(ISBLANK(Výsledky!$LZ$3),"",Výsledky!LZ99)</f>
        <v/>
      </c>
      <c r="BF5" s="152" t="str">
        <f>IF(ISBLANK(Výsledky!$MG$3),"",Výsledky!MG99)</f>
        <v/>
      </c>
      <c r="BG5" s="152" t="str">
        <f>IF(ISBLANK(Výsledky!$MN$3),"",Výsledky!MN99)</f>
        <v/>
      </c>
      <c r="BH5" s="152" t="str">
        <f>IF(ISBLANK(Výsledky!$MU$3),"",Výsledky!MU99)</f>
        <v/>
      </c>
      <c r="BI5" s="152" t="str">
        <f>IF(ISBLANK(Výsledky!$NB$3),"",Výsledky!NB99)</f>
        <v/>
      </c>
      <c r="BJ5" s="152" t="str">
        <f>IF(ISBLANK(Výsledky!$NI$3),"",Výsledky!NI99)</f>
        <v/>
      </c>
      <c r="BK5" s="152" t="str">
        <f>IF(ISBLANK(Výsledky!$NP$3),"",Výsledky!NP99)</f>
        <v/>
      </c>
      <c r="BL5" s="152" t="str">
        <f>IF(ISBLANK(Výsledky!$NW$3),"",Výsledky!NW99)</f>
        <v/>
      </c>
      <c r="BM5" s="152" t="str">
        <f>IF(ISBLANK(Výsledky!$OD$3),"",Výsledky!OD99)</f>
        <v/>
      </c>
      <c r="BN5" s="152" t="str">
        <f>IF(ISBLANK(Výsledky!$OK$3),"",Výsledky!OK99)</f>
        <v/>
      </c>
      <c r="BO5" s="152" t="str">
        <f>IF(ISBLANK(Výsledky!$OR$3),"",Výsledky!OR99)</f>
        <v/>
      </c>
      <c r="BP5" s="152" t="str">
        <f>IF(ISBLANK(Výsledky!$OY$3),"",Výsledky!OY99)</f>
        <v/>
      </c>
      <c r="BQ5" s="152" t="str">
        <f>IF(ISBLANK(Výsledky!$PF$3),"",Výsledky!PF99)</f>
        <v/>
      </c>
      <c r="BR5" s="152" t="str">
        <f>IF(ISBLANK(Výsledky!$PM$3),"",Výsledky!PM99)</f>
        <v/>
      </c>
      <c r="BS5" s="152" t="str">
        <f>IF(ISBLANK(Výsledky!$PT$3),"",Výsledky!PT99)</f>
        <v/>
      </c>
      <c r="BT5" s="153" t="str">
        <f>IF(ISBLANK(Výsledky!$QA$3),"",Výsledky!QA99)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1770</v>
      </c>
      <c r="F6" s="306">
        <f>IF(ISBLANK(Výsledky!$I$3),"-",SUM(J6:M6,O6,Q6,S6:T6,V6,X6,Z6:AA6,AC6:AE6,AG6:AI6,AK6:AM6,AP6,AR6,AT6:AU6,AW6:AX6,BA6,BC6:BD6,BF6,BH6,BJ6,BL6,BN6,BP6,BR6:BS6))</f>
        <v>1060</v>
      </c>
      <c r="G6" s="151">
        <f>IF(ISBLANK(Výsledky!$AK$3),"-",SUM(N6,R6,U6,Y6,AB6,AF6,AV6,BB6,BG6,BI6,BM6,BO6,BT6))</f>
        <v>390</v>
      </c>
      <c r="H6" s="151">
        <f>IF(ISBLANK(Výsledky!$AY$3),"-",SUM(P6,W6,AJ6,AO6,AQ6,AY6))</f>
        <v>220</v>
      </c>
      <c r="I6" s="167">
        <f>IF(ISBLANK(Výsledky!$HK$3),"-",SUM(AN6,AS6,AZ6,BE6,BK6,BQ6))</f>
        <v>100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 t="str">
        <f>IF(ISBLANK(Výsledky!$KC$3),"",Výsledky!KC45)</f>
        <v/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 t="str">
        <f>IF(ISBLANK(Výsledky!$LL$3),"",Výsledky!LL45)</f>
        <v/>
      </c>
      <c r="BD6" s="152" t="str">
        <f>IF(ISBLANK(Výsledky!$LS$3),"",Výsledky!LS45)</f>
        <v/>
      </c>
      <c r="BE6" s="152" t="str">
        <f>IF(ISBLANK(Výsledky!$LZ$3),"",Výsledky!LZ45)</f>
        <v/>
      </c>
      <c r="BF6" s="152" t="str">
        <f>IF(ISBLANK(Výsledky!$MG$3),"",Výsledky!MG45)</f>
        <v/>
      </c>
      <c r="BG6" s="152" t="str">
        <f>IF(ISBLANK(Výsledky!$MN$3),"",Výsledky!MN45)</f>
        <v/>
      </c>
      <c r="BH6" s="152" t="str">
        <f>IF(ISBLANK(Výsledky!$MU$3),"",Výsledky!MU45)</f>
        <v/>
      </c>
      <c r="BI6" s="152" t="str">
        <f>IF(ISBLANK(Výsledky!$NB$3),"",Výsledky!NB45)</f>
        <v/>
      </c>
      <c r="BJ6" s="152" t="str">
        <f>IF(ISBLANK(Výsledky!$NI$3),"",Výsledky!NI45)</f>
        <v/>
      </c>
      <c r="BK6" s="152" t="str">
        <f>IF(ISBLANK(Výsledky!$NP$3),"",Výsledky!NP45)</f>
        <v/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Tipy!A15</f>
        <v>34</v>
      </c>
      <c r="D7" s="179" t="str">
        <f>Tipy!B15</f>
        <v>Burton</v>
      </c>
      <c r="E7" s="308">
        <f>SUM(F7:I7)</f>
        <v>1720</v>
      </c>
      <c r="F7" s="306">
        <f>IF(ISBLANK(Výsledky!$I$3),"-",SUM(J7:M7,O7,Q7,S7:T7,V7,X7,Z7:AA7,AC7:AE7,AG7:AI7,AK7:AM7,AP7,AR7,AT7:AU7,AW7:AX7,BA7,BC7:BD7,BF7,BH7,BJ7,BL7,BN7,BP7,BR7:BS7))</f>
        <v>1190</v>
      </c>
      <c r="G7" s="151">
        <f>IF(ISBLANK(Výsledky!$AK$3),"-",SUM(N7,R7,U7,Y7,AB7,AF7,AV7,BB7,BG7,BI7,BM7,BO7,BT7))</f>
        <v>220</v>
      </c>
      <c r="H7" s="151">
        <f>IF(ISBLANK(Výsledky!$AY$3),"-",SUM(P7,W7,AJ7,AO7,AQ7,AY7))</f>
        <v>200</v>
      </c>
      <c r="I7" s="167">
        <f>IF(ISBLANK(Výsledky!$HK$3),"-",SUM(AN7,AS7,AZ7,BE7,BK7,BQ7))</f>
        <v>110</v>
      </c>
      <c r="J7" s="164">
        <f>IF(ISBLANK(Výsledky!$I$3),"",Výsledky!I21)</f>
        <v>80</v>
      </c>
      <c r="K7" s="152">
        <f>IF(ISBLANK(Výsledky!$P$3),"",Výsledky!P21)</f>
        <v>80</v>
      </c>
      <c r="L7" s="152">
        <f>IF(ISBLANK(Výsledky!$W$3),"",Výsledky!W21)</f>
        <v>80</v>
      </c>
      <c r="M7" s="152">
        <f>IF(ISBLANK(Výsledky!$AD$3),"",Výsledky!AD21)</f>
        <v>70</v>
      </c>
      <c r="N7" s="152">
        <f>IF(ISBLANK(Výsledky!$AK$3),"",Výsledky!AK21)</f>
        <v>40</v>
      </c>
      <c r="O7" s="152">
        <f>IF(ISBLANK(Výsledky!$AR$3),"",Výsledky!AR21)</f>
        <v>50</v>
      </c>
      <c r="P7" s="152">
        <f>IF(ISBLANK(Výsledky!$AY$3),"",Výsledky!AY21)</f>
        <v>30</v>
      </c>
      <c r="Q7" s="152" t="str">
        <f>IF(ISBLANK(Výsledky!$BF$3),"",Výsledky!BF21)</f>
        <v>-</v>
      </c>
      <c r="R7" s="152">
        <f>IF(ISBLANK(Výsledky!$BM$3),"",Výsledky!BM21)</f>
        <v>30</v>
      </c>
      <c r="S7" s="152">
        <f>IF(ISBLANK(Výsledky!$BT$3),"",Výsledky!BT21)</f>
        <v>60</v>
      </c>
      <c r="T7" s="152">
        <f>IF(ISBLANK(Výsledky!$CA$3),"",Výsledky!CA21)</f>
        <v>50</v>
      </c>
      <c r="U7" s="152">
        <f>IF(ISBLANK(Výsledky!$CH$3),"",Výsledky!CH21)</f>
        <v>30</v>
      </c>
      <c r="V7" s="152">
        <f>IF(ISBLANK(Výsledky!$CO$3),"",Výsledky!CO21)</f>
        <v>40</v>
      </c>
      <c r="W7" s="152">
        <f>IF(ISBLANK(Výsledky!$CV$3),"",Výsledky!CV21)</f>
        <v>80</v>
      </c>
      <c r="X7" s="152">
        <f>IF(ISBLANK(Výsledky!$DC$3),"",Výsledky!DC21)</f>
        <v>40</v>
      </c>
      <c r="Y7" s="152">
        <f>IF(ISBLANK(Výsledky!$DJ$3),"",Výsledky!DJ21)</f>
        <v>0</v>
      </c>
      <c r="Z7" s="152">
        <f>IF(ISBLANK(Výsledky!$DQ$3),"",Výsledky!DQ21)</f>
        <v>20</v>
      </c>
      <c r="AA7" s="152">
        <f>IF(ISBLANK(Výsledky!$DX$3),"",Výsledky!DX21)</f>
        <v>40</v>
      </c>
      <c r="AB7" s="152">
        <f>IF(ISBLANK(Výsledky!$EE$3),"",Výsledky!EE21)</f>
        <v>20</v>
      </c>
      <c r="AC7" s="152">
        <f>IF(ISBLANK(Výsledky!$EL$3),"",Výsledky!EL21)</f>
        <v>40</v>
      </c>
      <c r="AD7" s="152">
        <f>IF(ISBLANK(Výsledky!$ES$3),"",Výsledky!ES21)</f>
        <v>50</v>
      </c>
      <c r="AE7" s="152">
        <f>IF(ISBLANK(Výsledky!$EZ$3),"",Výsledky!EZ21)</f>
        <v>20</v>
      </c>
      <c r="AF7" s="152">
        <f>IF(ISBLANK(Výsledky!$FG$3),"",Výsledky!FG21)</f>
        <v>0</v>
      </c>
      <c r="AG7" s="152">
        <f>IF(ISBLANK(Výsledky!$FN$3),"",Výsledky!FN21)</f>
        <v>80</v>
      </c>
      <c r="AH7" s="152">
        <f>IF(ISBLANK(Výsledky!$FU$3),"",Výsledky!FU21)</f>
        <v>50</v>
      </c>
      <c r="AI7" s="152">
        <f>IF(ISBLANK(Výsledky!$GB$3),"",Výsledky!GB21)</f>
        <v>10</v>
      </c>
      <c r="AJ7" s="152">
        <f>IF(ISBLANK(Výsledky!$GI$3),"",Výsledky!GI21)</f>
        <v>30</v>
      </c>
      <c r="AK7" s="152">
        <f>IF(ISBLANK(Výsledky!$GP$3),"",Výsledky!GP21)</f>
        <v>50</v>
      </c>
      <c r="AL7" s="152">
        <v>0</v>
      </c>
      <c r="AM7" s="152">
        <f>IF(ISBLANK(Výsledky!$HD$3),"",Výsledky!HD21)</f>
        <v>40</v>
      </c>
      <c r="AN7" s="152">
        <f>IF(ISBLANK(Výsledky!$HK$3),"",Výsledky!HK21)</f>
        <v>20</v>
      </c>
      <c r="AO7" s="152">
        <f>IF(ISBLANK(Výsledky!$HR$3),"",Výsledky!HR21)</f>
        <v>0</v>
      </c>
      <c r="AP7" s="152">
        <f>IF(ISBLANK(Výsledky!$HY$3),"",Výsledky!HY21)</f>
        <v>60</v>
      </c>
      <c r="AQ7" s="152">
        <f>IF(ISBLANK(Výsledky!$IF$3),"",Výsledky!IF21)</f>
        <v>40</v>
      </c>
      <c r="AR7" s="152">
        <f>IF(ISBLANK(Výsledky!$IM$3),"",Výsledky!IM21)</f>
        <v>20</v>
      </c>
      <c r="AS7" s="152">
        <f>IF(ISBLANK(Výsledky!$IT$3),"",Výsledky!IT21)</f>
        <v>60</v>
      </c>
      <c r="AT7" s="152">
        <f>IF(ISBLANK(Výsledky!$JA$3),"",Výsledky!JA21)</f>
        <v>50</v>
      </c>
      <c r="AU7" s="152">
        <f>IF(ISBLANK(Výsledky!$JH$3),"",Výsledky!JH21)</f>
        <v>20</v>
      </c>
      <c r="AV7" s="152">
        <f>IF(ISBLANK(Výsledky!$JO$3),"",Výsledky!JO21)</f>
        <v>80</v>
      </c>
      <c r="AW7" s="152">
        <f>IF(ISBLANK(Výsledky!$JV$3),"",Výsledky!JV21)</f>
        <v>60</v>
      </c>
      <c r="AX7" s="152" t="str">
        <f>IF(ISBLANK(Výsledky!$KC$3),"",Výsledky!KC21)</f>
        <v/>
      </c>
      <c r="AY7" s="152">
        <f>IF(ISBLANK(Výsledky!$KJ$3),"",Výsledky!KJ21)</f>
        <v>20</v>
      </c>
      <c r="AZ7" s="152">
        <f>IF(ISBLANK(Výsledky!$KQ$3),"",Výsledky!KQ21)</f>
        <v>30</v>
      </c>
      <c r="BA7" s="152">
        <f>IF(ISBLANK(Výsledky!$KX$3),"",Výsledky!KX21)</f>
        <v>30</v>
      </c>
      <c r="BB7" s="152">
        <f>IF(ISBLANK(Výsledky!$LE$3),"",Výsledky!LE21)</f>
        <v>20</v>
      </c>
      <c r="BC7" s="152" t="str">
        <f>IF(ISBLANK(Výsledky!$LL$3),"",Výsledky!LL21)</f>
        <v/>
      </c>
      <c r="BD7" s="152" t="str">
        <f>IF(ISBLANK(Výsledky!$LS$3),"",Výsledky!LS21)</f>
        <v/>
      </c>
      <c r="BE7" s="152" t="str">
        <f>IF(ISBLANK(Výsledky!$LZ$3),"",Výsledky!LZ21)</f>
        <v/>
      </c>
      <c r="BF7" s="152" t="str">
        <f>IF(ISBLANK(Výsledky!$MG$3),"",Výsledky!MG21)</f>
        <v/>
      </c>
      <c r="BG7" s="152" t="str">
        <f>IF(ISBLANK(Výsledky!$MN$3),"",Výsledky!MN21)</f>
        <v/>
      </c>
      <c r="BH7" s="152" t="str">
        <f>IF(ISBLANK(Výsledky!$MU$3),"",Výsledky!MU21)</f>
        <v/>
      </c>
      <c r="BI7" s="152" t="str">
        <f>IF(ISBLANK(Výsledky!$NB$3),"",Výsledky!NB21)</f>
        <v/>
      </c>
      <c r="BJ7" s="152" t="str">
        <f>IF(ISBLANK(Výsledky!$NI$3),"",Výsledky!NI21)</f>
        <v/>
      </c>
      <c r="BK7" s="152" t="str">
        <f>IF(ISBLANK(Výsledky!$NP$3),"",Výsledky!NP21)</f>
        <v/>
      </c>
      <c r="BL7" s="152" t="str">
        <f>IF(ISBLANK(Výsledky!$NW$3),"",Výsledky!NW21)</f>
        <v/>
      </c>
      <c r="BM7" s="152" t="str">
        <f>IF(ISBLANK(Výsledky!$OD$3),"",Výsledky!OD21)</f>
        <v/>
      </c>
      <c r="BN7" s="152" t="str">
        <f>IF(ISBLANK(Výsledky!$OK$3),"",Výsledky!OK21)</f>
        <v/>
      </c>
      <c r="BO7" s="152" t="str">
        <f>IF(ISBLANK(Výsledky!$OR$3),"",Výsledky!OR21)</f>
        <v/>
      </c>
      <c r="BP7" s="152" t="str">
        <f>IF(ISBLANK(Výsledky!$OY$3),"",Výsledky!OY21)</f>
        <v/>
      </c>
      <c r="BQ7" s="152" t="str">
        <f>IF(ISBLANK(Výsledky!$PF$3),"",Výsledky!PF21)</f>
        <v/>
      </c>
      <c r="BR7" s="152" t="str">
        <f>IF(ISBLANK(Výsledky!$PM$3),"",Výsledky!PM21)</f>
        <v/>
      </c>
      <c r="BS7" s="152" t="str">
        <f>IF(ISBLANK(Výsledky!$PT$3),"",Výsledky!PT21)</f>
        <v/>
      </c>
      <c r="BT7" s="153" t="str">
        <f>IF(ISBLANK(Výsledky!$QA$3),"",Výsledky!QA21)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Tipy!A81</f>
        <v>82</v>
      </c>
      <c r="D8" s="179" t="str">
        <f>Tipy!B81</f>
        <v>Rajjum</v>
      </c>
      <c r="E8" s="308">
        <f>SUM(F8:I8)</f>
        <v>1700</v>
      </c>
      <c r="F8" s="306">
        <f>IF(ISBLANK(Výsledky!$I$3),"-",SUM(J8:M8,O8,Q8,S8:T8,V8,X8,Z8:AA8,AC8:AE8,AG8:AI8,AK8:AM8,AP8,AR8,AT8:AU8,AW8:AX8,BA8,BC8:BD8,BF8,BH8,BJ8,BL8,BN8,BP8,BR8:BS8))</f>
        <v>1040</v>
      </c>
      <c r="G8" s="151">
        <f>IF(ISBLANK(Výsledky!$AK$3),"-",SUM(N8,R8,U8,Y8,AB8,AF8,AV8,BB8,BG8,BI8,BM8,BO8,BT8))</f>
        <v>340</v>
      </c>
      <c r="H8" s="151">
        <f>IF(ISBLANK(Výsledky!$AY$3),"-",SUM(P8,W8,AJ8,AO8,AQ8,AY8))</f>
        <v>210</v>
      </c>
      <c r="I8" s="167">
        <f>IF(ISBLANK(Výsledky!$HK$3),"-",SUM(AN8,AS8,AZ8,BE8,BK8,BQ8))</f>
        <v>110</v>
      </c>
      <c r="J8" s="164">
        <f>IF(ISBLANK(Výsledky!$I$3),"",Výsledky!I87)</f>
        <v>70</v>
      </c>
      <c r="K8" s="152">
        <f>IF(ISBLANK(Výsledky!$P$3),"",Výsledky!P87)</f>
        <v>80</v>
      </c>
      <c r="L8" s="152">
        <f>IF(ISBLANK(Výsledky!$W$3),"",Výsledky!W87)</f>
        <v>40</v>
      </c>
      <c r="M8" s="152">
        <f>IF(ISBLANK(Výsledky!$AD$3),"",Výsledky!AD87)</f>
        <v>30</v>
      </c>
      <c r="N8" s="152">
        <f>IF(ISBLANK(Výsledky!$AK$3),"",Výsledky!AK87)</f>
        <v>60</v>
      </c>
      <c r="O8" s="152">
        <f>IF(ISBLANK(Výsledky!$AR$3),"",Výsledky!AR87)</f>
        <v>60</v>
      </c>
      <c r="P8" s="152">
        <f>IF(ISBLANK(Výsledky!$AY$3),"",Výsledky!AY87)</f>
        <v>40</v>
      </c>
      <c r="Q8" s="152">
        <f>IF(ISBLANK(Výsledky!$BF$3),"",Výsledky!BF87)</f>
        <v>30</v>
      </c>
      <c r="R8" s="152">
        <f>IF(ISBLANK(Výsledky!$BM$3),"",Výsledky!BM87)</f>
        <v>50</v>
      </c>
      <c r="S8" s="152">
        <f>IF(ISBLANK(Výsledky!$BT$3),"",Výsledky!BT87)</f>
        <v>80</v>
      </c>
      <c r="T8" s="152">
        <f>IF(ISBLANK(Výsledky!$CA$3),"",Výsledky!CA87)</f>
        <v>50</v>
      </c>
      <c r="U8" s="152" t="str">
        <f>IF(ISBLANK(Výsledky!$CH$3),"",Výsledky!CH87)</f>
        <v>-</v>
      </c>
      <c r="V8" s="152">
        <f>IF(ISBLANK(Výsledky!$CO$3),"",Výsledky!CO87)</f>
        <v>30</v>
      </c>
      <c r="W8" s="152">
        <f>IF(ISBLANK(Výsledky!$CV$3),"",Výsledky!CV87)</f>
        <v>60</v>
      </c>
      <c r="X8" s="152">
        <f>IF(ISBLANK(Výsledky!$DC$3),"",Výsledky!DC87)</f>
        <v>0</v>
      </c>
      <c r="Y8" s="152">
        <f>IF(ISBLANK(Výsledky!$DJ$3),"",Výsledky!DJ87)</f>
        <v>10</v>
      </c>
      <c r="Z8" s="152">
        <f>IF(ISBLANK(Výsledky!$DQ$3),"",Výsledky!DQ87)</f>
        <v>0</v>
      </c>
      <c r="AA8" s="152">
        <f>IF(ISBLANK(Výsledky!$DX$3),"",Výsledky!DX87)</f>
        <v>60</v>
      </c>
      <c r="AB8" s="152">
        <f>IF(ISBLANK(Výsledky!$EE$3),"",Výsledky!EE87)</f>
        <v>80</v>
      </c>
      <c r="AC8" s="152">
        <f>IF(ISBLANK(Výsledky!$EL$3),"",Výsledky!EL87)</f>
        <v>40</v>
      </c>
      <c r="AD8" s="152">
        <f>IF(ISBLANK(Výsledky!$ES$3),"",Výsledky!ES87)</f>
        <v>30</v>
      </c>
      <c r="AE8" s="152">
        <f>IF(ISBLANK(Výsledky!$EZ$3),"",Výsledky!EZ87)</f>
        <v>20</v>
      </c>
      <c r="AF8" s="152">
        <f>IF(ISBLANK(Výsledky!$FG$3),"",Výsledky!FG87)</f>
        <v>80</v>
      </c>
      <c r="AG8" s="152">
        <f>IF(ISBLANK(Výsledky!$FN$3),"",Výsledky!FN87)</f>
        <v>60</v>
      </c>
      <c r="AH8" s="152">
        <f>IF(ISBLANK(Výsledky!$FU$3),"",Výsledky!FU87)</f>
        <v>60</v>
      </c>
      <c r="AI8" s="152">
        <f>IF(ISBLANK(Výsledky!$GB$3),"",Výsledky!GB87)</f>
        <v>0</v>
      </c>
      <c r="AJ8" s="152">
        <f>IF(ISBLANK(Výsledky!$GI$3),"",Výsledky!GI87)</f>
        <v>30</v>
      </c>
      <c r="AK8" s="152">
        <f>IF(ISBLANK(Výsledky!$GP$3),"",Výsledky!GP87)</f>
        <v>50</v>
      </c>
      <c r="AL8" s="152">
        <v>0</v>
      </c>
      <c r="AM8" s="152" t="str">
        <f>IF(ISBLANK(Výsledky!$HD$3),"",Výsledky!HD87)</f>
        <v>-</v>
      </c>
      <c r="AN8" s="152">
        <f>IF(ISBLANK(Výsledky!$HK$3),"",Výsledky!HK87)</f>
        <v>20</v>
      </c>
      <c r="AO8" s="152">
        <f>IF(ISBLANK(Výsledky!$HR$3),"",Výsledky!HR87)</f>
        <v>0</v>
      </c>
      <c r="AP8" s="152">
        <f>IF(ISBLANK(Výsledky!$HY$3),"",Výsledky!HY87)</f>
        <v>40</v>
      </c>
      <c r="AQ8" s="152">
        <f>IF(ISBLANK(Výsledky!$IF$3),"",Výsledky!IF87)</f>
        <v>80</v>
      </c>
      <c r="AR8" s="152">
        <f>IF(ISBLANK(Výsledky!$IM$3),"",Výsledky!IM87)</f>
        <v>20</v>
      </c>
      <c r="AS8" s="152">
        <f>IF(ISBLANK(Výsledky!$IT$3),"",Výsledky!IT87)</f>
        <v>70</v>
      </c>
      <c r="AT8" s="152">
        <f>IF(ISBLANK(Výsledky!$JA$3),"",Výsledky!JA87)</f>
        <v>80</v>
      </c>
      <c r="AU8" s="152">
        <f>IF(ISBLANK(Výsledky!$JH$3),"",Výsledky!JH87)</f>
        <v>20</v>
      </c>
      <c r="AV8" s="152">
        <f>IF(ISBLANK(Výsledky!$JO$3),"",Výsledky!JO87)</f>
        <v>60</v>
      </c>
      <c r="AW8" s="152">
        <f>IF(ISBLANK(Výsledky!$JV$3),"",Výsledky!JV87)</f>
        <v>60</v>
      </c>
      <c r="AX8" s="152" t="str">
        <f>IF(ISBLANK(Výsledky!$KC$3),"",Výsledky!KC87)</f>
        <v/>
      </c>
      <c r="AY8" s="152">
        <f>IF(ISBLANK(Výsledky!$KJ$3),"",Výsledky!KJ87)</f>
        <v>0</v>
      </c>
      <c r="AZ8" s="152">
        <f>IF(ISBLANK(Výsledky!$KQ$3),"",Výsledky!KQ87)</f>
        <v>20</v>
      </c>
      <c r="BA8" s="152">
        <f>IF(ISBLANK(Výsledky!$KX$3),"",Výsledky!KX87)</f>
        <v>30</v>
      </c>
      <c r="BB8" s="152">
        <f>IF(ISBLANK(Výsledky!$LE$3),"",Výsledky!LE87)</f>
        <v>0</v>
      </c>
      <c r="BC8" s="152" t="str">
        <f>IF(ISBLANK(Výsledky!$LL$3),"",Výsledky!LL87)</f>
        <v/>
      </c>
      <c r="BD8" s="152" t="str">
        <f>IF(ISBLANK(Výsledky!$LS$3),"",Výsledky!LS87)</f>
        <v/>
      </c>
      <c r="BE8" s="152" t="str">
        <f>IF(ISBLANK(Výsledky!$LZ$3),"",Výsledky!LZ87)</f>
        <v/>
      </c>
      <c r="BF8" s="152" t="str">
        <f>IF(ISBLANK(Výsledky!$MG$3),"",Výsledky!MG87)</f>
        <v/>
      </c>
      <c r="BG8" s="152" t="str">
        <f>IF(ISBLANK(Výsledky!$MN$3),"",Výsledky!MN87)</f>
        <v/>
      </c>
      <c r="BH8" s="152" t="str">
        <f>IF(ISBLANK(Výsledky!$MU$3),"",Výsledky!MU87)</f>
        <v/>
      </c>
      <c r="BI8" s="152" t="str">
        <f>IF(ISBLANK(Výsledky!$NB$3),"",Výsledky!NB87)</f>
        <v/>
      </c>
      <c r="BJ8" s="152" t="str">
        <f>IF(ISBLANK(Výsledky!$NI$3),"",Výsledky!NI87)</f>
        <v/>
      </c>
      <c r="BK8" s="152" t="str">
        <f>IF(ISBLANK(Výsledky!$NP$3),"",Výsledky!NP87)</f>
        <v/>
      </c>
      <c r="BL8" s="152" t="str">
        <f>IF(ISBLANK(Výsledky!$NW$3),"",Výsledky!NW87)</f>
        <v/>
      </c>
      <c r="BM8" s="152" t="str">
        <f>IF(ISBLANK(Výsledky!$OD$3),"",Výsledky!OD87)</f>
        <v/>
      </c>
      <c r="BN8" s="152" t="str">
        <f>IF(ISBLANK(Výsledky!$OK$3),"",Výsledky!OK87)</f>
        <v/>
      </c>
      <c r="BO8" s="152" t="str">
        <f>IF(ISBLANK(Výsledky!$OR$3),"",Výsledky!OR87)</f>
        <v/>
      </c>
      <c r="BP8" s="152" t="str">
        <f>IF(ISBLANK(Výsledky!$OY$3),"",Výsledky!OY87)</f>
        <v/>
      </c>
      <c r="BQ8" s="152" t="str">
        <f>IF(ISBLANK(Výsledky!$PF$3),"",Výsledky!PF87)</f>
        <v/>
      </c>
      <c r="BR8" s="152" t="str">
        <f>IF(ISBLANK(Výsledky!$PM$3),"",Výsledky!PM87)</f>
        <v/>
      </c>
      <c r="BS8" s="152" t="str">
        <f>IF(ISBLANK(Výsledky!$PT$3),"",Výsledky!PT87)</f>
        <v/>
      </c>
      <c r="BT8" s="153" t="str">
        <f>IF(ISBLANK(Výsledky!$QA$3),"",Výsledky!QA87)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1690</v>
      </c>
      <c r="F9" s="306">
        <f>IF(ISBLANK(Výsledky!$I$3),"-",SUM(J9:M9,O9,Q9,S9:T9,V9,X9,Z9:AA9,AC9:AE9,AG9:AI9,AK9:AM9,AP9,AR9,AT9:AU9,AW9:AX9,BA9,BC9:BD9,BF9,BH9,BJ9,BL9,BN9,BP9,BR9:BS9))</f>
        <v>1060</v>
      </c>
      <c r="G9" s="151">
        <f>IF(ISBLANK(Výsledky!$AK$3),"-",SUM(N9,R9,U9,Y9,AB9,AF9,AV9,BB9,BG9,BI9,BM9,BO9,BT9))</f>
        <v>290</v>
      </c>
      <c r="H9" s="151">
        <f>IF(ISBLANK(Výsledky!$AY$3),"-",SUM(P9,W9,AJ9,AO9,AQ9,AY9))</f>
        <v>190</v>
      </c>
      <c r="I9" s="167">
        <f>IF(ISBLANK(Výsledky!$HK$3),"-",SUM(AN9,AS9,AZ9,BE9,BK9,BQ9))</f>
        <v>150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>
        <f>IF(ISBLANK(Výsledky!$GP$3),"",Výsledky!GP76)</f>
        <v>50</v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 t="str">
        <f>IF(ISBLANK(Výsledky!$KC$3),"",Výsledky!KC76)</f>
        <v/>
      </c>
      <c r="AY9" s="152">
        <f>IF(ISBLANK(Výsledky!$KJ$3),"",Výsledky!KJ76)</f>
        <v>0</v>
      </c>
      <c r="AZ9" s="152">
        <f>IF(ISBLANK(Výsledky!$KQ$3),"",Výsledky!KQ76)</f>
        <v>60</v>
      </c>
      <c r="BA9" s="152">
        <f>IF(ISBLANK(Výsledky!$KX$3),"",Výsledky!KX76)</f>
        <v>30</v>
      </c>
      <c r="BB9" s="152">
        <f>IF(ISBLANK(Výsledky!$LE$3),"",Výsledky!LE76)</f>
        <v>0</v>
      </c>
      <c r="BC9" s="152" t="str">
        <f>IF(ISBLANK(Výsledky!$LL$3),"",Výsledky!LL76)</f>
        <v/>
      </c>
      <c r="BD9" s="152" t="str">
        <f>IF(ISBLANK(Výsledky!$LS$3),"",Výsledky!LS76)</f>
        <v/>
      </c>
      <c r="BE9" s="152" t="str">
        <f>IF(ISBLANK(Výsledky!$LZ$3),"",Výsledky!LZ76)</f>
        <v/>
      </c>
      <c r="BF9" s="152" t="str">
        <f>IF(ISBLANK(Výsledky!$MG$3),"",Výsledky!MG76)</f>
        <v/>
      </c>
      <c r="BG9" s="152" t="str">
        <f>IF(ISBLANK(Výsledky!$MN$3),"",Výsledky!MN76)</f>
        <v/>
      </c>
      <c r="BH9" s="152" t="str">
        <f>IF(ISBLANK(Výsledky!$MU$3),"",Výsledky!MU76)</f>
        <v/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Tipy!A27</f>
        <v>6</v>
      </c>
      <c r="D10" s="179" t="str">
        <f>Tipy!B27</f>
        <v>Fifo</v>
      </c>
      <c r="E10" s="308">
        <f>SUM(F10:I10)</f>
        <v>1640</v>
      </c>
      <c r="F10" s="306">
        <f>IF(ISBLANK(Výsledky!$I$3),"-",SUM(J10:M10,O10,Q10,S10:T10,V10,X10,Z10:AA10,AC10:AE10,AG10:AI10,AK10:AM10,AP10,AR10,AT10:AU10,AW10:AX10,BA10,BC10:BD10,BF10,BH10,BJ10,BL10,BN10,BP10,BR10:BS10))</f>
        <v>1040</v>
      </c>
      <c r="G10" s="151">
        <f>IF(ISBLANK(Výsledky!$AK$3),"-",SUM(N10,R10,U10,Y10,AB10,AF10,AV10,BB10,BG10,BI10,BM10,BO10,BT10))</f>
        <v>290</v>
      </c>
      <c r="H10" s="151">
        <f>IF(ISBLANK(Výsledky!$AY$3),"-",SUM(P10,W10,AJ10,AO10,AQ10,AY10))</f>
        <v>170</v>
      </c>
      <c r="I10" s="167">
        <f>IF(ISBLANK(Výsledky!$HK$3),"-",SUM(AN10,AS10,AZ10,BE10,BK10,BQ10))</f>
        <v>140</v>
      </c>
      <c r="J10" s="164">
        <f>IF(ISBLANK(Výsledky!$I$3),"",Výsledky!I33)</f>
        <v>50</v>
      </c>
      <c r="K10" s="152">
        <f>IF(ISBLANK(Výsledky!$P$3),"",Výsledky!P33)</f>
        <v>60</v>
      </c>
      <c r="L10" s="152">
        <f>IF(ISBLANK(Výsledky!$W$3),"",Výsledky!W33)</f>
        <v>30</v>
      </c>
      <c r="M10" s="152">
        <f>IF(ISBLANK(Výsledky!$AD$3),"",Výsledky!AD33)</f>
        <v>70</v>
      </c>
      <c r="N10" s="152">
        <f>IF(ISBLANK(Výsledky!$AK$3),"",Výsledky!AK33)</f>
        <v>30</v>
      </c>
      <c r="O10" s="152">
        <f>IF(ISBLANK(Výsledky!$AR$3),"",Výsledky!AR33)</f>
        <v>80</v>
      </c>
      <c r="P10" s="152">
        <f>IF(ISBLANK(Výsledky!$AY$3),"",Výsledky!AY33)</f>
        <v>50</v>
      </c>
      <c r="Q10" s="152">
        <f>IF(ISBLANK(Výsledky!$BF$3),"",Výsledky!BF33)</f>
        <v>30</v>
      </c>
      <c r="R10" s="152">
        <f>IF(ISBLANK(Výsledky!$BM$3),"",Výsledky!BM33)</f>
        <v>50</v>
      </c>
      <c r="S10" s="152">
        <f>IF(ISBLANK(Výsledky!$BT$3),"",Výsledky!BT33)</f>
        <v>30</v>
      </c>
      <c r="T10" s="152">
        <f>IF(ISBLANK(Výsledky!$CA$3),"",Výsledky!CA33)</f>
        <v>50</v>
      </c>
      <c r="U10" s="152">
        <f>IF(ISBLANK(Výsledky!$CH$3),"",Výsledky!CH33)</f>
        <v>20</v>
      </c>
      <c r="V10" s="152">
        <f>IF(ISBLANK(Výsledky!$CO$3),"",Výsledky!CO33)</f>
        <v>60</v>
      </c>
      <c r="W10" s="152">
        <f>IF(ISBLANK(Výsledky!$CV$3),"",Výsledky!CV33)</f>
        <v>60</v>
      </c>
      <c r="X10" s="152">
        <f>IF(ISBLANK(Výsledky!$DC$3),"",Výsledky!DC33)</f>
        <v>0</v>
      </c>
      <c r="Y10" s="152">
        <f>IF(ISBLANK(Výsledky!$DJ$3),"",Výsledky!DJ33)</f>
        <v>60</v>
      </c>
      <c r="Z10" s="152">
        <f>IF(ISBLANK(Výsledky!$DQ$3),"",Výsledky!DQ33)</f>
        <v>10</v>
      </c>
      <c r="AA10" s="152">
        <f>IF(ISBLANK(Výsledky!$DX$3),"",Výsledky!DX33)</f>
        <v>50</v>
      </c>
      <c r="AB10" s="152">
        <f>IF(ISBLANK(Výsledky!$EE$3),"",Výsledky!EE33)</f>
        <v>50</v>
      </c>
      <c r="AC10" s="152">
        <f>IF(ISBLANK(Výsledky!$EL$3),"",Výsledky!EL33)</f>
        <v>40</v>
      </c>
      <c r="AD10" s="152">
        <f>IF(ISBLANK(Výsledky!$ES$3),"",Výsledky!ES33)</f>
        <v>60</v>
      </c>
      <c r="AE10" s="152">
        <f>IF(ISBLANK(Výsledky!$EZ$3),"",Výsledky!EZ33)</f>
        <v>30</v>
      </c>
      <c r="AF10" s="152">
        <f>IF(ISBLANK(Výsledky!$FG$3),"",Výsledky!FG33)</f>
        <v>20</v>
      </c>
      <c r="AG10" s="152">
        <f>IF(ISBLANK(Výsledky!$FN$3),"",Výsledky!FN33)</f>
        <v>20</v>
      </c>
      <c r="AH10" s="152">
        <f>IF(ISBLANK(Výsledky!$FU$3),"",Výsledky!FU33)</f>
        <v>50</v>
      </c>
      <c r="AI10" s="152">
        <f>IF(ISBLANK(Výsledky!$GB$3),"",Výsledky!GB33)</f>
        <v>0</v>
      </c>
      <c r="AJ10" s="152">
        <f>IF(ISBLANK(Výsledky!$GI$3),"",Výsledky!GI33)</f>
        <v>0</v>
      </c>
      <c r="AK10" s="152">
        <f>IF(ISBLANK(Výsledky!$GP$3),"",Výsledky!GP33)</f>
        <v>70</v>
      </c>
      <c r="AL10" s="152">
        <v>0</v>
      </c>
      <c r="AM10" s="152">
        <f>IF(ISBLANK(Výsledky!$HD$3),"",Výsledky!HD33)</f>
        <v>40</v>
      </c>
      <c r="AN10" s="152">
        <f>IF(ISBLANK(Výsledky!$HK$3),"",Výsledky!HK33)</f>
        <v>50</v>
      </c>
      <c r="AO10" s="152">
        <f>IF(ISBLANK(Výsledky!$HR$3),"",Výsledky!HR33)</f>
        <v>0</v>
      </c>
      <c r="AP10" s="152">
        <f>IF(ISBLANK(Výsledky!$HY$3),"",Výsledky!HY33)</f>
        <v>20</v>
      </c>
      <c r="AQ10" s="152">
        <f>IF(ISBLANK(Výsledky!$IF$3),"",Výsledky!IF33)</f>
        <v>60</v>
      </c>
      <c r="AR10" s="152">
        <f>IF(ISBLANK(Výsledky!$IM$3),"",Výsledky!IM33)</f>
        <v>30</v>
      </c>
      <c r="AS10" s="152">
        <f>IF(ISBLANK(Výsledky!$IT$3),"",Výsledky!IT33)</f>
        <v>70</v>
      </c>
      <c r="AT10" s="152">
        <f>IF(ISBLANK(Výsledky!$JA$3),"",Výsledky!JA33)</f>
        <v>60</v>
      </c>
      <c r="AU10" s="152">
        <f>IF(ISBLANK(Výsledky!$JH$3),"",Výsledky!JH33)</f>
        <v>20</v>
      </c>
      <c r="AV10" s="152">
        <f>IF(ISBLANK(Výsledky!$JO$3),"",Výsledky!JO33)</f>
        <v>60</v>
      </c>
      <c r="AW10" s="152">
        <f>IF(ISBLANK(Výsledky!$JV$3),"",Výsledky!JV33)</f>
        <v>60</v>
      </c>
      <c r="AX10" s="152" t="str">
        <f>IF(ISBLANK(Výsledky!$KC$3),"",Výsledky!KC33)</f>
        <v/>
      </c>
      <c r="AY10" s="152">
        <f>IF(ISBLANK(Výsledky!$KJ$3),"",Výsledky!KJ33)</f>
        <v>0</v>
      </c>
      <c r="AZ10" s="152">
        <f>IF(ISBLANK(Výsledky!$KQ$3),"",Výsledky!KQ33)</f>
        <v>20</v>
      </c>
      <c r="BA10" s="152">
        <f>IF(ISBLANK(Výsledky!$KX$3),"",Výsledky!KX33)</f>
        <v>20</v>
      </c>
      <c r="BB10" s="152">
        <f>IF(ISBLANK(Výsledky!$LE$3),"",Výsledky!LE33)</f>
        <v>0</v>
      </c>
      <c r="BC10" s="152" t="str">
        <f>IF(ISBLANK(Výsledky!$LL$3),"",Výsledky!LL33)</f>
        <v/>
      </c>
      <c r="BD10" s="152" t="str">
        <f>IF(ISBLANK(Výsledky!$LS$3),"",Výsledky!LS33)</f>
        <v/>
      </c>
      <c r="BE10" s="152" t="str">
        <f>IF(ISBLANK(Výsledky!$LZ$3),"",Výsledky!LZ33)</f>
        <v/>
      </c>
      <c r="BF10" s="152" t="str">
        <f>IF(ISBLANK(Výsledky!$MG$3),"",Výsledky!MG33)</f>
        <v/>
      </c>
      <c r="BG10" s="152" t="str">
        <f>IF(ISBLANK(Výsledky!$MN$3),"",Výsledky!MN33)</f>
        <v/>
      </c>
      <c r="BH10" s="152" t="str">
        <f>IF(ISBLANK(Výsledky!$MU$3),"",Výsledky!MU33)</f>
        <v/>
      </c>
      <c r="BI10" s="152" t="str">
        <f>IF(ISBLANK(Výsledky!$NB$3),"",Výsledky!NB33)</f>
        <v/>
      </c>
      <c r="BJ10" s="152" t="str">
        <f>IF(ISBLANK(Výsledky!$NI$3),"",Výsledky!NI33)</f>
        <v/>
      </c>
      <c r="BK10" s="152" t="str">
        <f>IF(ISBLANK(Výsledky!$NP$3),"",Výsledky!NP33)</f>
        <v/>
      </c>
      <c r="BL10" s="152" t="str">
        <f>IF(ISBLANK(Výsledky!$NW$3),"",Výsledky!NW33)</f>
        <v/>
      </c>
      <c r="BM10" s="152" t="str">
        <f>IF(ISBLANK(Výsledky!$OD$3),"",Výsledky!OD33)</f>
        <v/>
      </c>
      <c r="BN10" s="152" t="str">
        <f>IF(ISBLANK(Výsledky!$OK$3),"",Výsledky!OK33)</f>
        <v/>
      </c>
      <c r="BO10" s="152" t="str">
        <f>IF(ISBLANK(Výsledky!$OR$3),"",Výsledky!OR33)</f>
        <v/>
      </c>
      <c r="BP10" s="152" t="str">
        <f>IF(ISBLANK(Výsledky!$OY$3),"",Výsledky!OY33)</f>
        <v/>
      </c>
      <c r="BQ10" s="152" t="str">
        <f>IF(ISBLANK(Výsledky!$PF$3),"",Výsledky!PF33)</f>
        <v/>
      </c>
      <c r="BR10" s="152" t="str">
        <f>IF(ISBLANK(Výsledky!$PM$3),"",Výsledky!PM33)</f>
        <v/>
      </c>
      <c r="BS10" s="152" t="str">
        <f>IF(ISBLANK(Výsledky!$PT$3),"",Výsledky!PT33)</f>
        <v/>
      </c>
      <c r="BT10" s="153" t="str">
        <f>IF(ISBLANK(Výsledky!$QA$3),"",Výsledky!QA33)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Tipy!A71</f>
        <v>25</v>
      </c>
      <c r="D11" s="179" t="str">
        <f>Tipy!B71</f>
        <v>Patrik Gálik</v>
      </c>
      <c r="E11" s="308">
        <f>SUM(F11:I11)</f>
        <v>1640</v>
      </c>
      <c r="F11" s="306">
        <f>IF(ISBLANK(Výsledky!$I$3),"-",SUM(J11:M11,O11,Q11,S11:T11,V11,X11,Z11:AA11,AC11:AE11,AG11:AI11,AK11:AM11,AP11,AR11,AT11:AU11,AW11:AX11,BA11,BC11:BD11,BF11,BH11,BJ11,BL11,BN11,BP11,BR11:BS11))</f>
        <v>1070</v>
      </c>
      <c r="G11" s="151">
        <f>IF(ISBLANK(Výsledky!$AK$3),"-",SUM(N11,R11,U11,Y11,AB11,AF11,AV11,BB11,BG11,BI11,BM11,BO11,BT11))</f>
        <v>220</v>
      </c>
      <c r="H11" s="151">
        <f>IF(ISBLANK(Výsledky!$AY$3),"-",SUM(P11,W11,AJ11,AO11,AQ11,AY11))</f>
        <v>190</v>
      </c>
      <c r="I11" s="167">
        <f>IF(ISBLANK(Výsledky!$HK$3),"-",SUM(AN11,AS11,AZ11,BE11,BK11,BQ11))</f>
        <v>160</v>
      </c>
      <c r="J11" s="164">
        <f>IF(ISBLANK(Výsledky!$I$3),"",Výsledky!I77)</f>
        <v>50</v>
      </c>
      <c r="K11" s="152">
        <f>IF(ISBLANK(Výsledky!$P$3),"",Výsledky!P77)</f>
        <v>90</v>
      </c>
      <c r="L11" s="152">
        <f>IF(ISBLANK(Výsledky!$W$3),"",Výsledky!W77)</f>
        <v>50</v>
      </c>
      <c r="M11" s="152">
        <f>IF(ISBLANK(Výsledky!$AD$3),"",Výsledky!AD77)</f>
        <v>60</v>
      </c>
      <c r="N11" s="152">
        <f>IF(ISBLANK(Výsledky!$AK$3),"",Výsledky!AK77)</f>
        <v>60</v>
      </c>
      <c r="O11" s="152">
        <f>IF(ISBLANK(Výsledky!$AR$3),"",Výsledky!AR77)</f>
        <v>50</v>
      </c>
      <c r="P11" s="152">
        <f>IF(ISBLANK(Výsledky!$AY$3),"",Výsledky!AY77)</f>
        <v>50</v>
      </c>
      <c r="Q11" s="152">
        <f>IF(ISBLANK(Výsledky!$BF$3),"",Výsledky!BF77)</f>
        <v>30</v>
      </c>
      <c r="R11" s="152">
        <f>IF(ISBLANK(Výsledky!$BM$3),"",Výsledky!BM77)</f>
        <v>50</v>
      </c>
      <c r="S11" s="152">
        <f>IF(ISBLANK(Výsledky!$BT$3),"",Výsledky!BT77)</f>
        <v>40</v>
      </c>
      <c r="T11" s="152">
        <f>IF(ISBLANK(Výsledky!$CA$3),"",Výsledky!CA77)</f>
        <v>60</v>
      </c>
      <c r="U11" s="152">
        <f>IF(ISBLANK(Výsledky!$CH$3),"",Výsledky!CH77)</f>
        <v>30</v>
      </c>
      <c r="V11" s="152">
        <f>IF(ISBLANK(Výsledky!$CO$3),"",Výsledky!CO77)</f>
        <v>40</v>
      </c>
      <c r="W11" s="152">
        <f>IF(ISBLANK(Výsledky!$CV$3),"",Výsledky!CV77)</f>
        <v>50</v>
      </c>
      <c r="X11" s="152">
        <f>IF(ISBLANK(Výsledky!$DC$3),"",Výsledky!DC77)</f>
        <v>0</v>
      </c>
      <c r="Y11" s="152">
        <f>IF(ISBLANK(Výsledky!$DJ$3),"",Výsledky!DJ77)</f>
        <v>0</v>
      </c>
      <c r="Z11" s="152">
        <f>IF(ISBLANK(Výsledky!$DQ$3),"",Výsledky!DQ77)</f>
        <v>0</v>
      </c>
      <c r="AA11" s="152">
        <f>IF(ISBLANK(Výsledky!$DX$3),"",Výsledky!DX77)</f>
        <v>60</v>
      </c>
      <c r="AB11" s="152">
        <f>IF(ISBLANK(Výsledky!$EE$3),"",Výsledky!EE77)</f>
        <v>0</v>
      </c>
      <c r="AC11" s="152">
        <f>IF(ISBLANK(Výsledky!$EL$3),"",Výsledky!EL77)</f>
        <v>30</v>
      </c>
      <c r="AD11" s="152">
        <f>IF(ISBLANK(Výsledky!$ES$3),"",Výsledky!ES77)</f>
        <v>60</v>
      </c>
      <c r="AE11" s="152">
        <f>IF(ISBLANK(Výsledky!$EZ$3),"",Výsledky!EZ77)</f>
        <v>20</v>
      </c>
      <c r="AF11" s="152">
        <f>IF(ISBLANK(Výsledky!$FG$3),"",Výsledky!FG77)</f>
        <v>30</v>
      </c>
      <c r="AG11" s="152">
        <f>IF(ISBLANK(Výsledky!$FN$3),"",Výsledky!FN77)</f>
        <v>20</v>
      </c>
      <c r="AH11" s="152">
        <f>IF(ISBLANK(Výsledky!$FU$3),"",Výsledky!FU77)</f>
        <v>50</v>
      </c>
      <c r="AI11" s="152">
        <f>IF(ISBLANK(Výsledky!$GB$3),"",Výsledky!GB77)</f>
        <v>20</v>
      </c>
      <c r="AJ11" s="152">
        <f>IF(ISBLANK(Výsledky!$GI$3),"",Výsledky!GI77)</f>
        <v>30</v>
      </c>
      <c r="AK11" s="152">
        <f>IF(ISBLANK(Výsledky!$GP$3),"",Výsledky!GP77)</f>
        <v>50</v>
      </c>
      <c r="AL11" s="152">
        <v>0</v>
      </c>
      <c r="AM11" s="152">
        <f>IF(ISBLANK(Výsledky!$HD$3),"",Výsledky!HD77)</f>
        <v>40</v>
      </c>
      <c r="AN11" s="152">
        <f>IF(ISBLANK(Výsledky!$HK$3),"",Výsledky!HK77)</f>
        <v>30</v>
      </c>
      <c r="AO11" s="152">
        <f>IF(ISBLANK(Výsledky!$HR$3),"",Výsledky!HR77)</f>
        <v>0</v>
      </c>
      <c r="AP11" s="152">
        <f>IF(ISBLANK(Výsledky!$HY$3),"",Výsledky!HY77)</f>
        <v>30</v>
      </c>
      <c r="AQ11" s="152">
        <f>IF(ISBLANK(Výsledky!$IF$3),"",Výsledky!IF77)</f>
        <v>60</v>
      </c>
      <c r="AR11" s="152">
        <f>IF(ISBLANK(Výsledky!$IM$3),"",Výsledky!IM77)</f>
        <v>50</v>
      </c>
      <c r="AS11" s="152">
        <f>IF(ISBLANK(Výsledky!$IT$3),"",Výsledky!IT77)</f>
        <v>80</v>
      </c>
      <c r="AT11" s="152">
        <f>IF(ISBLANK(Výsledky!$JA$3),"",Výsledky!JA77)</f>
        <v>50</v>
      </c>
      <c r="AU11" s="152">
        <f>IF(ISBLANK(Výsledky!$JH$3),"",Výsledky!JH77)</f>
        <v>30</v>
      </c>
      <c r="AV11" s="152">
        <f>IF(ISBLANK(Výsledky!$JO$3),"",Výsledky!JO77)</f>
        <v>50</v>
      </c>
      <c r="AW11" s="152">
        <f>IF(ISBLANK(Výsledky!$JV$3),"",Výsledky!JV77)</f>
        <v>60</v>
      </c>
      <c r="AX11" s="152" t="str">
        <f>IF(ISBLANK(Výsledky!$KC$3),"",Výsledky!KC77)</f>
        <v/>
      </c>
      <c r="AY11" s="152">
        <f>IF(ISBLANK(Výsledky!$KJ$3),"",Výsledky!KJ77)</f>
        <v>0</v>
      </c>
      <c r="AZ11" s="152">
        <f>IF(ISBLANK(Výsledky!$KQ$3),"",Výsledky!KQ77)</f>
        <v>50</v>
      </c>
      <c r="BA11" s="152">
        <f>IF(ISBLANK(Výsledky!$KX$3),"",Výsledky!KX77)</f>
        <v>30</v>
      </c>
      <c r="BB11" s="152">
        <f>IF(ISBLANK(Výsledky!$LE$3),"",Výsledky!LE77)</f>
        <v>0</v>
      </c>
      <c r="BC11" s="152" t="str">
        <f>IF(ISBLANK(Výsledky!$LL$3),"",Výsledky!LL77)</f>
        <v/>
      </c>
      <c r="BD11" s="152" t="str">
        <f>IF(ISBLANK(Výsledky!$LS$3),"",Výsledky!LS77)</f>
        <v/>
      </c>
      <c r="BE11" s="152" t="str">
        <f>IF(ISBLANK(Výsledky!$LZ$3),"",Výsledky!LZ77)</f>
        <v/>
      </c>
      <c r="BF11" s="152" t="str">
        <f>IF(ISBLANK(Výsledky!$MG$3),"",Výsledky!MG77)</f>
        <v/>
      </c>
      <c r="BG11" s="152" t="str">
        <f>IF(ISBLANK(Výsledky!$MN$3),"",Výsledky!MN77)</f>
        <v/>
      </c>
      <c r="BH11" s="152" t="str">
        <f>IF(ISBLANK(Výsledky!$MU$3),"",Výsledky!MU77)</f>
        <v/>
      </c>
      <c r="BI11" s="152" t="str">
        <f>IF(ISBLANK(Výsledky!$NB$3),"",Výsledky!NB77)</f>
        <v/>
      </c>
      <c r="BJ11" s="152" t="str">
        <f>IF(ISBLANK(Výsledky!$NI$3),"",Výsledky!NI77)</f>
        <v/>
      </c>
      <c r="BK11" s="152" t="str">
        <f>IF(ISBLANK(Výsledky!$NP$3),"",Výsledky!NP77)</f>
        <v/>
      </c>
      <c r="BL11" s="152" t="str">
        <f>IF(ISBLANK(Výsledky!$NW$3),"",Výsledky!NW77)</f>
        <v/>
      </c>
      <c r="BM11" s="152" t="str">
        <f>IF(ISBLANK(Výsledky!$OD$3),"",Výsledky!OD77)</f>
        <v/>
      </c>
      <c r="BN11" s="152" t="str">
        <f>IF(ISBLANK(Výsledky!$OK$3),"",Výsledky!OK77)</f>
        <v/>
      </c>
      <c r="BO11" s="152" t="str">
        <f>IF(ISBLANK(Výsledky!$OR$3),"",Výsledky!OR77)</f>
        <v/>
      </c>
      <c r="BP11" s="152" t="str">
        <f>IF(ISBLANK(Výsledky!$OY$3),"",Výsledky!OY77)</f>
        <v/>
      </c>
      <c r="BQ11" s="152" t="str">
        <f>IF(ISBLANK(Výsledky!$PF$3),"",Výsledky!PF77)</f>
        <v/>
      </c>
      <c r="BR11" s="152" t="str">
        <f>IF(ISBLANK(Výsledky!$PM$3),"",Výsledky!PM77)</f>
        <v/>
      </c>
      <c r="BS11" s="152" t="str">
        <f>IF(ISBLANK(Výsledky!$PT$3),"",Výsledky!PT77)</f>
        <v/>
      </c>
      <c r="BT11" s="153" t="str">
        <f>IF(ISBLANK(Výsledky!$QA$3),"",Výsledky!QA77)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Tipy!A96</f>
        <v>36</v>
      </c>
      <c r="D12" s="179" t="str">
        <f>Tipy!B96</f>
        <v>sugar</v>
      </c>
      <c r="E12" s="308">
        <f>SUM(F12:I12)</f>
        <v>1640</v>
      </c>
      <c r="F12" s="306">
        <f>IF(ISBLANK(Výsledky!$I$3),"-",SUM(J12:M12,O12,Q12,S12:T12,V12,X12,Z12:AA12,AC12:AE12,AG12:AI12,AK12:AM12,AP12,AR12,AT12:AU12,AW12:AX12,BA12,BC12:BD12,BF12,BH12,BJ12,BL12,BN12,BP12,BR12:BS12))</f>
        <v>1040</v>
      </c>
      <c r="G12" s="151">
        <f>IF(ISBLANK(Výsledky!$AK$3),"-",SUM(N12,R12,U12,Y12,AB12,AF12,AV12,BB12,BG12,BI12,BM12,BO12,BT12))</f>
        <v>270</v>
      </c>
      <c r="H12" s="151">
        <f>IF(ISBLANK(Výsledky!$AY$3),"-",SUM(P12,W12,AJ12,AO12,AQ12,AY12))</f>
        <v>210</v>
      </c>
      <c r="I12" s="167">
        <f>IF(ISBLANK(Výsledky!$HK$3),"-",SUM(AN12,AS12,AZ12,BE12,BK12,BQ12))</f>
        <v>120</v>
      </c>
      <c r="J12" s="164">
        <f>IF(ISBLANK(Výsledky!$I$3),"",Výsledky!I102)</f>
        <v>60</v>
      </c>
      <c r="K12" s="152">
        <f>IF(ISBLANK(Výsledky!$P$3),"",Výsledky!P102)</f>
        <v>60</v>
      </c>
      <c r="L12" s="152">
        <f>IF(ISBLANK(Výsledky!$W$3),"",Výsledky!W102)</f>
        <v>40</v>
      </c>
      <c r="M12" s="152">
        <f>IF(ISBLANK(Výsledky!$AD$3),"",Výsledky!AD102)</f>
        <v>60</v>
      </c>
      <c r="N12" s="152">
        <f>IF(ISBLANK(Výsledky!$AK$3),"",Výsledky!AK102)</f>
        <v>20</v>
      </c>
      <c r="O12" s="152">
        <f>IF(ISBLANK(Výsledky!$AR$3),"",Výsledky!AR102)</f>
        <v>80</v>
      </c>
      <c r="P12" s="152">
        <f>IF(ISBLANK(Výsledky!$AY$3),"",Výsledky!AY102)</f>
        <v>60</v>
      </c>
      <c r="Q12" s="152">
        <f>IF(ISBLANK(Výsledky!$BF$3),"",Výsledky!BF102)</f>
        <v>30</v>
      </c>
      <c r="R12" s="152">
        <f>IF(ISBLANK(Výsledky!$BM$3),"",Výsledky!BM102)</f>
        <v>50</v>
      </c>
      <c r="S12" s="152">
        <f>IF(ISBLANK(Výsledky!$BT$3),"",Výsledky!BT102)</f>
        <v>50</v>
      </c>
      <c r="T12" s="152">
        <f>IF(ISBLANK(Výsledky!$CA$3),"",Výsledky!CA102)</f>
        <v>50</v>
      </c>
      <c r="U12" s="152">
        <f>IF(ISBLANK(Výsledky!$CH$3),"",Výsledky!CH102)</f>
        <v>30</v>
      </c>
      <c r="V12" s="152">
        <f>IF(ISBLANK(Výsledky!$CO$3),"",Výsledky!CO102)</f>
        <v>50</v>
      </c>
      <c r="W12" s="152">
        <f>IF(ISBLANK(Výsledky!$CV$3),"",Výsledky!CV102)</f>
        <v>50</v>
      </c>
      <c r="X12" s="152">
        <f>IF(ISBLANK(Výsledky!$DC$3),"",Výsledky!DC102)</f>
        <v>0</v>
      </c>
      <c r="Y12" s="152" t="str">
        <f>IF(ISBLANK(Výsledky!$DJ$3),"",Výsledky!DJ102)</f>
        <v>-</v>
      </c>
      <c r="Z12" s="152">
        <f>IF(ISBLANK(Výsledky!$DQ$3),"",Výsledky!DQ102)</f>
        <v>10</v>
      </c>
      <c r="AA12" s="152">
        <f>IF(ISBLANK(Výsledky!$DX$3),"",Výsledky!DX102)</f>
        <v>60</v>
      </c>
      <c r="AB12" s="152">
        <f>IF(ISBLANK(Výsledky!$EE$3),"",Výsledky!EE102)</f>
        <v>60</v>
      </c>
      <c r="AC12" s="152">
        <f>IF(ISBLANK(Výsledky!$EL$3),"",Výsledky!EL102)</f>
        <v>30</v>
      </c>
      <c r="AD12" s="152">
        <f>IF(ISBLANK(Výsledky!$ES$3),"",Výsledky!ES102)</f>
        <v>50</v>
      </c>
      <c r="AE12" s="152">
        <f>IF(ISBLANK(Výsledky!$EZ$3),"",Výsledky!EZ102)</f>
        <v>30</v>
      </c>
      <c r="AF12" s="152">
        <f>IF(ISBLANK(Výsledky!$FG$3),"",Výsledky!FG102)</f>
        <v>80</v>
      </c>
      <c r="AG12" s="152">
        <f>IF(ISBLANK(Výsledky!$FN$3),"",Výsledky!FN102)</f>
        <v>50</v>
      </c>
      <c r="AH12" s="152">
        <f>IF(ISBLANK(Výsledky!$FU$3),"",Výsledky!FU102)</f>
        <v>50</v>
      </c>
      <c r="AI12" s="152">
        <f>IF(ISBLANK(Výsledky!$GB$3),"",Výsledky!GB102)</f>
        <v>20</v>
      </c>
      <c r="AJ12" s="152">
        <f>IF(ISBLANK(Výsledky!$GI$3),"",Výsledky!GI102)</f>
        <v>30</v>
      </c>
      <c r="AK12" s="152">
        <f>IF(ISBLANK(Výsledky!$GP$3),"",Výsledky!GP102)</f>
        <v>50</v>
      </c>
      <c r="AL12" s="152" t="str">
        <f>IF(ISBLANK(Výsledky!$GW$3),"",Výsledky!GW102)</f>
        <v>-</v>
      </c>
      <c r="AM12" s="152">
        <f>IF(ISBLANK(Výsledky!$HD$3),"",Výsledky!HD102)</f>
        <v>50</v>
      </c>
      <c r="AN12" s="152">
        <f>IF(ISBLANK(Výsledky!$HK$3),"",Výsledky!HK102)</f>
        <v>20</v>
      </c>
      <c r="AO12" s="152">
        <f>IF(ISBLANK(Výsledky!$HR$3),"",Výsledky!HR102)</f>
        <v>0</v>
      </c>
      <c r="AP12" s="152" t="str">
        <f>IF(ISBLANK(Výsledky!$HY$3),"",Výsledky!HY102)</f>
        <v>-</v>
      </c>
      <c r="AQ12" s="152">
        <f>IF(ISBLANK(Výsledky!$IF$3),"",Výsledky!IF102)</f>
        <v>70</v>
      </c>
      <c r="AR12" s="152">
        <f>IF(ISBLANK(Výsledky!$IM$3),"",Výsledky!IM102)</f>
        <v>30</v>
      </c>
      <c r="AS12" s="152">
        <f>IF(ISBLANK(Výsledky!$IT$3),"",Výsledky!IT102)</f>
        <v>50</v>
      </c>
      <c r="AT12" s="152">
        <f>IF(ISBLANK(Výsledky!$JA$3),"",Výsledky!JA102)</f>
        <v>50</v>
      </c>
      <c r="AU12" s="152">
        <f>IF(ISBLANK(Výsledky!$JH$3),"",Výsledky!JH102)</f>
        <v>20</v>
      </c>
      <c r="AV12" s="152">
        <f>IF(ISBLANK(Výsledky!$JO$3),"",Výsledky!JO102)</f>
        <v>30</v>
      </c>
      <c r="AW12" s="152">
        <f>IF(ISBLANK(Výsledky!$JV$3),"",Výsledky!JV102)</f>
        <v>60</v>
      </c>
      <c r="AX12" s="152" t="str">
        <f>IF(ISBLANK(Výsledky!$KC$3),"",Výsledky!KC102)</f>
        <v/>
      </c>
      <c r="AY12" s="152">
        <f>IF(ISBLANK(Výsledky!$KJ$3),"",Výsledky!KJ102)</f>
        <v>0</v>
      </c>
      <c r="AZ12" s="152">
        <f>IF(ISBLANK(Výsledky!$KQ$3),"",Výsledky!KQ102)</f>
        <v>50</v>
      </c>
      <c r="BA12" s="152" t="str">
        <f>IF(ISBLANK(Výsledky!$KX$3),"",Výsledky!KX102)</f>
        <v>-</v>
      </c>
      <c r="BB12" s="152">
        <f>IF(ISBLANK(Výsledky!$LE$3),"",Výsledky!LE102)</f>
        <v>0</v>
      </c>
      <c r="BC12" s="152" t="str">
        <f>IF(ISBLANK(Výsledky!$LL$3),"",Výsledky!LL102)</f>
        <v/>
      </c>
      <c r="BD12" s="152" t="str">
        <f>IF(ISBLANK(Výsledky!$LS$3),"",Výsledky!LS102)</f>
        <v/>
      </c>
      <c r="BE12" s="152" t="str">
        <f>IF(ISBLANK(Výsledky!$LZ$3),"",Výsledky!LZ102)</f>
        <v/>
      </c>
      <c r="BF12" s="152" t="str">
        <f>IF(ISBLANK(Výsledky!$MG$3),"",Výsledky!MG102)</f>
        <v/>
      </c>
      <c r="BG12" s="152" t="str">
        <f>IF(ISBLANK(Výsledky!$MN$3),"",Výsledky!MN102)</f>
        <v/>
      </c>
      <c r="BH12" s="152" t="str">
        <f>IF(ISBLANK(Výsledky!$MU$3),"",Výsledky!MU102)</f>
        <v/>
      </c>
      <c r="BI12" s="152" t="str">
        <f>IF(ISBLANK(Výsledky!$NB$3),"",Výsledky!NB102)</f>
        <v/>
      </c>
      <c r="BJ12" s="152" t="str">
        <f>IF(ISBLANK(Výsledky!$NI$3),"",Výsledky!NI102)</f>
        <v/>
      </c>
      <c r="BK12" s="152" t="str">
        <f>IF(ISBLANK(Výsledky!$NP$3),"",Výsledky!NP102)</f>
        <v/>
      </c>
      <c r="BL12" s="152" t="str">
        <f>IF(ISBLANK(Výsledky!$NW$3),"",Výsledky!NW102)</f>
        <v/>
      </c>
      <c r="BM12" s="152" t="str">
        <f>IF(ISBLANK(Výsledky!$OD$3),"",Výsledky!OD102)</f>
        <v/>
      </c>
      <c r="BN12" s="152" t="str">
        <f>IF(ISBLANK(Výsledky!$OK$3),"",Výsledky!OK102)</f>
        <v/>
      </c>
      <c r="BO12" s="152" t="str">
        <f>IF(ISBLANK(Výsledky!$OR$3),"",Výsledky!OR102)</f>
        <v/>
      </c>
      <c r="BP12" s="152" t="str">
        <f>IF(ISBLANK(Výsledky!$OY$3),"",Výsledky!OY102)</f>
        <v/>
      </c>
      <c r="BQ12" s="152" t="str">
        <f>IF(ISBLANK(Výsledky!$PF$3),"",Výsledky!PF102)</f>
        <v/>
      </c>
      <c r="BR12" s="152" t="str">
        <f>IF(ISBLANK(Výsledky!$PM$3),"",Výsledky!PM102)</f>
        <v/>
      </c>
      <c r="BS12" s="152" t="str">
        <f>IF(ISBLANK(Výsledky!$PT$3),"",Výsledky!PT102)</f>
        <v/>
      </c>
      <c r="BT12" s="153" t="str">
        <f>IF(ISBLANK(Výsledky!$QA$3),"",Výsledky!QA102)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Tipy!A14</f>
        <v>83</v>
      </c>
      <c r="D13" s="179" t="str">
        <f>Tipy!B14</f>
        <v>boss</v>
      </c>
      <c r="E13" s="308">
        <f>SUM(F13:I13)</f>
        <v>1630</v>
      </c>
      <c r="F13" s="306">
        <f>IF(ISBLANK(Výsledky!$I$3),"-",SUM(J13:M13,O13,Q13,S13:T13,V13,X13,Z13:AA13,AC13:AE13,AG13:AI13,AK13:AM13,AP13,AR13,AT13:AU13,AW13:AX13,BA13,BC13:BD13,BF13,BH13,BJ13,BL13,BN13,BP13,BR13:BS13))</f>
        <v>1050</v>
      </c>
      <c r="G13" s="151">
        <f>IF(ISBLANK(Výsledky!$AK$3),"-",SUM(N13,R13,U13,Y13,AB13,AF13,AV13,BB13,BG13,BI13,BM13,BO13,BT13))</f>
        <v>210</v>
      </c>
      <c r="H13" s="151">
        <f>IF(ISBLANK(Výsledky!$AY$3),"-",SUM(P13,W13,AJ13,AO13,AQ13,AY13))</f>
        <v>230</v>
      </c>
      <c r="I13" s="167">
        <f>IF(ISBLANK(Výsledky!$HK$3),"-",SUM(AN13,AS13,AZ13,BE13,BK13,BQ13))</f>
        <v>140</v>
      </c>
      <c r="J13" s="164">
        <f>IF(ISBLANK(Výsledky!$I$3),"",Výsledky!I20)</f>
        <v>60</v>
      </c>
      <c r="K13" s="152">
        <f>IF(ISBLANK(Výsledky!$P$3),"",Výsledky!P20)</f>
        <v>50</v>
      </c>
      <c r="L13" s="152">
        <f>IF(ISBLANK(Výsledky!$W$3),"",Výsledky!W20)</f>
        <v>10</v>
      </c>
      <c r="M13" s="152">
        <f>IF(ISBLANK(Výsledky!$AD$3),"",Výsledky!AD20)</f>
        <v>70</v>
      </c>
      <c r="N13" s="152">
        <f>IF(ISBLANK(Výsledky!$AK$3),"",Výsledky!AK20)</f>
        <v>30</v>
      </c>
      <c r="O13" s="152">
        <f>IF(ISBLANK(Výsledky!$AR$3),"",Výsledky!AR20)</f>
        <v>80</v>
      </c>
      <c r="P13" s="152">
        <f>IF(ISBLANK(Výsledky!$AY$3),"",Výsledky!AY20)</f>
        <v>80</v>
      </c>
      <c r="Q13" s="152">
        <f>IF(ISBLANK(Výsledky!$BF$3),"",Výsledky!BF20)</f>
        <v>30</v>
      </c>
      <c r="R13" s="152">
        <f>IF(ISBLANK(Výsledky!$BM$3),"",Výsledky!BM20)</f>
        <v>50</v>
      </c>
      <c r="S13" s="152">
        <f>IF(ISBLANK(Výsledky!$BT$3),"",Výsledky!BT20)</f>
        <v>30</v>
      </c>
      <c r="T13" s="152">
        <f>IF(ISBLANK(Výsledky!$CA$3),"",Výsledky!CA20)</f>
        <v>50</v>
      </c>
      <c r="U13" s="152">
        <f>IF(ISBLANK(Výsledky!$CH$3),"",Výsledky!CH20)</f>
        <v>30</v>
      </c>
      <c r="V13" s="152">
        <f>IF(ISBLANK(Výsledky!$CO$3),"",Výsledky!CO20)</f>
        <v>60</v>
      </c>
      <c r="W13" s="152">
        <f>IF(ISBLANK(Výsledky!$CV$3),"",Výsledky!CV20)</f>
        <v>80</v>
      </c>
      <c r="X13" s="152">
        <f>IF(ISBLANK(Výsledky!$DC$3),"",Výsledky!DC20)</f>
        <v>0</v>
      </c>
      <c r="Y13" s="152">
        <f>IF(ISBLANK(Výsledky!$DJ$3),"",Výsledky!DJ20)</f>
        <v>0</v>
      </c>
      <c r="Z13" s="152">
        <f>IF(ISBLANK(Výsledky!$DQ$3),"",Výsledky!DQ20)</f>
        <v>10</v>
      </c>
      <c r="AA13" s="152">
        <f>IF(ISBLANK(Výsledky!$DX$3),"",Výsledky!DX20)</f>
        <v>70</v>
      </c>
      <c r="AB13" s="152">
        <f>IF(ISBLANK(Výsledky!$EE$3),"",Výsledky!EE20)</f>
        <v>30</v>
      </c>
      <c r="AC13" s="152">
        <f>IF(ISBLANK(Výsledky!$EL$3),"",Výsledky!EL20)</f>
        <v>40</v>
      </c>
      <c r="AD13" s="152">
        <f>IF(ISBLANK(Výsledky!$ES$3),"",Výsledky!ES20)</f>
        <v>60</v>
      </c>
      <c r="AE13" s="152">
        <f>IF(ISBLANK(Výsledky!$EZ$3),"",Výsledky!EZ20)</f>
        <v>20</v>
      </c>
      <c r="AF13" s="152">
        <f>IF(ISBLANK(Výsledky!$FG$3),"",Výsledky!FG20)</f>
        <v>10</v>
      </c>
      <c r="AG13" s="152">
        <f>IF(ISBLANK(Výsledky!$FN$3),"",Výsledky!FN20)</f>
        <v>60</v>
      </c>
      <c r="AH13" s="152">
        <f>IF(ISBLANK(Výsledky!$FU$3),"",Výsledky!FU20)</f>
        <v>50</v>
      </c>
      <c r="AI13" s="152">
        <f>IF(ISBLANK(Výsledky!$GB$3),"",Výsledky!GB20)</f>
        <v>10</v>
      </c>
      <c r="AJ13" s="152">
        <f>IF(ISBLANK(Výsledky!$GI$3),"",Výsledky!GI20)</f>
        <v>0</v>
      </c>
      <c r="AK13" s="152">
        <f>IF(ISBLANK(Výsledky!$GP$3),"",Výsledky!GP20)</f>
        <v>60</v>
      </c>
      <c r="AL13" s="152">
        <v>0</v>
      </c>
      <c r="AM13" s="152">
        <f>IF(ISBLANK(Výsledky!$HD$3),"",Výsledky!HD20)</f>
        <v>10</v>
      </c>
      <c r="AN13" s="152">
        <f>IF(ISBLANK(Výsledky!$HK$3),"",Výsledky!HK20)</f>
        <v>30</v>
      </c>
      <c r="AO13" s="152">
        <f>IF(ISBLANK(Výsledky!$HR$3),"",Výsledky!HR20)</f>
        <v>0</v>
      </c>
      <c r="AP13" s="152">
        <f>IF(ISBLANK(Výsledky!$HY$3),"",Výsledky!HY20)</f>
        <v>40</v>
      </c>
      <c r="AQ13" s="152">
        <f>IF(ISBLANK(Výsledky!$IF$3),"",Výsledky!IF20)</f>
        <v>70</v>
      </c>
      <c r="AR13" s="152">
        <f>IF(ISBLANK(Výsledky!$IM$3),"",Výsledky!IM20)</f>
        <v>20</v>
      </c>
      <c r="AS13" s="152">
        <f>IF(ISBLANK(Výsledky!$IT$3),"",Výsledky!IT20)</f>
        <v>90</v>
      </c>
      <c r="AT13" s="152">
        <f>IF(ISBLANK(Výsledky!$JA$3),"",Výsledky!JA20)</f>
        <v>60</v>
      </c>
      <c r="AU13" s="152">
        <f>IF(ISBLANK(Výsledky!$JH$3),"",Výsledky!JH20)</f>
        <v>20</v>
      </c>
      <c r="AV13" s="152">
        <f>IF(ISBLANK(Výsledky!$JO$3),"",Výsledky!JO20)</f>
        <v>60</v>
      </c>
      <c r="AW13" s="152">
        <f>IF(ISBLANK(Výsledky!$JV$3),"",Výsledky!JV20)</f>
        <v>60</v>
      </c>
      <c r="AX13" s="152" t="str">
        <f>IF(ISBLANK(Výsledky!$KC$3),"",Výsledky!KC20)</f>
        <v/>
      </c>
      <c r="AY13" s="152">
        <f>IF(ISBLANK(Výsledky!$KJ$3),"",Výsledky!KJ20)</f>
        <v>0</v>
      </c>
      <c r="AZ13" s="152">
        <f>IF(ISBLANK(Výsledky!$KQ$3),"",Výsledky!KQ20)</f>
        <v>20</v>
      </c>
      <c r="BA13" s="152">
        <f>IF(ISBLANK(Výsledky!$KX$3),"",Výsledky!KX20)</f>
        <v>20</v>
      </c>
      <c r="BB13" s="152">
        <f>IF(ISBLANK(Výsledky!$LE$3),"",Výsledky!LE20)</f>
        <v>0</v>
      </c>
      <c r="BC13" s="152" t="str">
        <f>IF(ISBLANK(Výsledky!$LL$3),"",Výsledky!LL20)</f>
        <v/>
      </c>
      <c r="BD13" s="152" t="str">
        <f>IF(ISBLANK(Výsledky!$LS$3),"",Výsledky!LS20)</f>
        <v/>
      </c>
      <c r="BE13" s="152" t="str">
        <f>IF(ISBLANK(Výsledky!$LZ$3),"",Výsledky!LZ20)</f>
        <v/>
      </c>
      <c r="BF13" s="152" t="str">
        <f>IF(ISBLANK(Výsledky!$MG$3),"",Výsledky!MG20)</f>
        <v/>
      </c>
      <c r="BG13" s="152" t="str">
        <f>IF(ISBLANK(Výsledky!$MN$3),"",Výsledky!MN20)</f>
        <v/>
      </c>
      <c r="BH13" s="152" t="str">
        <f>IF(ISBLANK(Výsledky!$MU$3),"",Výsledky!MU20)</f>
        <v/>
      </c>
      <c r="BI13" s="152" t="str">
        <f>IF(ISBLANK(Výsledky!$NB$3),"",Výsledky!NB20)</f>
        <v/>
      </c>
      <c r="BJ13" s="152" t="str">
        <f>IF(ISBLANK(Výsledky!$NI$3),"",Výsledky!NI20)</f>
        <v/>
      </c>
      <c r="BK13" s="152" t="str">
        <f>IF(ISBLANK(Výsledky!$NP$3),"",Výsledky!NP20)</f>
        <v/>
      </c>
      <c r="BL13" s="152" t="str">
        <f>IF(ISBLANK(Výsledky!$NW$3),"",Výsledky!NW20)</f>
        <v/>
      </c>
      <c r="BM13" s="152" t="str">
        <f>IF(ISBLANK(Výsledky!$OD$3),"",Výsledky!OD20)</f>
        <v/>
      </c>
      <c r="BN13" s="152" t="str">
        <f>IF(ISBLANK(Výsledky!$OK$3),"",Výsledky!OK20)</f>
        <v/>
      </c>
      <c r="BO13" s="152" t="str">
        <f>IF(ISBLANK(Výsledky!$OR$3),"",Výsledky!OR20)</f>
        <v/>
      </c>
      <c r="BP13" s="152" t="str">
        <f>IF(ISBLANK(Výsledky!$OY$3),"",Výsledky!OY20)</f>
        <v/>
      </c>
      <c r="BQ13" s="152" t="str">
        <f>IF(ISBLANK(Výsledky!$PF$3),"",Výsledky!PF20)</f>
        <v/>
      </c>
      <c r="BR13" s="152" t="str">
        <f>IF(ISBLANK(Výsledky!$PM$3),"",Výsledky!PM20)</f>
        <v/>
      </c>
      <c r="BS13" s="152" t="str">
        <f>IF(ISBLANK(Výsledky!$PT$3),"",Výsledky!PT20)</f>
        <v/>
      </c>
      <c r="BT13" s="153" t="str">
        <f>IF(ISBLANK(Výsledky!$QA$3),"",Výsledky!QA20)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Tipy!A46</f>
        <v>5</v>
      </c>
      <c r="D14" s="179" t="str">
        <f>Tipy!B46</f>
        <v>kwop</v>
      </c>
      <c r="E14" s="308">
        <f>SUM(F14:I14)</f>
        <v>1620</v>
      </c>
      <c r="F14" s="306">
        <f>IF(ISBLANK(Výsledky!$I$3),"-",SUM(J14:M14,O14,Q14,S14:T14,V14,X14,Z14:AA14,AC14:AE14,AG14:AI14,AK14:AM14,AP14,AR14,AT14:AU14,AW14:AX14,BA14,BC14:BD14,BF14,BH14,BJ14,BL14,BN14,BP14,BR14:BS14))</f>
        <v>1120</v>
      </c>
      <c r="G14" s="151">
        <f>IF(ISBLANK(Výsledky!$AK$3),"-",SUM(N14,R14,U14,Y14,AB14,AF14,AV14,BB14,BG14,BI14,BM14,BO14,BT14))</f>
        <v>180</v>
      </c>
      <c r="H14" s="151">
        <f>IF(ISBLANK(Výsledky!$AY$3),"-",SUM(P14,W14,AJ14,AO14,AQ14,AY14))</f>
        <v>180</v>
      </c>
      <c r="I14" s="167">
        <f>IF(ISBLANK(Výsledky!$HK$3),"-",SUM(AN14,AS14,AZ14,BE14,BK14,BQ14))</f>
        <v>140</v>
      </c>
      <c r="J14" s="164">
        <f>IF(ISBLANK(Výsledky!$I$3),"",Výsledky!I52)</f>
        <v>20</v>
      </c>
      <c r="K14" s="152">
        <f>IF(ISBLANK(Výsledky!$P$3),"",Výsledky!P52)</f>
        <v>90</v>
      </c>
      <c r="L14" s="152">
        <f>IF(ISBLANK(Výsledky!$W$3),"",Výsledky!W52)</f>
        <v>50</v>
      </c>
      <c r="M14" s="152">
        <f>IF(ISBLANK(Výsledky!$AD$3),"",Výsledky!AD52)</f>
        <v>30</v>
      </c>
      <c r="N14" s="152">
        <f>IF(ISBLANK(Výsledky!$AK$3),"",Výsledky!AK52)</f>
        <v>40</v>
      </c>
      <c r="O14" s="152">
        <f>IF(ISBLANK(Výsledky!$AR$3),"",Výsledky!AR52)</f>
        <v>80</v>
      </c>
      <c r="P14" s="152">
        <f>IF(ISBLANK(Výsledky!$AY$3),"",Výsledky!AY52)</f>
        <v>30</v>
      </c>
      <c r="Q14" s="152">
        <f>IF(ISBLANK(Výsledky!$BF$3),"",Výsledky!BF52)</f>
        <v>0</v>
      </c>
      <c r="R14" s="152">
        <f>IF(ISBLANK(Výsledky!$BM$3),"",Výsledky!BM52)</f>
        <v>50</v>
      </c>
      <c r="S14" s="152">
        <f>IF(ISBLANK(Výsledky!$BT$3),"",Výsledky!BT52)</f>
        <v>50</v>
      </c>
      <c r="T14" s="152">
        <f>IF(ISBLANK(Výsledky!$CA$3),"",Výsledky!CA52)</f>
        <v>20</v>
      </c>
      <c r="U14" s="152">
        <f>IF(ISBLANK(Výsledky!$CH$3),"",Výsledky!CH52)</f>
        <v>30</v>
      </c>
      <c r="V14" s="152">
        <f>IF(ISBLANK(Výsledky!$CO$3),"",Výsledky!CO52)</f>
        <v>10</v>
      </c>
      <c r="W14" s="152">
        <f>IF(ISBLANK(Výsledky!$CV$3),"",Výsledky!CV52)</f>
        <v>50</v>
      </c>
      <c r="X14" s="152">
        <f>IF(ISBLANK(Výsledky!$DC$3),"",Výsledky!DC52)</f>
        <v>0</v>
      </c>
      <c r="Y14" s="152">
        <f>IF(ISBLANK(Výsledky!$DJ$3),"",Výsledky!DJ52)</f>
        <v>0</v>
      </c>
      <c r="Z14" s="152">
        <f>IF(ISBLANK(Výsledky!$DQ$3),"",Výsledky!DQ52)</f>
        <v>60</v>
      </c>
      <c r="AA14" s="152">
        <f>IF(ISBLANK(Výsledky!$DX$3),"",Výsledky!DX52)</f>
        <v>50</v>
      </c>
      <c r="AB14" s="152">
        <f>IF(ISBLANK(Výsledky!$EE$3),"",Výsledky!EE52)</f>
        <v>0</v>
      </c>
      <c r="AC14" s="152">
        <f>IF(ISBLANK(Výsledky!$EL$3),"",Výsledky!EL52)</f>
        <v>40</v>
      </c>
      <c r="AD14" s="152">
        <f>IF(ISBLANK(Výsledky!$ES$3),"",Výsledky!ES52)</f>
        <v>60</v>
      </c>
      <c r="AE14" s="152">
        <f>IF(ISBLANK(Výsledky!$EZ$3),"",Výsledky!EZ52)</f>
        <v>20</v>
      </c>
      <c r="AF14" s="152">
        <f>IF(ISBLANK(Výsledky!$FG$3),"",Výsledky!FG52)</f>
        <v>40</v>
      </c>
      <c r="AG14" s="152">
        <f>IF(ISBLANK(Výsledky!$FN$3),"",Výsledky!FN52)</f>
        <v>50</v>
      </c>
      <c r="AH14" s="152">
        <f>IF(ISBLANK(Výsledky!$FU$3),"",Výsledky!FU52)</f>
        <v>60</v>
      </c>
      <c r="AI14" s="152">
        <f>IF(ISBLANK(Výsledky!$GB$3),"",Výsledky!GB52)</f>
        <v>50</v>
      </c>
      <c r="AJ14" s="152">
        <f>IF(ISBLANK(Výsledky!$GI$3),"",Výsledky!GI52)</f>
        <v>30</v>
      </c>
      <c r="AK14" s="152">
        <f>IF(ISBLANK(Výsledky!$GP$3),"",Výsledky!GP52)</f>
        <v>50</v>
      </c>
      <c r="AL14" s="152">
        <v>0</v>
      </c>
      <c r="AM14" s="152">
        <f>IF(ISBLANK(Výsledky!$HD$3),"",Výsledky!HD52)</f>
        <v>80</v>
      </c>
      <c r="AN14" s="152">
        <f>IF(ISBLANK(Výsledky!$HK$3),"",Výsledky!HK52)</f>
        <v>50</v>
      </c>
      <c r="AO14" s="152">
        <f>IF(ISBLANK(Výsledky!$HR$3),"",Výsledky!HR52)</f>
        <v>0</v>
      </c>
      <c r="AP14" s="152">
        <f>IF(ISBLANK(Výsledky!$HY$3),"",Výsledky!HY52)</f>
        <v>30</v>
      </c>
      <c r="AQ14" s="152">
        <f>IF(ISBLANK(Výsledky!$IF$3),"",Výsledky!IF52)</f>
        <v>70</v>
      </c>
      <c r="AR14" s="152">
        <f>IF(ISBLANK(Výsledky!$IM$3),"",Výsledky!IM52)</f>
        <v>50</v>
      </c>
      <c r="AS14" s="152">
        <f>IF(ISBLANK(Výsledky!$IT$3),"",Výsledky!IT52)</f>
        <v>60</v>
      </c>
      <c r="AT14" s="152">
        <f>IF(ISBLANK(Výsledky!$JA$3),"",Výsledky!JA52)</f>
        <v>50</v>
      </c>
      <c r="AU14" s="152">
        <f>IF(ISBLANK(Výsledky!$JH$3),"",Výsledky!JH52)</f>
        <v>20</v>
      </c>
      <c r="AV14" s="152">
        <f>IF(ISBLANK(Výsledky!$JO$3),"",Výsledky!JO52)</f>
        <v>20</v>
      </c>
      <c r="AW14" s="152">
        <f>IF(ISBLANK(Výsledky!$JV$3),"",Výsledky!JV52)</f>
        <v>50</v>
      </c>
      <c r="AX14" s="152" t="str">
        <f>IF(ISBLANK(Výsledky!$KC$3),"",Výsledky!KC52)</f>
        <v/>
      </c>
      <c r="AY14" s="152">
        <f>IF(ISBLANK(Výsledky!$KJ$3),"",Výsledky!KJ52)</f>
        <v>0</v>
      </c>
      <c r="AZ14" s="152">
        <f>IF(ISBLANK(Výsledky!$KQ$3),"",Výsledky!KQ52)</f>
        <v>30</v>
      </c>
      <c r="BA14" s="152">
        <f>IF(ISBLANK(Výsledky!$KX$3),"",Výsledky!KX52)</f>
        <v>50</v>
      </c>
      <c r="BB14" s="152">
        <f>IF(ISBLANK(Výsledky!$LE$3),"",Výsledky!LE52)</f>
        <v>0</v>
      </c>
      <c r="BC14" s="152" t="str">
        <f>IF(ISBLANK(Výsledky!$LL$3),"",Výsledky!LL52)</f>
        <v/>
      </c>
      <c r="BD14" s="152" t="str">
        <f>IF(ISBLANK(Výsledky!$LS$3),"",Výsledky!LS52)</f>
        <v/>
      </c>
      <c r="BE14" s="152" t="str">
        <f>IF(ISBLANK(Výsledky!$LZ$3),"",Výsledky!LZ52)</f>
        <v/>
      </c>
      <c r="BF14" s="152" t="str">
        <f>IF(ISBLANK(Výsledky!$MG$3),"",Výsledky!MG52)</f>
        <v/>
      </c>
      <c r="BG14" s="152" t="str">
        <f>IF(ISBLANK(Výsledky!$MN$3),"",Výsledky!MN52)</f>
        <v/>
      </c>
      <c r="BH14" s="152" t="str">
        <f>IF(ISBLANK(Výsledky!$MU$3),"",Výsledky!MU52)</f>
        <v/>
      </c>
      <c r="BI14" s="152" t="str">
        <f>IF(ISBLANK(Výsledky!$NB$3),"",Výsledky!NB52)</f>
        <v/>
      </c>
      <c r="BJ14" s="152" t="str">
        <f>IF(ISBLANK(Výsledky!$NI$3),"",Výsledky!NI52)</f>
        <v/>
      </c>
      <c r="BK14" s="152" t="str">
        <f>IF(ISBLANK(Výsledky!$NP$3),"",Výsledky!NP52)</f>
        <v/>
      </c>
      <c r="BL14" s="152" t="str">
        <f>IF(ISBLANK(Výsledky!$NW$3),"",Výsledky!NW52)</f>
        <v/>
      </c>
      <c r="BM14" s="152" t="str">
        <f>IF(ISBLANK(Výsledky!$OD$3),"",Výsledky!OD52)</f>
        <v/>
      </c>
      <c r="BN14" s="152" t="str">
        <f>IF(ISBLANK(Výsledky!$OK$3),"",Výsledky!OK52)</f>
        <v/>
      </c>
      <c r="BO14" s="152" t="str">
        <f>IF(ISBLANK(Výsledky!$OR$3),"",Výsledky!OR52)</f>
        <v/>
      </c>
      <c r="BP14" s="152" t="str">
        <f>IF(ISBLANK(Výsledky!$OY$3),"",Výsledky!OY52)</f>
        <v/>
      </c>
      <c r="BQ14" s="152" t="str">
        <f>IF(ISBLANK(Výsledky!$PF$3),"",Výsledky!PF52)</f>
        <v/>
      </c>
      <c r="BR14" s="152" t="str">
        <f>IF(ISBLANK(Výsledky!$PM$3),"",Výsledky!PM52)</f>
        <v/>
      </c>
      <c r="BS14" s="152" t="str">
        <f>IF(ISBLANK(Výsledky!$PT$3),"",Výsledky!PT52)</f>
        <v/>
      </c>
      <c r="BT14" s="153" t="str">
        <f>IF(ISBLANK(Výsledky!$QA$3),"",Výsledky!QA52)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</f>
        <v>16</v>
      </c>
      <c r="D15" s="179" t="str">
        <f>Tipy!B10</f>
        <v>Balky</v>
      </c>
      <c r="E15" s="308">
        <f>SUM(F15:I15)</f>
        <v>1590</v>
      </c>
      <c r="F15" s="306">
        <f>IF(ISBLANK(Výsledky!$I$3),"-",SUM(J15:M15,O15,Q15,S15:T15,V15,X15,Z15:AA15,AC15:AE15,AG15:AI15,AK15:AM15,AP15,AR15,AT15:AU15,AW15:AX15,BA15,BC15:BD15,BF15,BH15,BJ15,BL15,BN15,BP15,BR15:BS15))</f>
        <v>930</v>
      </c>
      <c r="G15" s="151">
        <f>IF(ISBLANK(Výsledky!$AK$3),"-",SUM(N15,R15,U15,Y15,AB15,AF15,AV15,BB15,BG15,BI15,BM15,BO15,BT15))</f>
        <v>340</v>
      </c>
      <c r="H15" s="151">
        <f>IF(ISBLANK(Výsledky!$AY$3),"-",SUM(P15,W15,AJ15,AO15,AQ15,AY15))</f>
        <v>140</v>
      </c>
      <c r="I15" s="167">
        <f>IF(ISBLANK(Výsledky!$HK$3),"-",SUM(AN15,AS15,AZ15,BE15,BK15,BQ15))</f>
        <v>180</v>
      </c>
      <c r="J15" s="164">
        <f>IF(ISBLANK(Výsledky!$I$3),"",Výsledky!I16)</f>
        <v>60</v>
      </c>
      <c r="K15" s="152">
        <f>IF(ISBLANK(Výsledky!$P$3),"",Výsledky!P16)</f>
        <v>50</v>
      </c>
      <c r="L15" s="152">
        <f>IF(ISBLANK(Výsledky!$W$3),"",Výsledky!W16)</f>
        <v>30</v>
      </c>
      <c r="M15" s="152">
        <f>IF(ISBLANK(Výsledky!$AD$3),"",Výsledky!AD16)</f>
        <v>20</v>
      </c>
      <c r="N15" s="152">
        <f>IF(ISBLANK(Výsledky!$AK$3),"",Výsledky!AK16)</f>
        <v>50</v>
      </c>
      <c r="O15" s="152">
        <f>IF(ISBLANK(Výsledky!$AR$3),"",Výsledky!AR16)</f>
        <v>60</v>
      </c>
      <c r="P15" s="152">
        <f>IF(ISBLANK(Výsledky!$AY$3),"",Výsledky!AY16)</f>
        <v>20</v>
      </c>
      <c r="Q15" s="152">
        <f>IF(ISBLANK(Výsledky!$BF$3),"",Výsledky!BF16)</f>
        <v>30</v>
      </c>
      <c r="R15" s="152">
        <f>IF(ISBLANK(Výsledky!$BM$3),"",Výsledky!BM16)</f>
        <v>50</v>
      </c>
      <c r="S15" s="152">
        <f>IF(ISBLANK(Výsledky!$BT$3),"",Výsledky!BT16)</f>
        <v>30</v>
      </c>
      <c r="T15" s="152">
        <f>IF(ISBLANK(Výsledky!$CA$3),"",Výsledky!CA16)</f>
        <v>50</v>
      </c>
      <c r="U15" s="152">
        <f>IF(ISBLANK(Výsledky!$CH$3),"",Výsledky!CH16)</f>
        <v>50</v>
      </c>
      <c r="V15" s="152">
        <f>IF(ISBLANK(Výsledky!$CO$3),"",Výsledky!CO16)</f>
        <v>60</v>
      </c>
      <c r="W15" s="152">
        <f>IF(ISBLANK(Výsledky!$CV$3),"",Výsledky!CV16)</f>
        <v>50</v>
      </c>
      <c r="X15" s="152">
        <f>IF(ISBLANK(Výsledky!$DC$3),"",Výsledky!DC16)</f>
        <v>40</v>
      </c>
      <c r="Y15" s="152">
        <f>IF(ISBLANK(Výsledky!$DJ$3),"",Výsledky!DJ16)</f>
        <v>20</v>
      </c>
      <c r="Z15" s="152">
        <f>IF(ISBLANK(Výsledky!$DQ$3),"",Výsledky!DQ16)</f>
        <v>10</v>
      </c>
      <c r="AA15" s="152">
        <f>IF(ISBLANK(Výsledky!$DX$3),"",Výsledky!DX16)</f>
        <v>50</v>
      </c>
      <c r="AB15" s="152">
        <f>IF(ISBLANK(Výsledky!$EE$3),"",Výsledky!EE16)</f>
        <v>50</v>
      </c>
      <c r="AC15" s="152">
        <f>IF(ISBLANK(Výsledky!$EL$3),"",Výsledky!EL16)</f>
        <v>60</v>
      </c>
      <c r="AD15" s="152">
        <f>IF(ISBLANK(Výsledky!$ES$3),"",Výsledky!ES16)</f>
        <v>60</v>
      </c>
      <c r="AE15" s="152">
        <f>IF(ISBLANK(Výsledky!$EZ$3),"",Výsledky!EZ16)</f>
        <v>20</v>
      </c>
      <c r="AF15" s="152">
        <f>IF(ISBLANK(Výsledky!$FG$3),"",Výsledky!FG16)</f>
        <v>60</v>
      </c>
      <c r="AG15" s="152">
        <f>IF(ISBLANK(Výsledky!$FN$3),"",Výsledky!FN16)</f>
        <v>20</v>
      </c>
      <c r="AH15" s="152">
        <f>IF(ISBLANK(Výsledky!$FU$3),"",Výsledky!FU16)</f>
        <v>50</v>
      </c>
      <c r="AI15" s="152" t="str">
        <f>IF(ISBLANK(Výsledky!$GB$3),"",Výsledky!GB16)</f>
        <v>-</v>
      </c>
      <c r="AJ15" s="152">
        <f>IF(ISBLANK(Výsledky!$GI$3),"",Výsledky!GI16)</f>
        <v>10</v>
      </c>
      <c r="AK15" s="152">
        <f>IF(ISBLANK(Výsledky!$GP$3),"",Výsledky!GP16)</f>
        <v>50</v>
      </c>
      <c r="AL15" s="152">
        <v>0</v>
      </c>
      <c r="AM15" s="152">
        <f>IF(ISBLANK(Výsledky!$HD$3),"",Výsledky!HD16)</f>
        <v>30</v>
      </c>
      <c r="AN15" s="152">
        <f>IF(ISBLANK(Výsledky!$HK$3),"",Výsledky!HK16)</f>
        <v>50</v>
      </c>
      <c r="AO15" s="152">
        <f>IF(ISBLANK(Výsledky!$HR$3),"",Výsledky!HR16)</f>
        <v>0</v>
      </c>
      <c r="AP15" s="152">
        <f>IF(ISBLANK(Výsledky!$HY$3),"",Výsledky!HY16)</f>
        <v>30</v>
      </c>
      <c r="AQ15" s="152">
        <f>IF(ISBLANK(Výsledky!$IF$3),"",Výsledky!IF16)</f>
        <v>60</v>
      </c>
      <c r="AR15" s="152">
        <f>IF(ISBLANK(Výsledky!$IM$3),"",Výsledky!IM16)</f>
        <v>30</v>
      </c>
      <c r="AS15" s="152">
        <f>IF(ISBLANK(Výsledky!$IT$3),"",Výsledky!IT16)</f>
        <v>70</v>
      </c>
      <c r="AT15" s="152">
        <f>IF(ISBLANK(Výsledky!$JA$3),"",Výsledky!JA16)</f>
        <v>20</v>
      </c>
      <c r="AU15" s="152" t="str">
        <f>IF(ISBLANK(Výsledky!$JH$3),"",Výsledky!JH16)</f>
        <v>-</v>
      </c>
      <c r="AV15" s="152">
        <f>IF(ISBLANK(Výsledky!$JO$3),"",Výsledky!JO16)</f>
        <v>60</v>
      </c>
      <c r="AW15" s="152">
        <f>IF(ISBLANK(Výsledky!$JV$3),"",Výsledky!JV16)</f>
        <v>50</v>
      </c>
      <c r="AX15" s="152" t="str">
        <f>IF(ISBLANK(Výsledky!$KC$3),"",Výsledky!KC16)</f>
        <v/>
      </c>
      <c r="AY15" s="152">
        <f>IF(ISBLANK(Výsledky!$KJ$3),"",Výsledky!KJ16)</f>
        <v>0</v>
      </c>
      <c r="AZ15" s="152">
        <f>IF(ISBLANK(Výsledky!$KQ$3),"",Výsledky!KQ16)</f>
        <v>60</v>
      </c>
      <c r="BA15" s="152">
        <f>IF(ISBLANK(Výsledky!$KX$3),"",Výsledky!KX16)</f>
        <v>20</v>
      </c>
      <c r="BB15" s="152">
        <f>IF(ISBLANK(Výsledky!$LE$3),"",Výsledky!LE16)</f>
        <v>0</v>
      </c>
      <c r="BC15" s="152" t="str">
        <f>IF(ISBLANK(Výsledky!$LL$3),"",Výsledky!LL16)</f>
        <v/>
      </c>
      <c r="BD15" s="152" t="str">
        <f>IF(ISBLANK(Výsledky!$LS$3),"",Výsledky!LS16)</f>
        <v/>
      </c>
      <c r="BE15" s="152" t="str">
        <f>IF(ISBLANK(Výsledky!$LZ$3),"",Výsledky!LZ16)</f>
        <v/>
      </c>
      <c r="BF15" s="152" t="str">
        <f>IF(ISBLANK(Výsledky!$MG$3),"",Výsledky!MG16)</f>
        <v/>
      </c>
      <c r="BG15" s="152" t="str">
        <f>IF(ISBLANK(Výsledky!$MN$3),"",Výsledky!MN16)</f>
        <v/>
      </c>
      <c r="BH15" s="152" t="str">
        <f>IF(ISBLANK(Výsledky!$MU$3),"",Výsledky!MU16)</f>
        <v/>
      </c>
      <c r="BI15" s="152" t="str">
        <f>IF(ISBLANK(Výsledky!$NB$3),"",Výsledky!NB16)</f>
        <v/>
      </c>
      <c r="BJ15" s="152" t="str">
        <f>IF(ISBLANK(Výsledky!$NI$3),"",Výsledky!NI16)</f>
        <v/>
      </c>
      <c r="BK15" s="152" t="str">
        <f>IF(ISBLANK(Výsledky!$NP$3),"",Výsledky!NP16)</f>
        <v/>
      </c>
      <c r="BL15" s="152" t="str">
        <f>IF(ISBLANK(Výsledky!$NW$3),"",Výsledky!NW16)</f>
        <v/>
      </c>
      <c r="BM15" s="152" t="str">
        <f>IF(ISBLANK(Výsledky!$OD$3),"",Výsledky!OD16)</f>
        <v/>
      </c>
      <c r="BN15" s="152" t="str">
        <f>IF(ISBLANK(Výsledky!$OK$3),"",Výsledky!OK16)</f>
        <v/>
      </c>
      <c r="BO15" s="152" t="str">
        <f>IF(ISBLANK(Výsledky!$OR$3),"",Výsledky!OR16)</f>
        <v/>
      </c>
      <c r="BP15" s="152" t="str">
        <f>IF(ISBLANK(Výsledky!$OY$3),"",Výsledky!OY16)</f>
        <v/>
      </c>
      <c r="BQ15" s="152" t="str">
        <f>IF(ISBLANK(Výsledky!$PF$3),"",Výsledky!PF16)</f>
        <v/>
      </c>
      <c r="BR15" s="152" t="str">
        <f>IF(ISBLANK(Výsledky!$PM$3),"",Výsledky!PM16)</f>
        <v/>
      </c>
      <c r="BS15" s="152" t="str">
        <f>IF(ISBLANK(Výsledky!$PT$3),"",Výsledky!PT16)</f>
        <v/>
      </c>
      <c r="BT15" s="153" t="str">
        <f>IF(ISBLANK(Výsledky!$QA$3),"",Výsledky!QA16)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Tipy!A99</f>
        <v>94</v>
      </c>
      <c r="D16" s="179" t="str">
        <f>Tipy!B99</f>
        <v>Vladimír Marčík</v>
      </c>
      <c r="E16" s="308">
        <f>SUM(F16:I16)</f>
        <v>1590</v>
      </c>
      <c r="F16" s="306">
        <f>IF(ISBLANK(Výsledky!$I$3),"-",SUM(J16:M16,O16,Q16,S16:T16,V16,X16,Z16:AA16,AC16:AE16,AG16:AI16,AK16:AM16,AP16,AR16,AT16:AU16,AW16:AX16,BA16,BC16:BD16,BF16,BH16,BJ16,BL16,BN16,BP16,BR16:BS16))</f>
        <v>1020</v>
      </c>
      <c r="G16" s="151">
        <f>IF(ISBLANK(Výsledky!$AK$3),"-",SUM(N16,R16,U16,Y16,AB16,AF16,AV16,BB16,BG16,BI16,BM16,BO16,BT16))</f>
        <v>340</v>
      </c>
      <c r="H16" s="151">
        <f>IF(ISBLANK(Výsledky!$AY$3),"-",SUM(P16,W16,AJ16,AO16,AQ16,AY16))</f>
        <v>120</v>
      </c>
      <c r="I16" s="167">
        <f>IF(ISBLANK(Výsledky!$HK$3),"-",SUM(AN16,AS16,AZ16,BE16,BK16,BQ16))</f>
        <v>110</v>
      </c>
      <c r="J16" s="164">
        <f>IF(ISBLANK(Výsledky!$I$3),"",Výsledky!I105)</f>
        <v>60</v>
      </c>
      <c r="K16" s="152">
        <f>IF(ISBLANK(Výsledky!$P$3),"",Výsledky!P105)</f>
        <v>20</v>
      </c>
      <c r="L16" s="152">
        <f>IF(ISBLANK(Výsledky!$W$3),"",Výsledky!W105)</f>
        <v>50</v>
      </c>
      <c r="M16" s="152">
        <f>IF(ISBLANK(Výsledky!$AD$3),"",Výsledky!AD105)</f>
        <v>50</v>
      </c>
      <c r="N16" s="152">
        <f>IF(ISBLANK(Výsledky!$AK$3),"",Výsledky!AK105)</f>
        <v>30</v>
      </c>
      <c r="O16" s="152">
        <f>IF(ISBLANK(Výsledky!$AR$3),"",Výsledky!AR105)</f>
        <v>60</v>
      </c>
      <c r="P16" s="152">
        <f>IF(ISBLANK(Výsledky!$AY$3),"",Výsledky!AY105)</f>
        <v>50</v>
      </c>
      <c r="Q16" s="152">
        <f>IF(ISBLANK(Výsledky!$BF$3),"",Výsledky!BF105)</f>
        <v>30</v>
      </c>
      <c r="R16" s="152">
        <f>IF(ISBLANK(Výsledky!$BM$3),"",Výsledky!BM105)</f>
        <v>50</v>
      </c>
      <c r="S16" s="152">
        <f>IF(ISBLANK(Výsledky!$BT$3),"",Výsledky!BT105)</f>
        <v>40</v>
      </c>
      <c r="T16" s="152">
        <f>IF(ISBLANK(Výsledky!$CA$3),"",Výsledky!CA105)</f>
        <v>50</v>
      </c>
      <c r="U16" s="152">
        <f>IF(ISBLANK(Výsledky!$CH$3),"",Výsledky!CH105)</f>
        <v>50</v>
      </c>
      <c r="V16" s="152">
        <f>IF(ISBLANK(Výsledky!$CO$3),"",Výsledky!CO105)</f>
        <v>60</v>
      </c>
      <c r="W16" s="152" t="str">
        <f>IF(ISBLANK(Výsledky!$CV$3),"",Výsledky!CV105)</f>
        <v>-</v>
      </c>
      <c r="X16" s="152">
        <f>IF(ISBLANK(Výsledky!$DC$3),"",Výsledky!DC105)</f>
        <v>10</v>
      </c>
      <c r="Y16" s="152">
        <f>IF(ISBLANK(Výsledky!$DJ$3),"",Výsledky!DJ105)</f>
        <v>30</v>
      </c>
      <c r="Z16" s="152" t="str">
        <f>IF(ISBLANK(Výsledky!$DQ$3),"",Výsledky!DQ105)</f>
        <v>-</v>
      </c>
      <c r="AA16" s="152">
        <f>IF(ISBLANK(Výsledky!$DX$3),"",Výsledky!DX105)</f>
        <v>60</v>
      </c>
      <c r="AB16" s="152">
        <f>IF(ISBLANK(Výsledky!$EE$3),"",Výsledky!EE105)</f>
        <v>40</v>
      </c>
      <c r="AC16" s="152">
        <f>IF(ISBLANK(Výsledky!$EL$3),"",Výsledky!EL105)</f>
        <v>20</v>
      </c>
      <c r="AD16" s="152">
        <f>IF(ISBLANK(Výsledky!$ES$3),"",Výsledky!ES105)</f>
        <v>60</v>
      </c>
      <c r="AE16" s="152">
        <f>IF(ISBLANK(Výsledky!$EZ$3),"",Výsledky!EZ105)</f>
        <v>20</v>
      </c>
      <c r="AF16" s="152">
        <f>IF(ISBLANK(Výsledky!$FG$3),"",Výsledky!FG105)</f>
        <v>80</v>
      </c>
      <c r="AG16" s="152">
        <f>IF(ISBLANK(Výsledky!$FN$3),"",Výsledky!FN105)</f>
        <v>50</v>
      </c>
      <c r="AH16" s="152">
        <f>IF(ISBLANK(Výsledky!$FU$3),"",Výsledky!FU105)</f>
        <v>60</v>
      </c>
      <c r="AI16" s="152">
        <f>IF(ISBLANK(Výsledky!$GB$3),"",Výsledky!GB105)</f>
        <v>10</v>
      </c>
      <c r="AJ16" s="152">
        <f>IF(ISBLANK(Výsledky!$GI$3),"",Výsledky!GI105)</f>
        <v>0</v>
      </c>
      <c r="AK16" s="152">
        <f>IF(ISBLANK(Výsledky!$GP$3),"",Výsledky!GP105)</f>
        <v>60</v>
      </c>
      <c r="AL16" s="152">
        <v>0</v>
      </c>
      <c r="AM16" s="152">
        <f>IF(ISBLANK(Výsledky!$HD$3),"",Výsledky!HD105)</f>
        <v>30</v>
      </c>
      <c r="AN16" s="152">
        <f>IF(ISBLANK(Výsledky!$HK$3),"",Výsledky!HK105)</f>
        <v>20</v>
      </c>
      <c r="AO16" s="152">
        <f>IF(ISBLANK(Výsledky!$HR$3),"",Výsledky!HR105)</f>
        <v>0</v>
      </c>
      <c r="AP16" s="152">
        <f>IF(ISBLANK(Výsledky!$HY$3),"",Výsledky!HY105)</f>
        <v>30</v>
      </c>
      <c r="AQ16" s="152">
        <f>IF(ISBLANK(Výsledky!$IF$3),"",Výsledky!IF105)</f>
        <v>70</v>
      </c>
      <c r="AR16" s="152">
        <f>IF(ISBLANK(Výsledky!$IM$3),"",Výsledky!IM105)</f>
        <v>50</v>
      </c>
      <c r="AS16" s="152">
        <f>IF(ISBLANK(Výsledky!$IT$3),"",Výsledky!IT105)</f>
        <v>60</v>
      </c>
      <c r="AT16" s="152">
        <f>IF(ISBLANK(Výsledky!$JA$3),"",Výsledky!JA105)</f>
        <v>30</v>
      </c>
      <c r="AU16" s="152">
        <f>IF(ISBLANK(Výsledky!$JH$3),"",Výsledky!JH105)</f>
        <v>20</v>
      </c>
      <c r="AV16" s="152">
        <f>IF(ISBLANK(Výsledky!$JO$3),"",Výsledky!JO105)</f>
        <v>60</v>
      </c>
      <c r="AW16" s="152">
        <f>IF(ISBLANK(Výsledky!$JV$3),"",Výsledky!JV105)</f>
        <v>60</v>
      </c>
      <c r="AX16" s="152" t="str">
        <f>IF(ISBLANK(Výsledky!$KC$3),"",Výsledky!KC105)</f>
        <v/>
      </c>
      <c r="AY16" s="152">
        <f>IF(ISBLANK(Výsledky!$KJ$3),"",Výsledky!KJ105)</f>
        <v>0</v>
      </c>
      <c r="AZ16" s="152">
        <f>IF(ISBLANK(Výsledky!$KQ$3),"",Výsledky!KQ105)</f>
        <v>30</v>
      </c>
      <c r="BA16" s="152">
        <f>IF(ISBLANK(Výsledky!$KX$3),"",Výsledky!KX105)</f>
        <v>30</v>
      </c>
      <c r="BB16" s="152">
        <f>IF(ISBLANK(Výsledky!$LE$3),"",Výsledky!LE105)</f>
        <v>0</v>
      </c>
      <c r="BC16" s="152" t="str">
        <f>IF(ISBLANK(Výsledky!$LL$3),"",Výsledky!LL105)</f>
        <v/>
      </c>
      <c r="BD16" s="152" t="str">
        <f>IF(ISBLANK(Výsledky!$LS$3),"",Výsledky!LS105)</f>
        <v/>
      </c>
      <c r="BE16" s="152" t="str">
        <f>IF(ISBLANK(Výsledky!$LZ$3),"",Výsledky!LZ105)</f>
        <v/>
      </c>
      <c r="BF16" s="152" t="str">
        <f>IF(ISBLANK(Výsledky!$MG$3),"",Výsledky!MG105)</f>
        <v/>
      </c>
      <c r="BG16" s="152" t="str">
        <f>IF(ISBLANK(Výsledky!$MN$3),"",Výsledky!MN105)</f>
        <v/>
      </c>
      <c r="BH16" s="152" t="str">
        <f>IF(ISBLANK(Výsledky!$MU$3),"",Výsledky!MU105)</f>
        <v/>
      </c>
      <c r="BI16" s="152" t="str">
        <f>IF(ISBLANK(Výsledky!$NB$3),"",Výsledky!NB105)</f>
        <v/>
      </c>
      <c r="BJ16" s="152" t="str">
        <f>IF(ISBLANK(Výsledky!$NI$3),"",Výsledky!NI105)</f>
        <v/>
      </c>
      <c r="BK16" s="152" t="str">
        <f>IF(ISBLANK(Výsledky!$NP$3),"",Výsledky!NP105)</f>
        <v/>
      </c>
      <c r="BL16" s="152" t="str">
        <f>IF(ISBLANK(Výsledky!$NW$3),"",Výsledky!NW105)</f>
        <v/>
      </c>
      <c r="BM16" s="152" t="str">
        <f>IF(ISBLANK(Výsledky!$OD$3),"",Výsledky!OD105)</f>
        <v/>
      </c>
      <c r="BN16" s="152" t="str">
        <f>IF(ISBLANK(Výsledky!$OK$3),"",Výsledky!OK105)</f>
        <v/>
      </c>
      <c r="BO16" s="152" t="str">
        <f>IF(ISBLANK(Výsledky!$OR$3),"",Výsledky!OR105)</f>
        <v/>
      </c>
      <c r="BP16" s="152" t="str">
        <f>IF(ISBLANK(Výsledky!$OY$3),"",Výsledky!OY105)</f>
        <v/>
      </c>
      <c r="BQ16" s="152" t="str">
        <f>IF(ISBLANK(Výsledky!$PF$3),"",Výsledky!PF105)</f>
        <v/>
      </c>
      <c r="BR16" s="152" t="str">
        <f>IF(ISBLANK(Výsledky!$PM$3),"",Výsledky!PM105)</f>
        <v/>
      </c>
      <c r="BS16" s="152" t="str">
        <f>IF(ISBLANK(Výsledky!$PT$3),"",Výsledky!PT105)</f>
        <v/>
      </c>
      <c r="BT16" s="153" t="str">
        <f>IF(ISBLANK(Výsledky!$QA$3),"",Výsledky!QA105)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Tipy!A101</f>
        <v>22</v>
      </c>
      <c r="D17" s="179" t="str">
        <f>Tipy!B101</f>
        <v>wasco</v>
      </c>
      <c r="E17" s="308">
        <f>SUM(F17:I17)</f>
        <v>1570</v>
      </c>
      <c r="F17" s="306">
        <f>IF(ISBLANK(Výsledky!$I$3),"-",SUM(J17:M17,O17,Q17,S17:T17,V17,X17,Z17:AA17,AC17:AE17,AG17:AI17,AK17:AM17,AP17,AR17,AT17:AU17,AW17:AX17,BA17,BC17:BD17,BF17,BH17,BJ17,BL17,BN17,BP17,BR17:BS17))</f>
        <v>960</v>
      </c>
      <c r="G17" s="151">
        <f>IF(ISBLANK(Výsledky!$AK$3),"-",SUM(N17,R17,U17,Y17,AB17,AF17,AV17,BB17,BG17,BI17,BM17,BO17,BT17))</f>
        <v>240</v>
      </c>
      <c r="H17" s="151">
        <f>IF(ISBLANK(Výsledky!$AY$3),"-",SUM(P17,W17,AJ17,AO17,AQ17,AY17))</f>
        <v>230</v>
      </c>
      <c r="I17" s="167">
        <f>IF(ISBLANK(Výsledky!$HK$3),"-",SUM(AN17,AS17,AZ17,BE17,BK17,BQ17))</f>
        <v>140</v>
      </c>
      <c r="J17" s="164">
        <f>IF(ISBLANK(Výsledky!$I$3),"",Výsledky!I107)</f>
        <v>30</v>
      </c>
      <c r="K17" s="152">
        <f>IF(ISBLANK(Výsledky!$P$3),"",Výsledky!P107)</f>
        <v>60</v>
      </c>
      <c r="L17" s="152">
        <f>IF(ISBLANK(Výsledky!$W$3),"",Výsledky!W107)</f>
        <v>40</v>
      </c>
      <c r="M17" s="152">
        <f>IF(ISBLANK(Výsledky!$AD$3),"",Výsledky!AD107)</f>
        <v>60</v>
      </c>
      <c r="N17" s="152">
        <f>IF(ISBLANK(Výsledky!$AK$3),"",Výsledky!AK107)</f>
        <v>40</v>
      </c>
      <c r="O17" s="152">
        <f>IF(ISBLANK(Výsledky!$AR$3),"",Výsledky!AR107)</f>
        <v>60</v>
      </c>
      <c r="P17" s="152">
        <f>IF(ISBLANK(Výsledky!$AY$3),"",Výsledky!AY107)</f>
        <v>50</v>
      </c>
      <c r="Q17" s="152">
        <f>IF(ISBLANK(Výsledky!$BF$3),"",Výsledky!BF107)</f>
        <v>40</v>
      </c>
      <c r="R17" s="152">
        <f>IF(ISBLANK(Výsledky!$BM$3),"",Výsledky!BM107)</f>
        <v>50</v>
      </c>
      <c r="S17" s="152">
        <f>IF(ISBLANK(Výsledky!$BT$3),"",Výsledky!BT107)</f>
        <v>10</v>
      </c>
      <c r="T17" s="152">
        <f>IF(ISBLANK(Výsledky!$CA$3),"",Výsledky!CA107)</f>
        <v>70</v>
      </c>
      <c r="U17" s="152">
        <f>IF(ISBLANK(Výsledky!$CH$3),"",Výsledky!CH107)</f>
        <v>0</v>
      </c>
      <c r="V17" s="152">
        <f>IF(ISBLANK(Výsledky!$CO$3),"",Výsledky!CO107)</f>
        <v>30</v>
      </c>
      <c r="W17" s="152">
        <f>IF(ISBLANK(Výsledky!$CV$3),"",Výsledky!CV107)</f>
        <v>60</v>
      </c>
      <c r="X17" s="152">
        <f>IF(ISBLANK(Výsledky!$DC$3),"",Výsledky!DC107)</f>
        <v>0</v>
      </c>
      <c r="Y17" s="152">
        <f>IF(ISBLANK(Výsledky!$DJ$3),"",Výsledky!DJ107)</f>
        <v>30</v>
      </c>
      <c r="Z17" s="152">
        <f>IF(ISBLANK(Výsledky!$DQ$3),"",Výsledky!DQ107)</f>
        <v>0</v>
      </c>
      <c r="AA17" s="152">
        <f>IF(ISBLANK(Výsledky!$DX$3),"",Výsledky!DX107)</f>
        <v>90</v>
      </c>
      <c r="AB17" s="152">
        <f>IF(ISBLANK(Výsledky!$EE$3),"",Výsledky!EE107)</f>
        <v>60</v>
      </c>
      <c r="AC17" s="152">
        <f>IF(ISBLANK(Výsledky!$EL$3),"",Výsledky!EL107)</f>
        <v>30</v>
      </c>
      <c r="AD17" s="152">
        <f>IF(ISBLANK(Výsledky!$ES$3),"",Výsledky!ES107)</f>
        <v>60</v>
      </c>
      <c r="AE17" s="152">
        <f>IF(ISBLANK(Výsledky!$EZ$3),"",Výsledky!EZ107)</f>
        <v>20</v>
      </c>
      <c r="AF17" s="152">
        <f>IF(ISBLANK(Výsledky!$FG$3),"",Výsledky!FG107)</f>
        <v>20</v>
      </c>
      <c r="AG17" s="152">
        <f>IF(ISBLANK(Výsledky!$FN$3),"",Výsledky!FN107)</f>
        <v>20</v>
      </c>
      <c r="AH17" s="152">
        <f>IF(ISBLANK(Výsledky!$FU$3),"",Výsledky!FU107)</f>
        <v>60</v>
      </c>
      <c r="AI17" s="152">
        <f>IF(ISBLANK(Výsledky!$GB$3),"",Výsledky!GB107)</f>
        <v>10</v>
      </c>
      <c r="AJ17" s="152">
        <f>IF(ISBLANK(Výsledky!$GI$3),"",Výsledky!GI107)</f>
        <v>10</v>
      </c>
      <c r="AK17" s="152">
        <f>IF(ISBLANK(Výsledky!$GP$3),"",Výsledky!GP107)</f>
        <v>50</v>
      </c>
      <c r="AL17" s="152">
        <v>0</v>
      </c>
      <c r="AM17" s="152" t="str">
        <f>IF(ISBLANK(Výsledky!$HD$3),"",Výsledky!HD107)</f>
        <v>-</v>
      </c>
      <c r="AN17" s="152">
        <f>IF(ISBLANK(Výsledky!$HK$3),"",Výsledky!HK107)</f>
        <v>30</v>
      </c>
      <c r="AO17" s="152">
        <f>IF(ISBLANK(Výsledky!$HR$3),"",Výsledky!HR107)</f>
        <v>10</v>
      </c>
      <c r="AP17" s="152">
        <f>IF(ISBLANK(Výsledky!$HY$3),"",Výsledky!HY107)</f>
        <v>40</v>
      </c>
      <c r="AQ17" s="152">
        <f>IF(ISBLANK(Výsledky!$IF$3),"",Výsledky!IF107)</f>
        <v>80</v>
      </c>
      <c r="AR17" s="152">
        <f>IF(ISBLANK(Výsledky!$IM$3),"",Výsledky!IM107)</f>
        <v>40</v>
      </c>
      <c r="AS17" s="152">
        <f>IF(ISBLANK(Výsledky!$IT$3),"",Výsledky!IT107)</f>
        <v>60</v>
      </c>
      <c r="AT17" s="152">
        <f>IF(ISBLANK(Výsledky!$JA$3),"",Výsledky!JA107)</f>
        <v>50</v>
      </c>
      <c r="AU17" s="152">
        <f>IF(ISBLANK(Výsledky!$JH$3),"",Výsledky!JH107)</f>
        <v>20</v>
      </c>
      <c r="AV17" s="152">
        <f>IF(ISBLANK(Výsledky!$JO$3),"",Výsledky!JO107)</f>
        <v>40</v>
      </c>
      <c r="AW17" s="152">
        <f>IF(ISBLANK(Výsledky!$JV$3),"",Výsledky!JV107)</f>
        <v>50</v>
      </c>
      <c r="AX17" s="152" t="str">
        <f>IF(ISBLANK(Výsledky!$KC$3),"",Výsledky!KC107)</f>
        <v/>
      </c>
      <c r="AY17" s="152">
        <f>IF(ISBLANK(Výsledky!$KJ$3),"",Výsledky!KJ107)</f>
        <v>20</v>
      </c>
      <c r="AZ17" s="152">
        <f>IF(ISBLANK(Výsledky!$KQ$3),"",Výsledky!KQ107)</f>
        <v>50</v>
      </c>
      <c r="BA17" s="152">
        <f>IF(ISBLANK(Výsledky!$KX$3),"",Výsledky!KX107)</f>
        <v>20</v>
      </c>
      <c r="BB17" s="152">
        <f>IF(ISBLANK(Výsledky!$LE$3),"",Výsledky!LE107)</f>
        <v>0</v>
      </c>
      <c r="BC17" s="152" t="str">
        <f>IF(ISBLANK(Výsledky!$LL$3),"",Výsledky!LL107)</f>
        <v/>
      </c>
      <c r="BD17" s="152" t="str">
        <f>IF(ISBLANK(Výsledky!$LS$3),"",Výsledky!LS107)</f>
        <v/>
      </c>
      <c r="BE17" s="152" t="str">
        <f>IF(ISBLANK(Výsledky!$LZ$3),"",Výsledky!LZ107)</f>
        <v/>
      </c>
      <c r="BF17" s="152" t="str">
        <f>IF(ISBLANK(Výsledky!$MG$3),"",Výsledky!MG107)</f>
        <v/>
      </c>
      <c r="BG17" s="152" t="str">
        <f>IF(ISBLANK(Výsledky!$MN$3),"",Výsledky!MN107)</f>
        <v/>
      </c>
      <c r="BH17" s="152" t="str">
        <f>IF(ISBLANK(Výsledky!$MU$3),"",Výsledky!MU107)</f>
        <v/>
      </c>
      <c r="BI17" s="152" t="str">
        <f>IF(ISBLANK(Výsledky!$NB$3),"",Výsledky!NB107)</f>
        <v/>
      </c>
      <c r="BJ17" s="152" t="str">
        <f>IF(ISBLANK(Výsledky!$NI$3),"",Výsledky!NI107)</f>
        <v/>
      </c>
      <c r="BK17" s="152" t="str">
        <f>IF(ISBLANK(Výsledky!$NP$3),"",Výsledky!NP107)</f>
        <v/>
      </c>
      <c r="BL17" s="152" t="str">
        <f>IF(ISBLANK(Výsledky!$NW$3),"",Výsledky!NW107)</f>
        <v/>
      </c>
      <c r="BM17" s="152" t="str">
        <f>IF(ISBLANK(Výsledky!$OD$3),"",Výsledky!OD107)</f>
        <v/>
      </c>
      <c r="BN17" s="152" t="str">
        <f>IF(ISBLANK(Výsledky!$OK$3),"",Výsledky!OK107)</f>
        <v/>
      </c>
      <c r="BO17" s="152" t="str">
        <f>IF(ISBLANK(Výsledky!$OR$3),"",Výsledky!OR107)</f>
        <v/>
      </c>
      <c r="BP17" s="152" t="str">
        <f>IF(ISBLANK(Výsledky!$OY$3),"",Výsledky!OY107)</f>
        <v/>
      </c>
      <c r="BQ17" s="152" t="str">
        <f>IF(ISBLANK(Výsledky!$PF$3),"",Výsledky!PF107)</f>
        <v/>
      </c>
      <c r="BR17" s="152" t="str">
        <f>IF(ISBLANK(Výsledky!$PM$3),"",Výsledky!PM107)</f>
        <v/>
      </c>
      <c r="BS17" s="152" t="str">
        <f>IF(ISBLANK(Výsledky!$PT$3),"",Výsledky!PT107)</f>
        <v/>
      </c>
      <c r="BT17" s="153" t="str">
        <f>IF(ISBLANK(Výsledky!$QA$3),"",Výsledky!QA107)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Tipy!A7</f>
        <v>26</v>
      </c>
      <c r="D18" s="179" t="str">
        <f>Tipy!B7</f>
        <v>5&lt;6timessK</v>
      </c>
      <c r="E18" s="308">
        <f>SUM(F18:I18)</f>
        <v>1570</v>
      </c>
      <c r="F18" s="306">
        <f>IF(ISBLANK(Výsledky!$I$3),"-",SUM(J18:M18,O18,Q18,S18:T18,V18,X18,Z18:AA18,AC18:AE18,AG18:AI18,AK18:AM18,AP18,AR18,AT18:AU18,AW18:AX18,BA18,BC18:BD18,BF18,BH18,BJ18,BL18,BN18,BP18,BR18:BS18))</f>
        <v>1050</v>
      </c>
      <c r="G18" s="151">
        <f>IF(ISBLANK(Výsledky!$AK$3),"-",SUM(N18,R18,U18,Y18,AB18,AF18,AV18,BB18,BG18,BI18,BM18,BO18,BT18))</f>
        <v>270</v>
      </c>
      <c r="H18" s="151">
        <f>IF(ISBLANK(Výsledky!$AY$3),"-",SUM(P18,W18,AJ18,AO18,AQ18,AY18))</f>
        <v>160</v>
      </c>
      <c r="I18" s="167">
        <f>IF(ISBLANK(Výsledky!$HK$3),"-",SUM(AN18,AS18,AZ18,BE18,BK18,BQ18))</f>
        <v>90</v>
      </c>
      <c r="J18" s="164">
        <f>IF(ISBLANK(Výsledky!$I$3),"",Výsledky!I13)</f>
        <v>80</v>
      </c>
      <c r="K18" s="152">
        <f>IF(ISBLANK(Výsledky!$P$3),"",Výsledky!P13)</f>
        <v>80</v>
      </c>
      <c r="L18" s="152">
        <f>IF(ISBLANK(Výsledky!$W$3),"",Výsledky!W13)</f>
        <v>80</v>
      </c>
      <c r="M18" s="152">
        <f>IF(ISBLANK(Výsledky!$AD$3),"",Výsledky!AD13)</f>
        <v>30</v>
      </c>
      <c r="N18" s="152">
        <f>IF(ISBLANK(Výsledky!$AK$3),"",Výsledky!AK13)</f>
        <v>50</v>
      </c>
      <c r="O18" s="152">
        <f>IF(ISBLANK(Výsledky!$AR$3),"",Výsledky!AR13)</f>
        <v>60</v>
      </c>
      <c r="P18" s="152">
        <f>IF(ISBLANK(Výsledky!$AY$3),"",Výsledky!AY13)</f>
        <v>30</v>
      </c>
      <c r="Q18" s="152">
        <f>IF(ISBLANK(Výsledky!$BF$3),"",Výsledky!BF13)</f>
        <v>30</v>
      </c>
      <c r="R18" s="152">
        <f>IF(ISBLANK(Výsledky!$BM$3),"",Výsledky!BM13)</f>
        <v>50</v>
      </c>
      <c r="S18" s="152">
        <f>IF(ISBLANK(Výsledky!$BT$3),"",Výsledky!BT13)</f>
        <v>10</v>
      </c>
      <c r="T18" s="152">
        <f>IF(ISBLANK(Výsledky!$CA$3),"",Výsledky!CA13)</f>
        <v>60</v>
      </c>
      <c r="U18" s="152">
        <f>IF(ISBLANK(Výsledky!$CH$3),"",Výsledky!CH13)</f>
        <v>50</v>
      </c>
      <c r="V18" s="152">
        <f>IF(ISBLANK(Výsledky!$CO$3),"",Výsledky!CO13)</f>
        <v>60</v>
      </c>
      <c r="W18" s="152">
        <f>IF(ISBLANK(Výsledky!$CV$3),"",Výsledky!CV13)</f>
        <v>50</v>
      </c>
      <c r="X18" s="152">
        <f>IF(ISBLANK(Výsledky!$DC$3),"",Výsledky!DC13)</f>
        <v>10</v>
      </c>
      <c r="Y18" s="152">
        <f>IF(ISBLANK(Výsledky!$DJ$3),"",Výsledky!DJ13)</f>
        <v>10</v>
      </c>
      <c r="Z18" s="152">
        <f>IF(ISBLANK(Výsledky!$DQ$3),"",Výsledky!DQ13)</f>
        <v>10</v>
      </c>
      <c r="AA18" s="152">
        <f>IF(ISBLANK(Výsledky!$DX$3),"",Výsledky!DX13)</f>
        <v>60</v>
      </c>
      <c r="AB18" s="152">
        <f>IF(ISBLANK(Výsledky!$EE$3),"",Výsledky!EE13)</f>
        <v>30</v>
      </c>
      <c r="AC18" s="152">
        <f>IF(ISBLANK(Výsledky!$EL$3),"",Výsledky!EL13)</f>
        <v>40</v>
      </c>
      <c r="AD18" s="152">
        <f>IF(ISBLANK(Výsledky!$ES$3),"",Výsledky!ES13)</f>
        <v>30</v>
      </c>
      <c r="AE18" s="152">
        <f>IF(ISBLANK(Výsledky!$EZ$3),"",Výsledky!EZ13)</f>
        <v>30</v>
      </c>
      <c r="AF18" s="152">
        <f>IF(ISBLANK(Výsledky!$FG$3),"",Výsledky!FG13)</f>
        <v>40</v>
      </c>
      <c r="AG18" s="152">
        <f>IF(ISBLANK(Výsledky!$FN$3),"",Výsledky!FN13)</f>
        <v>30</v>
      </c>
      <c r="AH18" s="152">
        <f>IF(ISBLANK(Výsledky!$FU$3),"",Výsledky!FU13)</f>
        <v>20</v>
      </c>
      <c r="AI18" s="152">
        <f>IF(ISBLANK(Výsledky!$GB$3),"",Výsledky!GB13)</f>
        <v>0</v>
      </c>
      <c r="AJ18" s="152">
        <f>IF(ISBLANK(Výsledky!$GI$3),"",Výsledky!GI13)</f>
        <v>10</v>
      </c>
      <c r="AK18" s="152">
        <f>IF(ISBLANK(Výsledky!$GP$3),"",Výsledky!GP13)</f>
        <v>60</v>
      </c>
      <c r="AL18" s="152">
        <v>0</v>
      </c>
      <c r="AM18" s="152">
        <f>IF(ISBLANK(Výsledky!$HD$3),"",Výsledky!HD13)</f>
        <v>50</v>
      </c>
      <c r="AN18" s="152">
        <f>IF(ISBLANK(Výsledky!$HK$3),"",Výsledky!HK13)</f>
        <v>30</v>
      </c>
      <c r="AO18" s="152">
        <f>IF(ISBLANK(Výsledky!$HR$3),"",Výsledky!HR13)</f>
        <v>0</v>
      </c>
      <c r="AP18" s="152">
        <f>IF(ISBLANK(Výsledky!$HY$3),"",Výsledky!HY13)</f>
        <v>60</v>
      </c>
      <c r="AQ18" s="152">
        <f>IF(ISBLANK(Výsledky!$IF$3),"",Výsledky!IF13)</f>
        <v>60</v>
      </c>
      <c r="AR18" s="152">
        <f>IF(ISBLANK(Výsledky!$IM$3),"",Výsledky!IM13)</f>
        <v>30</v>
      </c>
      <c r="AS18" s="152">
        <f>IF(ISBLANK(Výsledky!$IT$3),"",Výsledky!IT13)</f>
        <v>30</v>
      </c>
      <c r="AT18" s="152">
        <f>IF(ISBLANK(Výsledky!$JA$3),"",Výsledky!JA13)</f>
        <v>20</v>
      </c>
      <c r="AU18" s="152">
        <f>IF(ISBLANK(Výsledky!$JH$3),"",Výsledky!JH13)</f>
        <v>20</v>
      </c>
      <c r="AV18" s="152">
        <f>IF(ISBLANK(Výsledky!$JO$3),"",Výsledky!JO13)</f>
        <v>30</v>
      </c>
      <c r="AW18" s="152">
        <f>IF(ISBLANK(Výsledky!$JV$3),"",Výsledky!JV13)</f>
        <v>60</v>
      </c>
      <c r="AX18" s="152" t="str">
        <f>IF(ISBLANK(Výsledky!$KC$3),"",Výsledky!KC13)</f>
        <v/>
      </c>
      <c r="AY18" s="152">
        <f>IF(ISBLANK(Výsledky!$KJ$3),"",Výsledky!KJ13)</f>
        <v>10</v>
      </c>
      <c r="AZ18" s="152">
        <f>IF(ISBLANK(Výsledky!$KQ$3),"",Výsledky!KQ13)</f>
        <v>30</v>
      </c>
      <c r="BA18" s="152">
        <f>IF(ISBLANK(Výsledky!$KX$3),"",Výsledky!KX13)</f>
        <v>30</v>
      </c>
      <c r="BB18" s="152">
        <f>IF(ISBLANK(Výsledky!$LE$3),"",Výsledky!LE13)</f>
        <v>10</v>
      </c>
      <c r="BC18" s="152" t="str">
        <f>IF(ISBLANK(Výsledky!$LL$3),"",Výsledky!LL13)</f>
        <v/>
      </c>
      <c r="BD18" s="152" t="str">
        <f>IF(ISBLANK(Výsledky!$LS$3),"",Výsledky!LS13)</f>
        <v/>
      </c>
      <c r="BE18" s="152" t="str">
        <f>IF(ISBLANK(Výsledky!$LZ$3),"",Výsledky!LZ13)</f>
        <v/>
      </c>
      <c r="BF18" s="152" t="str">
        <f>IF(ISBLANK(Výsledky!$MG$3),"",Výsledky!MG13)</f>
        <v/>
      </c>
      <c r="BG18" s="152" t="str">
        <f>IF(ISBLANK(Výsledky!$MN$3),"",Výsledky!MN13)</f>
        <v/>
      </c>
      <c r="BH18" s="152" t="str">
        <f>IF(ISBLANK(Výsledky!$MU$3),"",Výsledky!MU13)</f>
        <v/>
      </c>
      <c r="BI18" s="152" t="str">
        <f>IF(ISBLANK(Výsledky!$NB$3),"",Výsledky!NB13)</f>
        <v/>
      </c>
      <c r="BJ18" s="152" t="str">
        <f>IF(ISBLANK(Výsledky!$NI$3),"",Výsledky!NI13)</f>
        <v/>
      </c>
      <c r="BK18" s="152" t="str">
        <f>IF(ISBLANK(Výsledky!$NP$3),"",Výsledky!NP13)</f>
        <v/>
      </c>
      <c r="BL18" s="152" t="str">
        <f>IF(ISBLANK(Výsledky!$NW$3),"",Výsledky!NW13)</f>
        <v/>
      </c>
      <c r="BM18" s="152" t="str">
        <f>IF(ISBLANK(Výsledky!$OD$3),"",Výsledky!OD13)</f>
        <v/>
      </c>
      <c r="BN18" s="152" t="str">
        <f>IF(ISBLANK(Výsledky!$OK$3),"",Výsledky!OK13)</f>
        <v/>
      </c>
      <c r="BO18" s="152" t="str">
        <f>IF(ISBLANK(Výsledky!$OR$3),"",Výsledky!OR13)</f>
        <v/>
      </c>
      <c r="BP18" s="152" t="str">
        <f>IF(ISBLANK(Výsledky!$OY$3),"",Výsledky!OY13)</f>
        <v/>
      </c>
      <c r="BQ18" s="152" t="str">
        <f>IF(ISBLANK(Výsledky!$PF$3),"",Výsledky!PF13)</f>
        <v/>
      </c>
      <c r="BR18" s="152" t="str">
        <f>IF(ISBLANK(Výsledky!$PM$3),"",Výsledky!PM13)</f>
        <v/>
      </c>
      <c r="BS18" s="152" t="str">
        <f>IF(ISBLANK(Výsledky!$PT$3),"",Výsledky!PT13)</f>
        <v/>
      </c>
      <c r="BT18" s="153" t="str">
        <f>IF(ISBLANK(Výsledky!$QA$3),"",Výsledky!QA13)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Tipy!A82</f>
        <v>77</v>
      </c>
      <c r="D19" s="179" t="str">
        <f>Tipy!B82</f>
        <v>REDbull</v>
      </c>
      <c r="E19" s="308">
        <f>SUM(F19:I19)</f>
        <v>1570</v>
      </c>
      <c r="F19" s="306">
        <f>IF(ISBLANK(Výsledky!$I$3),"-",SUM(J19:M19,O19,Q19,S19:T19,V19,X19,Z19:AA19,AC19:AE19,AG19:AI19,AK19:AM19,AP19,AR19,AT19:AU19,AW19:AX19,BA19,BC19:BD19,BF19,BH19,BJ19,BL19,BN19,BP19,BR19:BS19))</f>
        <v>1040</v>
      </c>
      <c r="G19" s="151">
        <f>IF(ISBLANK(Výsledky!$AK$3),"-",SUM(N19,R19,U19,Y19,AB19,AF19,AV19,BB19,BG19,BI19,BM19,BO19,BT19))</f>
        <v>250</v>
      </c>
      <c r="H19" s="151">
        <f>IF(ISBLANK(Výsledky!$AY$3),"-",SUM(P19,W19,AJ19,AO19,AQ19,AY19))</f>
        <v>170</v>
      </c>
      <c r="I19" s="167">
        <f>IF(ISBLANK(Výsledky!$HK$3),"-",SUM(AN19,AS19,AZ19,BE19,BK19,BQ19))</f>
        <v>110</v>
      </c>
      <c r="J19" s="164">
        <f>IF(ISBLANK(Výsledky!$I$3),"",Výsledky!I88)</f>
        <v>30</v>
      </c>
      <c r="K19" s="152">
        <f>IF(ISBLANK(Výsledky!$P$3),"",Výsledky!P88)</f>
        <v>30</v>
      </c>
      <c r="L19" s="152">
        <f>IF(ISBLANK(Výsledky!$W$3),"",Výsledky!W88)</f>
        <v>50</v>
      </c>
      <c r="M19" s="152">
        <f>IF(ISBLANK(Výsledky!$AD$3),"",Výsledky!AD88)</f>
        <v>30</v>
      </c>
      <c r="N19" s="152">
        <f>IF(ISBLANK(Výsledky!$AK$3),"",Výsledky!AK88)</f>
        <v>60</v>
      </c>
      <c r="O19" s="152">
        <f>IF(ISBLANK(Výsledky!$AR$3),"",Výsledky!AR88)</f>
        <v>60</v>
      </c>
      <c r="P19" s="152">
        <f>IF(ISBLANK(Výsledky!$AY$3),"",Výsledky!AY88)</f>
        <v>50</v>
      </c>
      <c r="Q19" s="152">
        <f>IF(ISBLANK(Výsledky!$BF$3),"",Výsledky!BF88)</f>
        <v>10</v>
      </c>
      <c r="R19" s="152">
        <f>IF(ISBLANK(Výsledky!$BM$3),"",Výsledky!BM88)</f>
        <v>50</v>
      </c>
      <c r="S19" s="152">
        <f>IF(ISBLANK(Výsledky!$BT$3),"",Výsledky!BT88)</f>
        <v>80</v>
      </c>
      <c r="T19" s="152">
        <f>IF(ISBLANK(Výsledky!$CA$3),"",Výsledky!CA88)</f>
        <v>50</v>
      </c>
      <c r="U19" s="152">
        <f>IF(ISBLANK(Výsledky!$CH$3),"",Výsledky!CH88)</f>
        <v>30</v>
      </c>
      <c r="V19" s="152">
        <f>IF(ISBLANK(Výsledky!$CO$3),"",Výsledky!CO88)</f>
        <v>50</v>
      </c>
      <c r="W19" s="152">
        <f>IF(ISBLANK(Výsledky!$CV$3),"",Výsledky!CV88)</f>
        <v>50</v>
      </c>
      <c r="X19" s="152">
        <f>IF(ISBLANK(Výsledky!$DC$3),"",Výsledky!DC88)</f>
        <v>0</v>
      </c>
      <c r="Y19" s="152">
        <f>IF(ISBLANK(Výsledky!$DJ$3),"",Výsledky!DJ88)</f>
        <v>50</v>
      </c>
      <c r="Z19" s="152">
        <f>IF(ISBLANK(Výsledky!$DQ$3),"",Výsledky!DQ88)</f>
        <v>10</v>
      </c>
      <c r="AA19" s="152">
        <f>IF(ISBLANK(Výsledky!$DX$3),"",Výsledky!DX88)</f>
        <v>70</v>
      </c>
      <c r="AB19" s="152">
        <f>IF(ISBLANK(Výsledky!$EE$3),"",Výsledky!EE88)</f>
        <v>20</v>
      </c>
      <c r="AC19" s="152">
        <f>IF(ISBLANK(Výsledky!$EL$3),"",Výsledky!EL88)</f>
        <v>30</v>
      </c>
      <c r="AD19" s="152">
        <f>IF(ISBLANK(Výsledky!$ES$3),"",Výsledky!ES88)</f>
        <v>70</v>
      </c>
      <c r="AE19" s="152">
        <f>IF(ISBLANK(Výsledky!$EZ$3),"",Výsledky!EZ88)</f>
        <v>20</v>
      </c>
      <c r="AF19" s="152">
        <f>IF(ISBLANK(Výsledky!$FG$3),"",Výsledky!FG88)</f>
        <v>10</v>
      </c>
      <c r="AG19" s="152">
        <f>IF(ISBLANK(Výsledky!$FN$3),"",Výsledky!FN88)</f>
        <v>50</v>
      </c>
      <c r="AH19" s="152">
        <f>IF(ISBLANK(Výsledky!$FU$3),"",Výsledky!FU88)</f>
        <v>60</v>
      </c>
      <c r="AI19" s="152">
        <f>IF(ISBLANK(Výsledky!$GB$3),"",Výsledky!GB88)</f>
        <v>40</v>
      </c>
      <c r="AJ19" s="152">
        <f>IF(ISBLANK(Výsledky!$GI$3),"",Výsledky!GI88)</f>
        <v>30</v>
      </c>
      <c r="AK19" s="152">
        <f>IF(ISBLANK(Výsledky!$GP$3),"",Výsledky!GP88)</f>
        <v>50</v>
      </c>
      <c r="AL19" s="152">
        <v>0</v>
      </c>
      <c r="AM19" s="152">
        <f>IF(ISBLANK(Výsledky!$HD$3),"",Výsledky!HD88)</f>
        <v>30</v>
      </c>
      <c r="AN19" s="152">
        <f>IF(ISBLANK(Výsledky!$HK$3),"",Výsledky!HK88)</f>
        <v>30</v>
      </c>
      <c r="AO19" s="152">
        <f>IF(ISBLANK(Výsledky!$HR$3),"",Výsledky!HR88)</f>
        <v>0</v>
      </c>
      <c r="AP19" s="152">
        <f>IF(ISBLANK(Výsledky!$HY$3),"",Výsledky!HY88)</f>
        <v>40</v>
      </c>
      <c r="AQ19" s="152">
        <f>IF(ISBLANK(Výsledky!$IF$3),"",Výsledky!IF88)</f>
        <v>40</v>
      </c>
      <c r="AR19" s="152">
        <f>IF(ISBLANK(Výsledky!$IM$3),"",Výsledky!IM88)</f>
        <v>20</v>
      </c>
      <c r="AS19" s="152">
        <f>IF(ISBLANK(Výsledky!$IT$3),"",Výsledky!IT88)</f>
        <v>60</v>
      </c>
      <c r="AT19" s="152">
        <f>IF(ISBLANK(Výsledky!$JA$3),"",Výsledky!JA88)</f>
        <v>50</v>
      </c>
      <c r="AU19" s="152">
        <f>IF(ISBLANK(Výsledky!$JH$3),"",Výsledky!JH88)</f>
        <v>20</v>
      </c>
      <c r="AV19" s="152">
        <f>IF(ISBLANK(Výsledky!$JO$3),"",Výsledky!JO88)</f>
        <v>30</v>
      </c>
      <c r="AW19" s="152">
        <f>IF(ISBLANK(Výsledky!$JV$3),"",Výsledky!JV88)</f>
        <v>60</v>
      </c>
      <c r="AX19" s="152" t="str">
        <f>IF(ISBLANK(Výsledky!$KC$3),"",Výsledky!KC88)</f>
        <v/>
      </c>
      <c r="AY19" s="152">
        <f>IF(ISBLANK(Výsledky!$KJ$3),"",Výsledky!KJ88)</f>
        <v>0</v>
      </c>
      <c r="AZ19" s="152">
        <f>IF(ISBLANK(Výsledky!$KQ$3),"",Výsledky!KQ88)</f>
        <v>20</v>
      </c>
      <c r="BA19" s="152">
        <f>IF(ISBLANK(Výsledky!$KX$3),"",Výsledky!KX88)</f>
        <v>30</v>
      </c>
      <c r="BB19" s="152">
        <f>IF(ISBLANK(Výsledky!$LE$3),"",Výsledky!LE88)</f>
        <v>0</v>
      </c>
      <c r="BC19" s="152" t="str">
        <f>IF(ISBLANK(Výsledky!$LL$3),"",Výsledky!LL88)</f>
        <v/>
      </c>
      <c r="BD19" s="152" t="str">
        <f>IF(ISBLANK(Výsledky!$LS$3),"",Výsledky!LS88)</f>
        <v/>
      </c>
      <c r="BE19" s="152" t="str">
        <f>IF(ISBLANK(Výsledky!$LZ$3),"",Výsledky!LZ88)</f>
        <v/>
      </c>
      <c r="BF19" s="152" t="str">
        <f>IF(ISBLANK(Výsledky!$MG$3),"",Výsledky!MG88)</f>
        <v/>
      </c>
      <c r="BG19" s="152" t="str">
        <f>IF(ISBLANK(Výsledky!$MN$3),"",Výsledky!MN88)</f>
        <v/>
      </c>
      <c r="BH19" s="152" t="str">
        <f>IF(ISBLANK(Výsledky!$MU$3),"",Výsledky!MU88)</f>
        <v/>
      </c>
      <c r="BI19" s="152" t="str">
        <f>IF(ISBLANK(Výsledky!$NB$3),"",Výsledky!NB88)</f>
        <v/>
      </c>
      <c r="BJ19" s="152" t="str">
        <f>IF(ISBLANK(Výsledky!$NI$3),"",Výsledky!NI88)</f>
        <v/>
      </c>
      <c r="BK19" s="152" t="str">
        <f>IF(ISBLANK(Výsledky!$NP$3),"",Výsledky!NP88)</f>
        <v/>
      </c>
      <c r="BL19" s="152" t="str">
        <f>IF(ISBLANK(Výsledky!$NW$3),"",Výsledky!NW88)</f>
        <v/>
      </c>
      <c r="BM19" s="152" t="str">
        <f>IF(ISBLANK(Výsledky!$OD$3),"",Výsledky!OD88)</f>
        <v/>
      </c>
      <c r="BN19" s="152" t="str">
        <f>IF(ISBLANK(Výsledky!$OK$3),"",Výsledky!OK88)</f>
        <v/>
      </c>
      <c r="BO19" s="152" t="str">
        <f>IF(ISBLANK(Výsledky!$OR$3),"",Výsledky!OR88)</f>
        <v/>
      </c>
      <c r="BP19" s="152" t="str">
        <f>IF(ISBLANK(Výsledky!$OY$3),"",Výsledky!OY88)</f>
        <v/>
      </c>
      <c r="BQ19" s="152" t="str">
        <f>IF(ISBLANK(Výsledky!$PF$3),"",Výsledky!PF88)</f>
        <v/>
      </c>
      <c r="BR19" s="152" t="str">
        <f>IF(ISBLANK(Výsledky!$PM$3),"",Výsledky!PM88)</f>
        <v/>
      </c>
      <c r="BS19" s="152" t="str">
        <f>IF(ISBLANK(Výsledky!$PT$3),"",Výsledky!PT88)</f>
        <v/>
      </c>
      <c r="BT19" s="153" t="str">
        <f>IF(ISBLANK(Výsledky!$QA$3),"",Výsledky!QA88)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Tipy!A105</f>
        <v>47</v>
      </c>
      <c r="D20" s="179" t="str">
        <f>Tipy!B105</f>
        <v>Zamči</v>
      </c>
      <c r="E20" s="308">
        <f>SUM(F20:I20)</f>
        <v>1560</v>
      </c>
      <c r="F20" s="306">
        <f>IF(ISBLANK(Výsledky!$I$3),"-",SUM(J20:M20,O20,Q20,S20:T20,V20,X20,Z20:AA20,AC20:AE20,AG20:AI20,AK20:AM20,AP20,AR20,AT20:AU20,AW20:AX20,BA20,BC20:BD20,BF20,BH20,BJ20,BL20,BN20,BP20,BR20:BS20))</f>
        <v>970</v>
      </c>
      <c r="G20" s="151">
        <f>IF(ISBLANK(Výsledky!$AK$3),"-",SUM(N20,R20,U20,Y20,AB20,AF20,AV20,BB20,BG20,BI20,BM20,BO20,BT20))</f>
        <v>230</v>
      </c>
      <c r="H20" s="151">
        <f>IF(ISBLANK(Výsledky!$AY$3),"-",SUM(P20,W20,AJ20,AO20,AQ20,AY20))</f>
        <v>220</v>
      </c>
      <c r="I20" s="167">
        <f>IF(ISBLANK(Výsledky!$HK$3),"-",SUM(AN20,AS20,AZ20,BE20,BK20,BQ20))</f>
        <v>140</v>
      </c>
      <c r="J20" s="164">
        <f>IF(ISBLANK(Výsledky!$I$3),"",Výsledky!I111)</f>
        <v>60</v>
      </c>
      <c r="K20" s="152">
        <f>IF(ISBLANK(Výsledky!$P$3),"",Výsledky!P111)</f>
        <v>80</v>
      </c>
      <c r="L20" s="152">
        <f>IF(ISBLANK(Výsledky!$W$3),"",Výsledky!W111)</f>
        <v>40</v>
      </c>
      <c r="M20" s="152">
        <f>IF(ISBLANK(Výsledky!$AD$3),"",Výsledky!AD111)</f>
        <v>20</v>
      </c>
      <c r="N20" s="152">
        <f>IF(ISBLANK(Výsledky!$AK$3),"",Výsledky!AK111)</f>
        <v>60</v>
      </c>
      <c r="O20" s="152">
        <f>IF(ISBLANK(Výsledky!$AR$3),"",Výsledky!AR111)</f>
        <v>30</v>
      </c>
      <c r="P20" s="152">
        <f>IF(ISBLANK(Výsledky!$AY$3),"",Výsledky!AY111)</f>
        <v>60</v>
      </c>
      <c r="Q20" s="152">
        <f>IF(ISBLANK(Výsledky!$BF$3),"",Výsledky!BF111)</f>
        <v>30</v>
      </c>
      <c r="R20" s="152">
        <f>IF(ISBLANK(Výsledky!$BM$3),"",Výsledky!BM111)</f>
        <v>20</v>
      </c>
      <c r="S20" s="152">
        <f>IF(ISBLANK(Výsledky!$BT$3),"",Výsledky!BT111)</f>
        <v>30</v>
      </c>
      <c r="T20" s="152">
        <f>IF(ISBLANK(Výsledky!$CA$3),"",Výsledky!CA111)</f>
        <v>50</v>
      </c>
      <c r="U20" s="152">
        <f>IF(ISBLANK(Výsledky!$CH$3),"",Výsledky!CH111)</f>
        <v>20</v>
      </c>
      <c r="V20" s="152">
        <f>IF(ISBLANK(Výsledky!$CO$3),"",Výsledky!CO111)</f>
        <v>40</v>
      </c>
      <c r="W20" s="152">
        <f>IF(ISBLANK(Výsledky!$CV$3),"",Výsledky!CV111)</f>
        <v>80</v>
      </c>
      <c r="X20" s="152">
        <f>IF(ISBLANK(Výsledky!$DC$3),"",Výsledky!DC111)</f>
        <v>0</v>
      </c>
      <c r="Y20" s="152">
        <f>IF(ISBLANK(Výsledky!$DJ$3),"",Výsledky!DJ111)</f>
        <v>40</v>
      </c>
      <c r="Z20" s="152">
        <f>IF(ISBLANK(Výsledky!$DQ$3),"",Výsledky!DQ111)</f>
        <v>10</v>
      </c>
      <c r="AA20" s="152">
        <f>IF(ISBLANK(Výsledky!$DX$3),"",Výsledky!DX111)</f>
        <v>50</v>
      </c>
      <c r="AB20" s="152" t="str">
        <f>IF(ISBLANK(Výsledky!$EE$3),"",Výsledky!EE111)</f>
        <v>-</v>
      </c>
      <c r="AC20" s="152">
        <f>IF(ISBLANK(Výsledky!$EL$3),"",Výsledky!EL111)</f>
        <v>70</v>
      </c>
      <c r="AD20" s="152">
        <f>IF(ISBLANK(Výsledky!$ES$3),"",Výsledky!ES111)</f>
        <v>50</v>
      </c>
      <c r="AE20" s="152">
        <f>IF(ISBLANK(Výsledky!$EZ$3),"",Výsledky!EZ111)</f>
        <v>20</v>
      </c>
      <c r="AF20" s="152">
        <f>IF(ISBLANK(Výsledky!$FG$3),"",Výsledky!FG111)</f>
        <v>50</v>
      </c>
      <c r="AG20" s="152">
        <f>IF(ISBLANK(Výsledky!$FN$3),"",Výsledky!FN111)</f>
        <v>30</v>
      </c>
      <c r="AH20" s="152">
        <f>IF(ISBLANK(Výsledky!$FU$3),"",Výsledky!FU111)</f>
        <v>50</v>
      </c>
      <c r="AI20" s="152">
        <f>IF(ISBLANK(Výsledky!$GB$3),"",Výsledky!GB111)</f>
        <v>40</v>
      </c>
      <c r="AJ20" s="152">
        <f>IF(ISBLANK(Výsledky!$GI$3),"",Výsledky!GI111)</f>
        <v>0</v>
      </c>
      <c r="AK20" s="152">
        <f>IF(ISBLANK(Výsledky!$GP$3),"",Výsledky!GP111)</f>
        <v>50</v>
      </c>
      <c r="AL20" s="152">
        <v>0</v>
      </c>
      <c r="AM20" s="152">
        <f>IF(ISBLANK(Výsledky!$HD$3),"",Výsledky!HD111)</f>
        <v>30</v>
      </c>
      <c r="AN20" s="152">
        <f>IF(ISBLANK(Výsledky!$HK$3),"",Výsledky!HK111)</f>
        <v>20</v>
      </c>
      <c r="AO20" s="152">
        <f>IF(ISBLANK(Výsledky!$HR$3),"",Výsledky!HR111)</f>
        <v>20</v>
      </c>
      <c r="AP20" s="152">
        <f>IF(ISBLANK(Výsledky!$HY$3),"",Výsledky!HY111)</f>
        <v>30</v>
      </c>
      <c r="AQ20" s="152">
        <f>IF(ISBLANK(Výsledky!$IF$3),"",Výsledky!IF111)</f>
        <v>60</v>
      </c>
      <c r="AR20" s="152">
        <f>IF(ISBLANK(Výsledky!$IM$3),"",Výsledky!IM111)</f>
        <v>30</v>
      </c>
      <c r="AS20" s="152">
        <f>IF(ISBLANK(Výsledky!$IT$3),"",Výsledky!IT111)</f>
        <v>70</v>
      </c>
      <c r="AT20" s="152" t="str">
        <f>IF(ISBLANK(Výsledky!$JA$3),"",Výsledky!JA111)</f>
        <v>-</v>
      </c>
      <c r="AU20" s="152">
        <f>IF(ISBLANK(Výsledky!$JH$3),"",Výsledky!JH111)</f>
        <v>30</v>
      </c>
      <c r="AV20" s="152">
        <f>IF(ISBLANK(Výsledky!$JO$3),"",Výsledky!JO111)</f>
        <v>30</v>
      </c>
      <c r="AW20" s="152">
        <f>IF(ISBLANK(Výsledky!$JV$3),"",Výsledky!JV111)</f>
        <v>60</v>
      </c>
      <c r="AX20" s="152" t="str">
        <f>IF(ISBLANK(Výsledky!$KC$3),"",Výsledky!KC111)</f>
        <v/>
      </c>
      <c r="AY20" s="152" t="str">
        <f>IF(ISBLANK(Výsledky!$KJ$3),"",Výsledky!KJ111)</f>
        <v>-</v>
      </c>
      <c r="AZ20" s="152">
        <f>IF(ISBLANK(Výsledky!$KQ$3),"",Výsledky!KQ111)</f>
        <v>50</v>
      </c>
      <c r="BA20" s="152">
        <f>IF(ISBLANK(Výsledky!$KX$3),"",Výsledky!KX111)</f>
        <v>40</v>
      </c>
      <c r="BB20" s="152">
        <f>IF(ISBLANK(Výsledky!$LE$3),"",Výsledky!LE111)</f>
        <v>10</v>
      </c>
      <c r="BC20" s="152" t="str">
        <f>IF(ISBLANK(Výsledky!$LL$3),"",Výsledky!LL111)</f>
        <v/>
      </c>
      <c r="BD20" s="152" t="str">
        <f>IF(ISBLANK(Výsledky!$LS$3),"",Výsledky!LS111)</f>
        <v/>
      </c>
      <c r="BE20" s="152" t="str">
        <f>IF(ISBLANK(Výsledky!$LZ$3),"",Výsledky!LZ111)</f>
        <v/>
      </c>
      <c r="BF20" s="152" t="str">
        <f>IF(ISBLANK(Výsledky!$MG$3),"",Výsledky!MG111)</f>
        <v/>
      </c>
      <c r="BG20" s="152" t="str">
        <f>IF(ISBLANK(Výsledky!$MN$3),"",Výsledky!MN111)</f>
        <v/>
      </c>
      <c r="BH20" s="152" t="str">
        <f>IF(ISBLANK(Výsledky!$MU$3),"",Výsledky!MU111)</f>
        <v/>
      </c>
      <c r="BI20" s="152" t="str">
        <f>IF(ISBLANK(Výsledky!$NB$3),"",Výsledky!NB111)</f>
        <v/>
      </c>
      <c r="BJ20" s="152" t="str">
        <f>IF(ISBLANK(Výsledky!$NI$3),"",Výsledky!NI111)</f>
        <v/>
      </c>
      <c r="BK20" s="152" t="str">
        <f>IF(ISBLANK(Výsledky!$NP$3),"",Výsledky!NP111)</f>
        <v/>
      </c>
      <c r="BL20" s="152" t="str">
        <f>IF(ISBLANK(Výsledky!$NW$3),"",Výsledky!NW111)</f>
        <v/>
      </c>
      <c r="BM20" s="152" t="str">
        <f>IF(ISBLANK(Výsledky!$OD$3),"",Výsledky!OD111)</f>
        <v/>
      </c>
      <c r="BN20" s="152" t="str">
        <f>IF(ISBLANK(Výsledky!$OK$3),"",Výsledky!OK111)</f>
        <v/>
      </c>
      <c r="BO20" s="152" t="str">
        <f>IF(ISBLANK(Výsledky!$OR$3),"",Výsledky!OR111)</f>
        <v/>
      </c>
      <c r="BP20" s="152" t="str">
        <f>IF(ISBLANK(Výsledky!$OY$3),"",Výsledky!OY111)</f>
        <v/>
      </c>
      <c r="BQ20" s="152" t="str">
        <f>IF(ISBLANK(Výsledky!$PF$3),"",Výsledky!PF111)</f>
        <v/>
      </c>
      <c r="BR20" s="152" t="str">
        <f>IF(ISBLANK(Výsledky!$PM$3),"",Výsledky!PM111)</f>
        <v/>
      </c>
      <c r="BS20" s="152" t="str">
        <f>IF(ISBLANK(Výsledky!$PT$3),"",Výsledky!PT111)</f>
        <v/>
      </c>
      <c r="BT20" s="153" t="str">
        <f>IF(ISBLANK(Výsledky!$QA$3),"",Výsledky!QA111)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Tipy!A98</f>
        <v>49</v>
      </c>
      <c r="D21" s="179" t="str">
        <f>Tipy!B98</f>
        <v>Viliam Virgala</v>
      </c>
      <c r="E21" s="308">
        <f>SUM(F21:I21)</f>
        <v>1560</v>
      </c>
      <c r="F21" s="306">
        <f>IF(ISBLANK(Výsledky!$I$3),"-",SUM(J21:M21,O21,Q21,S21:T21,V21,X21,Z21:AA21,AC21:AE21,AG21:AI21,AK21:AM21,AP21,AR21,AT21:AU21,AW21:AX21,BA21,BC21:BD21,BF21,BH21,BJ21,BL21,BN21,BP21,BR21:BS21))</f>
        <v>890</v>
      </c>
      <c r="G21" s="151">
        <f>IF(ISBLANK(Výsledky!$AK$3),"-",SUM(N21,R21,U21,Y21,AB21,AF21,AV21,BB21,BG21,BI21,BM21,BO21,BT21))</f>
        <v>350</v>
      </c>
      <c r="H21" s="151">
        <f>IF(ISBLANK(Výsledky!$AY$3),"-",SUM(P21,W21,AJ21,AO21,AQ21,AY21))</f>
        <v>180</v>
      </c>
      <c r="I21" s="167">
        <f>IF(ISBLANK(Výsledky!$HK$3),"-",SUM(AN21,AS21,AZ21,BE21,BK21,BQ21))</f>
        <v>140</v>
      </c>
      <c r="J21" s="164">
        <f>IF(ISBLANK(Výsledky!$I$3),"",Výsledky!I104)</f>
        <v>50</v>
      </c>
      <c r="K21" s="152">
        <f>IF(ISBLANK(Výsledky!$P$3),"",Výsledky!P104)</f>
        <v>60</v>
      </c>
      <c r="L21" s="152">
        <f>IF(ISBLANK(Výsledky!$W$3),"",Výsledky!W104)</f>
        <v>30</v>
      </c>
      <c r="M21" s="152">
        <f>IF(ISBLANK(Výsledky!$AD$3),"",Výsledky!AD104)</f>
        <v>30</v>
      </c>
      <c r="N21" s="152">
        <f>IF(ISBLANK(Výsledky!$AK$3),"",Výsledky!AK104)</f>
        <v>20</v>
      </c>
      <c r="O21" s="152">
        <f>IF(ISBLANK(Výsledky!$AR$3),"",Výsledky!AR104)</f>
        <v>50</v>
      </c>
      <c r="P21" s="152">
        <f>IF(ISBLANK(Výsledky!$AY$3),"",Výsledky!AY104)</f>
        <v>40</v>
      </c>
      <c r="Q21" s="152">
        <f>IF(ISBLANK(Výsledky!$BF$3),"",Výsledky!BF104)</f>
        <v>30</v>
      </c>
      <c r="R21" s="152">
        <f>IF(ISBLANK(Výsledky!$BM$3),"",Výsledky!BM104)</f>
        <v>20</v>
      </c>
      <c r="S21" s="152">
        <f>IF(ISBLANK(Výsledky!$BT$3),"",Výsledky!BT104)</f>
        <v>50</v>
      </c>
      <c r="T21" s="152">
        <f>IF(ISBLANK(Výsledky!$CA$3),"",Výsledky!CA104)</f>
        <v>50</v>
      </c>
      <c r="U21" s="152">
        <f>IF(ISBLANK(Výsledky!$CH$3),"",Výsledky!CH104)</f>
        <v>50</v>
      </c>
      <c r="V21" s="152">
        <f>IF(ISBLANK(Výsledky!$CO$3),"",Výsledky!CO104)</f>
        <v>60</v>
      </c>
      <c r="W21" s="152">
        <f>IF(ISBLANK(Výsledky!$CV$3),"",Výsledky!CV104)</f>
        <v>50</v>
      </c>
      <c r="X21" s="152">
        <f>IF(ISBLANK(Výsledky!$DC$3),"",Výsledky!DC104)</f>
        <v>40</v>
      </c>
      <c r="Y21" s="152">
        <f>IF(ISBLANK(Výsledky!$DJ$3),"",Výsledky!DJ104)</f>
        <v>90</v>
      </c>
      <c r="Z21" s="152">
        <f>IF(ISBLANK(Výsledky!$DQ$3),"",Výsledky!DQ104)</f>
        <v>0</v>
      </c>
      <c r="AA21" s="152">
        <f>IF(ISBLANK(Výsledky!$DX$3),"",Výsledky!DX104)</f>
        <v>60</v>
      </c>
      <c r="AB21" s="152">
        <f>IF(ISBLANK(Výsledky!$EE$3),"",Výsledky!EE104)</f>
        <v>60</v>
      </c>
      <c r="AC21" s="152">
        <f>IF(ISBLANK(Výsledky!$EL$3),"",Výsledky!EL104)</f>
        <v>30</v>
      </c>
      <c r="AD21" s="152">
        <f>IF(ISBLANK(Výsledky!$ES$3),"",Výsledky!ES104)</f>
        <v>20</v>
      </c>
      <c r="AE21" s="152">
        <f>IF(ISBLANK(Výsledky!$EZ$3),"",Výsledky!EZ104)</f>
        <v>20</v>
      </c>
      <c r="AF21" s="152">
        <f>IF(ISBLANK(Výsledky!$FG$3),"",Výsledky!FG104)</f>
        <v>60</v>
      </c>
      <c r="AG21" s="152" t="str">
        <f>IF(ISBLANK(Výsledky!$FN$3),"",Výsledky!FN104)</f>
        <v>-</v>
      </c>
      <c r="AH21" s="152">
        <f>IF(ISBLANK(Výsledky!$FU$3),"",Výsledky!FU104)</f>
        <v>50</v>
      </c>
      <c r="AI21" s="152">
        <f>IF(ISBLANK(Výsledky!$GB$3),"",Výsledky!GB104)</f>
        <v>10</v>
      </c>
      <c r="AJ21" s="152">
        <f>IF(ISBLANK(Výsledky!$GI$3),"",Výsledky!GI104)</f>
        <v>40</v>
      </c>
      <c r="AK21" s="152">
        <f>IF(ISBLANK(Výsledky!$GP$3),"",Výsledky!GP104)</f>
        <v>50</v>
      </c>
      <c r="AL21" s="152">
        <v>0</v>
      </c>
      <c r="AM21" s="152">
        <f>IF(ISBLANK(Výsledky!$HD$3),"",Výsledky!HD104)</f>
        <v>40</v>
      </c>
      <c r="AN21" s="152">
        <f>IF(ISBLANK(Výsledky!$HK$3),"",Výsledky!HK104)</f>
        <v>20</v>
      </c>
      <c r="AO21" s="152">
        <f>IF(ISBLANK(Výsledky!$HR$3),"",Výsledky!HR104)</f>
        <v>0</v>
      </c>
      <c r="AP21" s="152">
        <f>IF(ISBLANK(Výsledky!$HY$3),"",Výsledky!HY104)</f>
        <v>30</v>
      </c>
      <c r="AQ21" s="152">
        <f>IF(ISBLANK(Výsledky!$IF$3),"",Výsledky!IF104)</f>
        <v>50</v>
      </c>
      <c r="AR21" s="152">
        <f>IF(ISBLANK(Výsledky!$IM$3),"",Výsledky!IM104)</f>
        <v>30</v>
      </c>
      <c r="AS21" s="152">
        <f>IF(ISBLANK(Výsledky!$IT$3),"",Výsledky!IT104)</f>
        <v>60</v>
      </c>
      <c r="AT21" s="152" t="str">
        <f>IF(ISBLANK(Výsledky!$JA$3),"",Výsledky!JA104)</f>
        <v>-</v>
      </c>
      <c r="AU21" s="152">
        <f>IF(ISBLANK(Výsledky!$JH$3),"",Výsledky!JH104)</f>
        <v>30</v>
      </c>
      <c r="AV21" s="152">
        <f>IF(ISBLANK(Výsledky!$JO$3),"",Výsledky!JO104)</f>
        <v>50</v>
      </c>
      <c r="AW21" s="152">
        <f>IF(ISBLANK(Výsledky!$JV$3),"",Výsledky!JV104)</f>
        <v>50</v>
      </c>
      <c r="AX21" s="152" t="str">
        <f>IF(ISBLANK(Výsledky!$KC$3),"",Výsledky!KC104)</f>
        <v/>
      </c>
      <c r="AY21" s="152">
        <f>IF(ISBLANK(Výsledky!$KJ$3),"",Výsledky!KJ104)</f>
        <v>0</v>
      </c>
      <c r="AZ21" s="152">
        <f>IF(ISBLANK(Výsledky!$KQ$3),"",Výsledky!KQ104)</f>
        <v>60</v>
      </c>
      <c r="BA21" s="152">
        <f>IF(ISBLANK(Výsledky!$KX$3),"",Výsledky!KX104)</f>
        <v>20</v>
      </c>
      <c r="BB21" s="152">
        <f>IF(ISBLANK(Výsledky!$LE$3),"",Výsledky!LE104)</f>
        <v>0</v>
      </c>
      <c r="BC21" s="152" t="str">
        <f>IF(ISBLANK(Výsledky!$LL$3),"",Výsledky!LL104)</f>
        <v/>
      </c>
      <c r="BD21" s="152" t="str">
        <f>IF(ISBLANK(Výsledky!$LS$3),"",Výsledky!LS104)</f>
        <v/>
      </c>
      <c r="BE21" s="152" t="str">
        <f>IF(ISBLANK(Výsledky!$LZ$3),"",Výsledky!LZ104)</f>
        <v/>
      </c>
      <c r="BF21" s="152" t="str">
        <f>IF(ISBLANK(Výsledky!$MG$3),"",Výsledky!MG104)</f>
        <v/>
      </c>
      <c r="BG21" s="152" t="str">
        <f>IF(ISBLANK(Výsledky!$MN$3),"",Výsledky!MN104)</f>
        <v/>
      </c>
      <c r="BH21" s="152" t="str">
        <f>IF(ISBLANK(Výsledky!$MU$3),"",Výsledky!MU104)</f>
        <v/>
      </c>
      <c r="BI21" s="152" t="str">
        <f>IF(ISBLANK(Výsledky!$NB$3),"",Výsledky!NB104)</f>
        <v/>
      </c>
      <c r="BJ21" s="152" t="str">
        <f>IF(ISBLANK(Výsledky!$NI$3),"",Výsledky!NI104)</f>
        <v/>
      </c>
      <c r="BK21" s="152" t="str">
        <f>IF(ISBLANK(Výsledky!$NP$3),"",Výsledky!NP104)</f>
        <v/>
      </c>
      <c r="BL21" s="152" t="str">
        <f>IF(ISBLANK(Výsledky!$NW$3),"",Výsledky!NW104)</f>
        <v/>
      </c>
      <c r="BM21" s="152" t="str">
        <f>IF(ISBLANK(Výsledky!$OD$3),"",Výsledky!OD104)</f>
        <v/>
      </c>
      <c r="BN21" s="152" t="str">
        <f>IF(ISBLANK(Výsledky!$OK$3),"",Výsledky!OK104)</f>
        <v/>
      </c>
      <c r="BO21" s="152" t="str">
        <f>IF(ISBLANK(Výsledky!$OR$3),"",Výsledky!OR104)</f>
        <v/>
      </c>
      <c r="BP21" s="152" t="str">
        <f>IF(ISBLANK(Výsledky!$OY$3),"",Výsledky!OY104)</f>
        <v/>
      </c>
      <c r="BQ21" s="152" t="str">
        <f>IF(ISBLANK(Výsledky!$PF$3),"",Výsledky!PF104)</f>
        <v/>
      </c>
      <c r="BR21" s="152" t="str">
        <f>IF(ISBLANK(Výsledky!$PM$3),"",Výsledky!PM104)</f>
        <v/>
      </c>
      <c r="BS21" s="152" t="str">
        <f>IF(ISBLANK(Výsledky!$PT$3),"",Výsledky!PT104)</f>
        <v/>
      </c>
      <c r="BT21" s="153" t="str">
        <f>IF(ISBLANK(Výsledky!$QA$3),"",Výsledky!QA104)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Tipy!A20</f>
        <v>87</v>
      </c>
      <c r="D22" s="179" t="str">
        <f>Tipy!B20</f>
        <v>Dodes</v>
      </c>
      <c r="E22" s="308">
        <f>SUM(F22:I22)</f>
        <v>1560</v>
      </c>
      <c r="F22" s="306">
        <f>IF(ISBLANK(Výsledky!$I$3),"-",SUM(J22:M22,O22,Q22,S22:T22,V22,X22,Z22:AA22,AC22:AE22,AG22:AI22,AK22:AM22,AP22,AR22,AT22:AU22,AW22:AX22,BA22,BC22:BD22,BF22,BH22,BJ22,BL22,BN22,BP22,BR22:BS22))</f>
        <v>1020</v>
      </c>
      <c r="G22" s="151">
        <f>IF(ISBLANK(Výsledky!$AK$3),"-",SUM(N22,R22,U22,Y22,AB22,AF22,AV22,BB22,BG22,BI22,BM22,BO22,BT22))</f>
        <v>230</v>
      </c>
      <c r="H22" s="151">
        <f>IF(ISBLANK(Výsledky!$AY$3),"-",SUM(P22,W22,AJ22,AO22,AQ22,AY22))</f>
        <v>190</v>
      </c>
      <c r="I22" s="167">
        <f>IF(ISBLANK(Výsledky!$HK$3),"-",SUM(AN22,AS22,AZ22,BE22,BK22,BQ22))</f>
        <v>120</v>
      </c>
      <c r="J22" s="164">
        <f>IF(ISBLANK(Výsledky!$I$3),"",Výsledky!I26)</f>
        <v>80</v>
      </c>
      <c r="K22" s="152">
        <f>IF(ISBLANK(Výsledky!$P$3),"",Výsledky!P26)</f>
        <v>50</v>
      </c>
      <c r="L22" s="152">
        <f>IF(ISBLANK(Výsledky!$W$3),"",Výsledky!W26)</f>
        <v>40</v>
      </c>
      <c r="M22" s="152">
        <f>IF(ISBLANK(Výsledky!$AD$3),"",Výsledky!AD26)</f>
        <v>30</v>
      </c>
      <c r="N22" s="152">
        <f>IF(ISBLANK(Výsledky!$AK$3),"",Výsledky!AK26)</f>
        <v>20</v>
      </c>
      <c r="O22" s="152">
        <f>IF(ISBLANK(Výsledky!$AR$3),"",Výsledky!AR26)</f>
        <v>60</v>
      </c>
      <c r="P22" s="152">
        <f>IF(ISBLANK(Výsledky!$AY$3),"",Výsledky!AY26)</f>
        <v>50</v>
      </c>
      <c r="Q22" s="152">
        <f>IF(ISBLANK(Výsledky!$BF$3),"",Výsledky!BF26)</f>
        <v>0</v>
      </c>
      <c r="R22" s="152">
        <f>IF(ISBLANK(Výsledky!$BM$3),"",Výsledky!BM26)</f>
        <v>50</v>
      </c>
      <c r="S22" s="152">
        <f>IF(ISBLANK(Výsledky!$BT$3),"",Výsledky!BT26)</f>
        <v>90</v>
      </c>
      <c r="T22" s="152">
        <f>IF(ISBLANK(Výsledky!$CA$3),"",Výsledky!CA26)</f>
        <v>50</v>
      </c>
      <c r="U22" s="152">
        <f>IF(ISBLANK(Výsledky!$CH$3),"",Výsledky!CH26)</f>
        <v>50</v>
      </c>
      <c r="V22" s="152">
        <f>IF(ISBLANK(Výsledky!$CO$3),"",Výsledky!CO26)</f>
        <v>10</v>
      </c>
      <c r="W22" s="152">
        <f>IF(ISBLANK(Výsledky!$CV$3),"",Výsledky!CV26)</f>
        <v>50</v>
      </c>
      <c r="X22" s="152">
        <f>IF(ISBLANK(Výsledky!$DC$3),"",Výsledky!DC26)</f>
        <v>0</v>
      </c>
      <c r="Y22" s="152">
        <f>IF(ISBLANK(Výsledky!$DJ$3),"",Výsledky!DJ26)</f>
        <v>50</v>
      </c>
      <c r="Z22" s="152">
        <f>IF(ISBLANK(Výsledky!$DQ$3),"",Výsledky!DQ26)</f>
        <v>10</v>
      </c>
      <c r="AA22" s="152">
        <f>IF(ISBLANK(Výsledky!$DX$3),"",Výsledky!DX26)</f>
        <v>60</v>
      </c>
      <c r="AB22" s="152">
        <f>IF(ISBLANK(Výsledky!$EE$3),"",Výsledky!EE26)</f>
        <v>50</v>
      </c>
      <c r="AC22" s="152">
        <f>IF(ISBLANK(Výsledky!$EL$3),"",Výsledky!EL26)</f>
        <v>40</v>
      </c>
      <c r="AD22" s="152">
        <f>IF(ISBLANK(Výsledky!$ES$3),"",Výsledky!ES26)</f>
        <v>30</v>
      </c>
      <c r="AE22" s="152">
        <f>IF(ISBLANK(Výsledky!$EZ$3),"",Výsledky!EZ26)</f>
        <v>20</v>
      </c>
      <c r="AF22" s="152">
        <f>IF(ISBLANK(Výsledky!$FG$3),"",Výsledky!FG26)</f>
        <v>0</v>
      </c>
      <c r="AG22" s="152">
        <f>IF(ISBLANK(Výsledky!$FN$3),"",Výsledky!FN26)</f>
        <v>50</v>
      </c>
      <c r="AH22" s="152">
        <f>IF(ISBLANK(Výsledky!$FU$3),"",Výsledky!FU26)</f>
        <v>50</v>
      </c>
      <c r="AI22" s="152">
        <f>IF(ISBLANK(Výsledky!$GB$3),"",Výsledky!GB26)</f>
        <v>10</v>
      </c>
      <c r="AJ22" s="152">
        <f>IF(ISBLANK(Výsledky!$GI$3),"",Výsledky!GI26)</f>
        <v>30</v>
      </c>
      <c r="AK22" s="152">
        <f>IF(ISBLANK(Výsledky!$GP$3),"",Výsledky!GP26)</f>
        <v>50</v>
      </c>
      <c r="AL22" s="152">
        <v>0</v>
      </c>
      <c r="AM22" s="152">
        <f>IF(ISBLANK(Výsledky!$HD$3),"",Výsledky!HD26)</f>
        <v>80</v>
      </c>
      <c r="AN22" s="152">
        <f>IF(ISBLANK(Výsledky!$HK$3),"",Výsledky!HK26)</f>
        <v>30</v>
      </c>
      <c r="AO22" s="152">
        <f>IF(ISBLANK(Výsledky!$HR$3),"",Výsledky!HR26)</f>
        <v>0</v>
      </c>
      <c r="AP22" s="152">
        <f>IF(ISBLANK(Výsledky!$HY$3),"",Výsledky!HY26)</f>
        <v>50</v>
      </c>
      <c r="AQ22" s="152">
        <f>IF(ISBLANK(Výsledky!$IF$3),"",Výsledky!IF26)</f>
        <v>60</v>
      </c>
      <c r="AR22" s="152">
        <f>IF(ISBLANK(Výsledky!$IM$3),"",Výsledky!IM26)</f>
        <v>30</v>
      </c>
      <c r="AS22" s="152">
        <f>IF(ISBLANK(Výsledky!$IT$3),"",Výsledky!IT26)</f>
        <v>70</v>
      </c>
      <c r="AT22" s="152">
        <f>IF(ISBLANK(Výsledky!$JA$3),"",Výsledky!JA26)</f>
        <v>20</v>
      </c>
      <c r="AU22" s="152">
        <f>IF(ISBLANK(Výsledky!$JH$3),"",Výsledky!JH26)</f>
        <v>20</v>
      </c>
      <c r="AV22" s="152">
        <f>IF(ISBLANK(Výsledky!$JO$3),"",Výsledky!JO26)</f>
        <v>10</v>
      </c>
      <c r="AW22" s="152">
        <f>IF(ISBLANK(Výsledky!$JV$3),"",Výsledky!JV26)</f>
        <v>60</v>
      </c>
      <c r="AX22" s="152" t="str">
        <f>IF(ISBLANK(Výsledky!$KC$3),"",Výsledky!KC26)</f>
        <v/>
      </c>
      <c r="AY22" s="152">
        <f>IF(ISBLANK(Výsledky!$KJ$3),"",Výsledky!KJ26)</f>
        <v>0</v>
      </c>
      <c r="AZ22" s="152">
        <f>IF(ISBLANK(Výsledky!$KQ$3),"",Výsledky!KQ26)</f>
        <v>20</v>
      </c>
      <c r="BA22" s="152">
        <f>IF(ISBLANK(Výsledky!$KX$3),"",Výsledky!KX26)</f>
        <v>30</v>
      </c>
      <c r="BB22" s="152">
        <f>IF(ISBLANK(Výsledky!$LE$3),"",Výsledky!LE26)</f>
        <v>0</v>
      </c>
      <c r="BC22" s="152" t="str">
        <f>IF(ISBLANK(Výsledky!$LL$3),"",Výsledky!LL26)</f>
        <v/>
      </c>
      <c r="BD22" s="152" t="str">
        <f>IF(ISBLANK(Výsledky!$LS$3),"",Výsledky!LS26)</f>
        <v/>
      </c>
      <c r="BE22" s="152" t="str">
        <f>IF(ISBLANK(Výsledky!$LZ$3),"",Výsledky!LZ26)</f>
        <v/>
      </c>
      <c r="BF22" s="152" t="str">
        <f>IF(ISBLANK(Výsledky!$MG$3),"",Výsledky!MG26)</f>
        <v/>
      </c>
      <c r="BG22" s="152" t="str">
        <f>IF(ISBLANK(Výsledky!$MN$3),"",Výsledky!MN26)</f>
        <v/>
      </c>
      <c r="BH22" s="152" t="str">
        <f>IF(ISBLANK(Výsledky!$MU$3),"",Výsledky!MU26)</f>
        <v/>
      </c>
      <c r="BI22" s="152" t="str">
        <f>IF(ISBLANK(Výsledky!$NB$3),"",Výsledky!NB26)</f>
        <v/>
      </c>
      <c r="BJ22" s="152" t="str">
        <f>IF(ISBLANK(Výsledky!$NI$3),"",Výsledky!NI26)</f>
        <v/>
      </c>
      <c r="BK22" s="152" t="str">
        <f>IF(ISBLANK(Výsledky!$NP$3),"",Výsledky!NP26)</f>
        <v/>
      </c>
      <c r="BL22" s="152" t="str">
        <f>IF(ISBLANK(Výsledky!$NW$3),"",Výsledky!NW26)</f>
        <v/>
      </c>
      <c r="BM22" s="152" t="str">
        <f>IF(ISBLANK(Výsledky!$OD$3),"",Výsledky!OD26)</f>
        <v/>
      </c>
      <c r="BN22" s="152" t="str">
        <f>IF(ISBLANK(Výsledky!$OK$3),"",Výsledky!OK26)</f>
        <v/>
      </c>
      <c r="BO22" s="152" t="str">
        <f>IF(ISBLANK(Výsledky!$OR$3),"",Výsledky!OR26)</f>
        <v/>
      </c>
      <c r="BP22" s="152" t="str">
        <f>IF(ISBLANK(Výsledky!$OY$3),"",Výsledky!OY26)</f>
        <v/>
      </c>
      <c r="BQ22" s="152" t="str">
        <f>IF(ISBLANK(Výsledky!$PF$3),"",Výsledky!PF26)</f>
        <v/>
      </c>
      <c r="BR22" s="152" t="str">
        <f>IF(ISBLANK(Výsledky!$PM$3),"",Výsledky!PM26)</f>
        <v/>
      </c>
      <c r="BS22" s="152" t="str">
        <f>IF(ISBLANK(Výsledky!$PT$3),"",Výsledky!PT26)</f>
        <v/>
      </c>
      <c r="BT22" s="153" t="str">
        <f>IF(ISBLANK(Výsledky!$QA$3),"",Výsledky!QA26)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Tipy!A21</f>
        <v>1</v>
      </c>
      <c r="D23" s="179" t="str">
        <f>Tipy!B21</f>
        <v>Eddy Hunter</v>
      </c>
      <c r="E23" s="308">
        <f>SUM(F23:I23)</f>
        <v>1550</v>
      </c>
      <c r="F23" s="306">
        <f>IF(ISBLANK(Výsledky!$I$3),"-",SUM(J23:M23,O23,Q23,S23:T23,V23,X23,Z23:AA23,AC23:AE23,AG23:AI23,AK23:AM23,AP23,AR23,AT23:AU23,AW23:AX23,BA23,BC23:BD23,BF23,BH23,BJ23,BL23,BN23,BP23,BR23:BS23))</f>
        <v>1030</v>
      </c>
      <c r="G23" s="151">
        <f>IF(ISBLANK(Výsledky!$AK$3),"-",SUM(N23,R23,U23,Y23,AB23,AF23,AV23,BB23,BG23,BI23,BM23,BO23,BT23))</f>
        <v>290</v>
      </c>
      <c r="H23" s="151">
        <f>IF(ISBLANK(Výsledky!$AY$3),"-",SUM(P23,W23,AJ23,AO23,AQ23,AY23))</f>
        <v>140</v>
      </c>
      <c r="I23" s="167">
        <f>IF(ISBLANK(Výsledky!$HK$3),"-",SUM(AN23,AS23,AZ23,BE23,BK23,BQ23))</f>
        <v>90</v>
      </c>
      <c r="J23" s="164">
        <f>IF(ISBLANK(Výsledky!$I$3),"",Výsledky!I27)</f>
        <v>50</v>
      </c>
      <c r="K23" s="152">
        <f>IF(ISBLANK(Výsledky!$P$3),"",Výsledky!P27)</f>
        <v>30</v>
      </c>
      <c r="L23" s="152">
        <f>IF(ISBLANK(Výsledky!$W$3),"",Výsledky!W27)</f>
        <v>30</v>
      </c>
      <c r="M23" s="152">
        <f>IF(ISBLANK(Výsledky!$AD$3),"",Výsledky!AD27)</f>
        <v>70</v>
      </c>
      <c r="N23" s="152">
        <f>IF(ISBLANK(Výsledky!$AK$3),"",Výsledky!AK27)</f>
        <v>20</v>
      </c>
      <c r="O23" s="152">
        <f>IF(ISBLANK(Výsledky!$AR$3),"",Výsledky!AR27)</f>
        <v>50</v>
      </c>
      <c r="P23" s="152">
        <f>IF(ISBLANK(Výsledky!$AY$3),"",Výsledky!AY27)</f>
        <v>30</v>
      </c>
      <c r="Q23" s="152">
        <f>IF(ISBLANK(Výsledky!$BF$3),"",Výsledky!BF27)</f>
        <v>10</v>
      </c>
      <c r="R23" s="152">
        <f>IF(ISBLANK(Výsledky!$BM$3),"",Výsledky!BM27)</f>
        <v>50</v>
      </c>
      <c r="S23" s="152">
        <f>IF(ISBLANK(Výsledky!$BT$3),"",Výsledky!BT27)</f>
        <v>40</v>
      </c>
      <c r="T23" s="152">
        <f>IF(ISBLANK(Výsledky!$CA$3),"",Výsledky!CA27)</f>
        <v>50</v>
      </c>
      <c r="U23" s="152">
        <f>IF(ISBLANK(Výsledky!$CH$3),"",Výsledky!CH27)</f>
        <v>50</v>
      </c>
      <c r="V23" s="152">
        <f>IF(ISBLANK(Výsledky!$CO$3),"",Výsledky!CO27)</f>
        <v>60</v>
      </c>
      <c r="W23" s="152">
        <f>IF(ISBLANK(Výsledky!$CV$3),"",Výsledky!CV27)</f>
        <v>20</v>
      </c>
      <c r="X23" s="152">
        <f>IF(ISBLANK(Výsledky!$DC$3),"",Výsledky!DC27)</f>
        <v>0</v>
      </c>
      <c r="Y23" s="152">
        <f>IF(ISBLANK(Výsledky!$DJ$3),"",Výsledky!DJ27)</f>
        <v>30</v>
      </c>
      <c r="Z23" s="152">
        <f>IF(ISBLANK(Výsledky!$DQ$3),"",Výsledky!DQ27)</f>
        <v>10</v>
      </c>
      <c r="AA23" s="152">
        <f>IF(ISBLANK(Výsledky!$DX$3),"",Výsledky!DX27)</f>
        <v>70</v>
      </c>
      <c r="AB23" s="152">
        <f>IF(ISBLANK(Výsledky!$EE$3),"",Výsledky!EE27)</f>
        <v>50</v>
      </c>
      <c r="AC23" s="152">
        <f>IF(ISBLANK(Výsledky!$EL$3),"",Výsledky!EL27)</f>
        <v>40</v>
      </c>
      <c r="AD23" s="152">
        <f>IF(ISBLANK(Výsledky!$ES$3),"",Výsledky!ES27)</f>
        <v>50</v>
      </c>
      <c r="AE23" s="152">
        <f>IF(ISBLANK(Výsledky!$EZ$3),"",Výsledky!EZ27)</f>
        <v>20</v>
      </c>
      <c r="AF23" s="152">
        <f>IF(ISBLANK(Výsledky!$FG$3),"",Výsledky!FG27)</f>
        <v>30</v>
      </c>
      <c r="AG23" s="152">
        <f>IF(ISBLANK(Výsledky!$FN$3),"",Výsledky!FN27)</f>
        <v>50</v>
      </c>
      <c r="AH23" s="152">
        <f>IF(ISBLANK(Výsledky!$FU$3),"",Výsledky!FU27)</f>
        <v>50</v>
      </c>
      <c r="AI23" s="152">
        <f>IF(ISBLANK(Výsledky!$GB$3),"",Výsledky!GB27)</f>
        <v>10</v>
      </c>
      <c r="AJ23" s="152">
        <f>IF(ISBLANK(Výsledky!$GI$3),"",Výsledky!GI27)</f>
        <v>0</v>
      </c>
      <c r="AK23" s="152">
        <f>IF(ISBLANK(Výsledky!$GP$3),"",Výsledky!GP27)</f>
        <v>70</v>
      </c>
      <c r="AL23" s="152">
        <v>0</v>
      </c>
      <c r="AM23" s="152">
        <f>IF(ISBLANK(Výsledky!$HD$3),"",Výsledky!HD27)</f>
        <v>40</v>
      </c>
      <c r="AN23" s="152">
        <f>IF(ISBLANK(Výsledky!$HK$3),"",Výsledky!HK27)</f>
        <v>20</v>
      </c>
      <c r="AO23" s="152">
        <f>IF(ISBLANK(Výsledky!$HR$3),"",Výsledky!HR27)</f>
        <v>0</v>
      </c>
      <c r="AP23" s="152">
        <f>IF(ISBLANK(Výsledky!$HY$3),"",Výsledky!HY27)</f>
        <v>60</v>
      </c>
      <c r="AQ23" s="152">
        <f>IF(ISBLANK(Výsledky!$IF$3),"",Výsledky!IF27)</f>
        <v>90</v>
      </c>
      <c r="AR23" s="152">
        <f>IF(ISBLANK(Výsledky!$IM$3),"",Výsledky!IM27)</f>
        <v>30</v>
      </c>
      <c r="AS23" s="152">
        <f>IF(ISBLANK(Výsledky!$IT$3),"",Výsledky!IT27)</f>
        <v>50</v>
      </c>
      <c r="AT23" s="152">
        <f>IF(ISBLANK(Výsledky!$JA$3),"",Výsledky!JA27)</f>
        <v>50</v>
      </c>
      <c r="AU23" s="152">
        <f>IF(ISBLANK(Výsledky!$JH$3),"",Výsledky!JH27)</f>
        <v>20</v>
      </c>
      <c r="AV23" s="152">
        <f>IF(ISBLANK(Výsledky!$JO$3),"",Výsledky!JO27)</f>
        <v>60</v>
      </c>
      <c r="AW23" s="152">
        <f>IF(ISBLANK(Výsledky!$JV$3),"",Výsledky!JV27)</f>
        <v>50</v>
      </c>
      <c r="AX23" s="152" t="str">
        <f>IF(ISBLANK(Výsledky!$KC$3),"",Výsledky!KC27)</f>
        <v/>
      </c>
      <c r="AY23" s="152">
        <f>IF(ISBLANK(Výsledky!$KJ$3),"",Výsledky!KJ27)</f>
        <v>0</v>
      </c>
      <c r="AZ23" s="152">
        <f>IF(ISBLANK(Výsledky!$KQ$3),"",Výsledky!KQ27)</f>
        <v>20</v>
      </c>
      <c r="BA23" s="152">
        <f>IF(ISBLANK(Výsledky!$KX$3),"",Výsledky!KX27)</f>
        <v>20</v>
      </c>
      <c r="BB23" s="152">
        <f>IF(ISBLANK(Výsledky!$LE$3),"",Výsledky!LE27)</f>
        <v>0</v>
      </c>
      <c r="BC23" s="152" t="str">
        <f>IF(ISBLANK(Výsledky!$LL$3),"",Výsledky!LL27)</f>
        <v/>
      </c>
      <c r="BD23" s="152" t="str">
        <f>IF(ISBLANK(Výsledky!$LS$3),"",Výsledky!LS27)</f>
        <v/>
      </c>
      <c r="BE23" s="152" t="str">
        <f>IF(ISBLANK(Výsledky!$LZ$3),"",Výsledky!LZ27)</f>
        <v/>
      </c>
      <c r="BF23" s="152" t="str">
        <f>IF(ISBLANK(Výsledky!$MG$3),"",Výsledky!MG27)</f>
        <v/>
      </c>
      <c r="BG23" s="152" t="str">
        <f>IF(ISBLANK(Výsledky!$MN$3),"",Výsledky!MN27)</f>
        <v/>
      </c>
      <c r="BH23" s="152" t="str">
        <f>IF(ISBLANK(Výsledky!$MU$3),"",Výsledky!MU27)</f>
        <v/>
      </c>
      <c r="BI23" s="152" t="str">
        <f>IF(ISBLANK(Výsledky!$NB$3),"",Výsledky!NB27)</f>
        <v/>
      </c>
      <c r="BJ23" s="152" t="str">
        <f>IF(ISBLANK(Výsledky!$NI$3),"",Výsledky!NI27)</f>
        <v/>
      </c>
      <c r="BK23" s="152" t="str">
        <f>IF(ISBLANK(Výsledky!$NP$3),"",Výsledky!NP27)</f>
        <v/>
      </c>
      <c r="BL23" s="152" t="str">
        <f>IF(ISBLANK(Výsledky!$NW$3),"",Výsledky!NW27)</f>
        <v/>
      </c>
      <c r="BM23" s="152" t="str">
        <f>IF(ISBLANK(Výsledky!$OD$3),"",Výsledky!OD27)</f>
        <v/>
      </c>
      <c r="BN23" s="152" t="str">
        <f>IF(ISBLANK(Výsledky!$OK$3),"",Výsledky!OK27)</f>
        <v/>
      </c>
      <c r="BO23" s="152" t="str">
        <f>IF(ISBLANK(Výsledky!$OR$3),"",Výsledky!OR27)</f>
        <v/>
      </c>
      <c r="BP23" s="152" t="str">
        <f>IF(ISBLANK(Výsledky!$OY$3),"",Výsledky!OY27)</f>
        <v/>
      </c>
      <c r="BQ23" s="152" t="str">
        <f>IF(ISBLANK(Výsledky!$PF$3),"",Výsledky!PF27)</f>
        <v/>
      </c>
      <c r="BR23" s="152" t="str">
        <f>IF(ISBLANK(Výsledky!$PM$3),"",Výsledky!PM27)</f>
        <v/>
      </c>
      <c r="BS23" s="152" t="str">
        <f>IF(ISBLANK(Výsledky!$PT$3),"",Výsledky!PT27)</f>
        <v/>
      </c>
      <c r="BT23" s="153" t="str">
        <f>IF(ISBLANK(Výsledky!$QA$3),"",Výsledky!QA27)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Tipy!A50</f>
        <v>66</v>
      </c>
      <c r="D24" s="179" t="str">
        <f>Tipy!B50</f>
        <v>LiverpoolReds</v>
      </c>
      <c r="E24" s="308">
        <f>SUM(F24:I24)</f>
        <v>1550</v>
      </c>
      <c r="F24" s="306">
        <f>IF(ISBLANK(Výsledky!$I$3),"-",SUM(J24:M24,O24,Q24,S24:T24,V24,X24,Z24:AA24,AC24:AE24,AG24:AI24,AK24:AM24,AP24,AR24,AT24:AU24,AW24:AX24,BA24,BC24:BD24,BF24,BH24,BJ24,BL24,BN24,BP24,BR24:BS24))</f>
        <v>960</v>
      </c>
      <c r="G24" s="151">
        <f>IF(ISBLANK(Výsledky!$AK$3),"-",SUM(N24,R24,U24,Y24,AB24,AF24,AV24,BB24,BG24,BI24,BM24,BO24,BT24))</f>
        <v>320</v>
      </c>
      <c r="H24" s="151">
        <f>IF(ISBLANK(Výsledky!$AY$3),"-",SUM(P24,W24,AJ24,AO24,AQ24,AY24))</f>
        <v>170</v>
      </c>
      <c r="I24" s="167">
        <f>IF(ISBLANK(Výsledky!$HK$3),"-",SUM(AN24,AS24,AZ24,BE24,BK24,BQ24))</f>
        <v>100</v>
      </c>
      <c r="J24" s="164">
        <f>IF(ISBLANK(Výsledky!$I$3),"",Výsledky!I56)</f>
        <v>50</v>
      </c>
      <c r="K24" s="152">
        <f>IF(ISBLANK(Výsledky!$P$3),"",Výsledky!P56)</f>
        <v>50</v>
      </c>
      <c r="L24" s="152" t="str">
        <f>IF(ISBLANK(Výsledky!$W$3),"",Výsledky!W56)</f>
        <v>-</v>
      </c>
      <c r="M24" s="152">
        <f>IF(ISBLANK(Výsledky!$AD$3),"",Výsledky!AD56)</f>
        <v>60</v>
      </c>
      <c r="N24" s="152">
        <f>IF(ISBLANK(Výsledky!$AK$3),"",Výsledky!AK56)</f>
        <v>30</v>
      </c>
      <c r="O24" s="152" t="str">
        <f>IF(ISBLANK(Výsledky!$AR$3),"",Výsledky!AR56)</f>
        <v>-</v>
      </c>
      <c r="P24" s="152">
        <f>IF(ISBLANK(Výsledky!$AY$3),"",Výsledky!AY56)</f>
        <v>30</v>
      </c>
      <c r="Q24" s="152">
        <f>IF(ISBLANK(Výsledky!$BF$3),"",Výsledky!BF56)</f>
        <v>30</v>
      </c>
      <c r="R24" s="152">
        <f>IF(ISBLANK(Výsledky!$BM$3),"",Výsledky!BM56)</f>
        <v>50</v>
      </c>
      <c r="S24" s="152">
        <f>IF(ISBLANK(Výsledky!$BT$3),"",Výsledky!BT56)</f>
        <v>50</v>
      </c>
      <c r="T24" s="152">
        <f>IF(ISBLANK(Výsledky!$CA$3),"",Výsledky!CA56)</f>
        <v>50</v>
      </c>
      <c r="U24" s="152">
        <f>IF(ISBLANK(Výsledky!$CH$3),"",Výsledky!CH56)</f>
        <v>50</v>
      </c>
      <c r="V24" s="152">
        <f>IF(ISBLANK(Výsledky!$CO$3),"",Výsledky!CO56)</f>
        <v>60</v>
      </c>
      <c r="W24" s="152">
        <f>IF(ISBLANK(Výsledky!$CV$3),"",Výsledky!CV56)</f>
        <v>60</v>
      </c>
      <c r="X24" s="152">
        <f>IF(ISBLANK(Výsledky!$DC$3),"",Výsledky!DC56)</f>
        <v>10</v>
      </c>
      <c r="Y24" s="152">
        <f>IF(ISBLANK(Výsledky!$DJ$3),"",Výsledky!DJ56)</f>
        <v>30</v>
      </c>
      <c r="Z24" s="152">
        <f>IF(ISBLANK(Výsledky!$DQ$3),"",Výsledky!DQ56)</f>
        <v>10</v>
      </c>
      <c r="AA24" s="152">
        <f>IF(ISBLANK(Výsledky!$DX$3),"",Výsledky!DX56)</f>
        <v>60</v>
      </c>
      <c r="AB24" s="152">
        <f>IF(ISBLANK(Výsledky!$EE$3),"",Výsledky!EE56)</f>
        <v>30</v>
      </c>
      <c r="AC24" s="152">
        <f>IF(ISBLANK(Výsledky!$EL$3),"",Výsledky!EL56)</f>
        <v>60</v>
      </c>
      <c r="AD24" s="152">
        <f>IF(ISBLANK(Výsledky!$ES$3),"",Výsledky!ES56)</f>
        <v>50</v>
      </c>
      <c r="AE24" s="152">
        <f>IF(ISBLANK(Výsledky!$EZ$3),"",Výsledky!EZ56)</f>
        <v>20</v>
      </c>
      <c r="AF24" s="152">
        <f>IF(ISBLANK(Výsledky!$FG$3),"",Výsledky!FG56)</f>
        <v>80</v>
      </c>
      <c r="AG24" s="152">
        <f>IF(ISBLANK(Výsledky!$FN$3),"",Výsledky!FN56)</f>
        <v>60</v>
      </c>
      <c r="AH24" s="152">
        <f>IF(ISBLANK(Výsledky!$FU$3),"",Výsledky!FU56)</f>
        <v>50</v>
      </c>
      <c r="AI24" s="152" t="str">
        <f>IF(ISBLANK(Výsledky!$GB$3),"",Výsledky!GB56)</f>
        <v>-</v>
      </c>
      <c r="AJ24" s="152">
        <f>IF(ISBLANK(Výsledky!$GI$3),"",Výsledky!GI56)</f>
        <v>0</v>
      </c>
      <c r="AK24" s="152">
        <f>IF(ISBLANK(Výsledky!$GP$3),"",Výsledky!GP56)</f>
        <v>50</v>
      </c>
      <c r="AL24" s="152">
        <v>0</v>
      </c>
      <c r="AM24" s="152">
        <f>IF(ISBLANK(Výsledky!$HD$3),"",Výsledky!HD56)</f>
        <v>60</v>
      </c>
      <c r="AN24" s="152">
        <f>IF(ISBLANK(Výsledky!$HK$3),"",Výsledky!HK56)</f>
        <v>30</v>
      </c>
      <c r="AO24" s="152">
        <f>IF(ISBLANK(Výsledky!$HR$3),"",Výsledky!HR56)</f>
        <v>0</v>
      </c>
      <c r="AP24" s="152">
        <f>IF(ISBLANK(Výsledky!$HY$3),"",Výsledky!HY56)</f>
        <v>40</v>
      </c>
      <c r="AQ24" s="152">
        <f>IF(ISBLANK(Výsledky!$IF$3),"",Výsledky!IF56)</f>
        <v>80</v>
      </c>
      <c r="AR24" s="152">
        <f>IF(ISBLANK(Výsledky!$IM$3),"",Výsledky!IM56)</f>
        <v>20</v>
      </c>
      <c r="AS24" s="152">
        <f>IF(ISBLANK(Výsledky!$IT$3),"",Výsledky!IT56)</f>
        <v>70</v>
      </c>
      <c r="AT24" s="152">
        <f>IF(ISBLANK(Výsledky!$JA$3),"",Výsledky!JA56)</f>
        <v>50</v>
      </c>
      <c r="AU24" s="152">
        <f>IF(ISBLANK(Výsledky!$JH$3),"",Výsledky!JH56)</f>
        <v>20</v>
      </c>
      <c r="AV24" s="152">
        <f>IF(ISBLANK(Výsledky!$JO$3),"",Výsledky!JO56)</f>
        <v>50</v>
      </c>
      <c r="AW24" s="152">
        <f>IF(ISBLANK(Výsledky!$JV$3),"",Výsledky!JV56)</f>
        <v>50</v>
      </c>
      <c r="AX24" s="152" t="str">
        <f>IF(ISBLANK(Výsledky!$KC$3),"",Výsledky!KC56)</f>
        <v/>
      </c>
      <c r="AY24" s="152">
        <f>IF(ISBLANK(Výsledky!$KJ$3),"",Výsledky!KJ56)</f>
        <v>0</v>
      </c>
      <c r="AZ24" s="152" t="str">
        <f>IF(ISBLANK(Výsledky!$KQ$3),"",Výsledky!KQ56)</f>
        <v>-</v>
      </c>
      <c r="BA24" s="152" t="str">
        <f>IF(ISBLANK(Výsledky!$KX$3),"",Výsledky!KX56)</f>
        <v>-</v>
      </c>
      <c r="BB24" s="152" t="str">
        <f>IF(ISBLANK(Výsledky!$LE$3),"",Výsledky!LE56)</f>
        <v>-</v>
      </c>
      <c r="BC24" s="152" t="str">
        <f>IF(ISBLANK(Výsledky!$LL$3),"",Výsledky!LL56)</f>
        <v/>
      </c>
      <c r="BD24" s="152" t="str">
        <f>IF(ISBLANK(Výsledky!$LS$3),"",Výsledky!LS56)</f>
        <v/>
      </c>
      <c r="BE24" s="152" t="str">
        <f>IF(ISBLANK(Výsledky!$LZ$3),"",Výsledky!LZ56)</f>
        <v/>
      </c>
      <c r="BF24" s="152" t="str">
        <f>IF(ISBLANK(Výsledky!$MG$3),"",Výsledky!MG56)</f>
        <v/>
      </c>
      <c r="BG24" s="152" t="str">
        <f>IF(ISBLANK(Výsledky!$MN$3),"",Výsledky!MN56)</f>
        <v/>
      </c>
      <c r="BH24" s="152" t="str">
        <f>IF(ISBLANK(Výsledky!$MU$3),"",Výsledky!MU56)</f>
        <v/>
      </c>
      <c r="BI24" s="152" t="str">
        <f>IF(ISBLANK(Výsledky!$NB$3),"",Výsledky!NB56)</f>
        <v/>
      </c>
      <c r="BJ24" s="152" t="str">
        <f>IF(ISBLANK(Výsledky!$NI$3),"",Výsledky!NI56)</f>
        <v/>
      </c>
      <c r="BK24" s="152" t="str">
        <f>IF(ISBLANK(Výsledky!$NP$3),"",Výsledky!NP56)</f>
        <v/>
      </c>
      <c r="BL24" s="152" t="str">
        <f>IF(ISBLANK(Výsledky!$NW$3),"",Výsledky!NW56)</f>
        <v/>
      </c>
      <c r="BM24" s="152" t="str">
        <f>IF(ISBLANK(Výsledky!$OD$3),"",Výsledky!OD56)</f>
        <v/>
      </c>
      <c r="BN24" s="152" t="str">
        <f>IF(ISBLANK(Výsledky!$OK$3),"",Výsledky!OK56)</f>
        <v/>
      </c>
      <c r="BO24" s="152" t="str">
        <f>IF(ISBLANK(Výsledky!$OR$3),"",Výsledky!OR56)</f>
        <v/>
      </c>
      <c r="BP24" s="152" t="str">
        <f>IF(ISBLANK(Výsledky!$OY$3),"",Výsledky!OY56)</f>
        <v/>
      </c>
      <c r="BQ24" s="152" t="str">
        <f>IF(ISBLANK(Výsledky!$PF$3),"",Výsledky!PF56)</f>
        <v/>
      </c>
      <c r="BR24" s="152" t="str">
        <f>IF(ISBLANK(Výsledky!$PM$3),"",Výsledky!PM56)</f>
        <v/>
      </c>
      <c r="BS24" s="152" t="str">
        <f>IF(ISBLANK(Výsledky!$PT$3),"",Výsledky!PT56)</f>
        <v/>
      </c>
      <c r="BT24" s="153" t="str">
        <f>IF(ISBLANK(Výsledky!$QA$3),"",Výsledky!QA56)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Tipy!A25</f>
        <v>38</v>
      </c>
      <c r="D25" s="179" t="str">
        <f>Tipy!B25</f>
        <v>Feri</v>
      </c>
      <c r="E25" s="308">
        <f>SUM(F25:I25)</f>
        <v>1530</v>
      </c>
      <c r="F25" s="306">
        <f>IF(ISBLANK(Výsledky!$I$3),"-",SUM(J25:M25,O25,Q25,S25:T25,V25,X25,Z25:AA25,AC25:AE25,AG25:AI25,AK25:AM25,AP25,AR25,AT25:AU25,AW25:AX25,BA25,BC25:BD25,BF25,BH25,BJ25,BL25,BN25,BP25,BR25:BS25))</f>
        <v>830</v>
      </c>
      <c r="G25" s="151">
        <f>IF(ISBLANK(Výsledky!$AK$3),"-",SUM(N25,R25,U25,Y25,AB25,AF25,AV25,BB25,BG25,BI25,BM25,BO25,BT25))</f>
        <v>370</v>
      </c>
      <c r="H25" s="151">
        <f>IF(ISBLANK(Výsledky!$AY$3),"-",SUM(P25,W25,AJ25,AO25,AQ25,AY25))</f>
        <v>170</v>
      </c>
      <c r="I25" s="167">
        <f>IF(ISBLANK(Výsledky!$HK$3),"-",SUM(AN25,AS25,AZ25,BE25,BK25,BQ25))</f>
        <v>160</v>
      </c>
      <c r="J25" s="164" t="str">
        <f>IF(ISBLANK(Výsledky!$I$3),"",Výsledky!I31)</f>
        <v>-</v>
      </c>
      <c r="K25" s="152" t="str">
        <f>IF(ISBLANK(Výsledky!$P$3),"",Výsledky!P31)</f>
        <v>-</v>
      </c>
      <c r="L25" s="152">
        <f>IF(ISBLANK(Výsledky!$W$3),"",Výsledky!W31)</f>
        <v>40</v>
      </c>
      <c r="M25" s="152">
        <f>IF(ISBLANK(Výsledky!$AD$3),"",Výsledky!AD31)</f>
        <v>50</v>
      </c>
      <c r="N25" s="152">
        <f>IF(ISBLANK(Výsledky!$AK$3),"",Výsledky!AK31)</f>
        <v>60</v>
      </c>
      <c r="O25" s="152">
        <f>IF(ISBLANK(Výsledky!$AR$3),"",Výsledky!AR31)</f>
        <v>50</v>
      </c>
      <c r="P25" s="152">
        <f>IF(ISBLANK(Výsledky!$AY$3),"",Výsledky!AY31)</f>
        <v>40</v>
      </c>
      <c r="Q25" s="152">
        <f>IF(ISBLANK(Výsledky!$BF$3),"",Výsledky!BF31)</f>
        <v>0</v>
      </c>
      <c r="R25" s="152">
        <f>IF(ISBLANK(Výsledky!$BM$3),"",Výsledky!BM31)</f>
        <v>50</v>
      </c>
      <c r="S25" s="152">
        <f>IF(ISBLANK(Výsledky!$BT$3),"",Výsledky!BT31)</f>
        <v>30</v>
      </c>
      <c r="T25" s="152">
        <f>IF(ISBLANK(Výsledky!$CA$3),"",Výsledky!CA31)</f>
        <v>50</v>
      </c>
      <c r="U25" s="152">
        <f>IF(ISBLANK(Výsledky!$CH$3),"",Výsledky!CH31)</f>
        <v>50</v>
      </c>
      <c r="V25" s="152">
        <f>IF(ISBLANK(Výsledky!$CO$3),"",Výsledky!CO31)</f>
        <v>60</v>
      </c>
      <c r="W25" s="152">
        <f>IF(ISBLANK(Výsledky!$CV$3),"",Výsledky!CV31)</f>
        <v>70</v>
      </c>
      <c r="X25" s="152">
        <f>IF(ISBLANK(Výsledky!$DC$3),"",Výsledky!DC31)</f>
        <v>10</v>
      </c>
      <c r="Y25" s="152">
        <f>IF(ISBLANK(Výsledky!$DJ$3),"",Výsledky!DJ31)</f>
        <v>40</v>
      </c>
      <c r="Z25" s="152">
        <f>IF(ISBLANK(Výsledky!$DQ$3),"",Výsledky!DQ31)</f>
        <v>10</v>
      </c>
      <c r="AA25" s="152">
        <f>IF(ISBLANK(Výsledky!$DX$3),"",Výsledky!DX31)</f>
        <v>60</v>
      </c>
      <c r="AB25" s="152">
        <f>IF(ISBLANK(Výsledky!$EE$3),"",Výsledky!EE31)</f>
        <v>30</v>
      </c>
      <c r="AC25" s="152">
        <f>IF(ISBLANK(Výsledky!$EL$3),"",Výsledky!EL31)</f>
        <v>30</v>
      </c>
      <c r="AD25" s="152">
        <f>IF(ISBLANK(Výsledky!$ES$3),"",Výsledky!ES31)</f>
        <v>20</v>
      </c>
      <c r="AE25" s="152">
        <f>IF(ISBLANK(Výsledky!$EZ$3),"",Výsledky!EZ31)</f>
        <v>20</v>
      </c>
      <c r="AF25" s="152">
        <f>IF(ISBLANK(Výsledky!$FG$3),"",Výsledky!FG31)</f>
        <v>80</v>
      </c>
      <c r="AG25" s="152">
        <f>IF(ISBLANK(Výsledky!$FN$3),"",Výsledky!FN31)</f>
        <v>50</v>
      </c>
      <c r="AH25" s="152">
        <f>IF(ISBLANK(Výsledky!$FU$3),"",Výsledky!FU31)</f>
        <v>50</v>
      </c>
      <c r="AI25" s="152" t="str">
        <f>IF(ISBLANK(Výsledky!$GB$3),"",Výsledky!GB31)</f>
        <v>-</v>
      </c>
      <c r="AJ25" s="152">
        <f>IF(ISBLANK(Výsledky!$GI$3),"",Výsledky!GI31)</f>
        <v>40</v>
      </c>
      <c r="AK25" s="152">
        <f>IF(ISBLANK(Výsledky!$GP$3),"",Výsledky!GP31)</f>
        <v>20</v>
      </c>
      <c r="AL25" s="152">
        <v>0</v>
      </c>
      <c r="AM25" s="152">
        <f>IF(ISBLANK(Výsledky!$HD$3),"",Výsledky!HD31)</f>
        <v>50</v>
      </c>
      <c r="AN25" s="152">
        <f>IF(ISBLANK(Výsledky!$HK$3),"",Výsledky!HK31)</f>
        <v>30</v>
      </c>
      <c r="AO25" s="152">
        <f>IF(ISBLANK(Výsledky!$HR$3),"",Výsledky!HR31)</f>
        <v>0</v>
      </c>
      <c r="AP25" s="152">
        <f>IF(ISBLANK(Výsledky!$HY$3),"",Výsledky!HY31)</f>
        <v>30</v>
      </c>
      <c r="AQ25" s="152">
        <f>IF(ISBLANK(Výsledky!$IF$3),"",Výsledky!IF31)</f>
        <v>20</v>
      </c>
      <c r="AR25" s="152">
        <f>IF(ISBLANK(Výsledky!$IM$3),"",Výsledky!IM31)</f>
        <v>60</v>
      </c>
      <c r="AS25" s="152">
        <f>IF(ISBLANK(Výsledky!$IT$3),"",Výsledky!IT31)</f>
        <v>80</v>
      </c>
      <c r="AT25" s="152">
        <f>IF(ISBLANK(Výsledky!$JA$3),"",Výsledky!JA31)</f>
        <v>30</v>
      </c>
      <c r="AU25" s="152">
        <f>IF(ISBLANK(Výsledky!$JH$3),"",Výsledky!JH31)</f>
        <v>20</v>
      </c>
      <c r="AV25" s="152">
        <f>IF(ISBLANK(Výsledky!$JO$3),"",Výsledky!JO31)</f>
        <v>60</v>
      </c>
      <c r="AW25" s="152">
        <f>IF(ISBLANK(Výsledky!$JV$3),"",Výsledky!JV31)</f>
        <v>50</v>
      </c>
      <c r="AX25" s="152" t="str">
        <f>IF(ISBLANK(Výsledky!$KC$3),"",Výsledky!KC31)</f>
        <v/>
      </c>
      <c r="AY25" s="152">
        <f>IF(ISBLANK(Výsledky!$KJ$3),"",Výsledky!KJ31)</f>
        <v>0</v>
      </c>
      <c r="AZ25" s="152">
        <f>IF(ISBLANK(Výsledky!$KQ$3),"",Výsledky!KQ31)</f>
        <v>50</v>
      </c>
      <c r="BA25" s="152">
        <f>IF(ISBLANK(Výsledky!$KX$3),"",Výsledky!KX31)</f>
        <v>40</v>
      </c>
      <c r="BB25" s="152">
        <f>IF(ISBLANK(Výsledky!$LE$3),"",Výsledky!LE31)</f>
        <v>0</v>
      </c>
      <c r="BC25" s="152" t="str">
        <f>IF(ISBLANK(Výsledky!$LL$3),"",Výsledky!LL31)</f>
        <v/>
      </c>
      <c r="BD25" s="152" t="str">
        <f>IF(ISBLANK(Výsledky!$LS$3),"",Výsledky!LS31)</f>
        <v/>
      </c>
      <c r="BE25" s="152" t="str">
        <f>IF(ISBLANK(Výsledky!$LZ$3),"",Výsledky!LZ31)</f>
        <v/>
      </c>
      <c r="BF25" s="152" t="str">
        <f>IF(ISBLANK(Výsledky!$MG$3),"",Výsledky!MG31)</f>
        <v/>
      </c>
      <c r="BG25" s="152" t="str">
        <f>IF(ISBLANK(Výsledky!$MN$3),"",Výsledky!MN31)</f>
        <v/>
      </c>
      <c r="BH25" s="152" t="str">
        <f>IF(ISBLANK(Výsledky!$MU$3),"",Výsledky!MU31)</f>
        <v/>
      </c>
      <c r="BI25" s="152" t="str">
        <f>IF(ISBLANK(Výsledky!$NB$3),"",Výsledky!NB31)</f>
        <v/>
      </c>
      <c r="BJ25" s="152" t="str">
        <f>IF(ISBLANK(Výsledky!$NI$3),"",Výsledky!NI31)</f>
        <v/>
      </c>
      <c r="BK25" s="152" t="str">
        <f>IF(ISBLANK(Výsledky!$NP$3),"",Výsledky!NP31)</f>
        <v/>
      </c>
      <c r="BL25" s="152" t="str">
        <f>IF(ISBLANK(Výsledky!$NW$3),"",Výsledky!NW31)</f>
        <v/>
      </c>
      <c r="BM25" s="152" t="str">
        <f>IF(ISBLANK(Výsledky!$OD$3),"",Výsledky!OD31)</f>
        <v/>
      </c>
      <c r="BN25" s="152" t="str">
        <f>IF(ISBLANK(Výsledky!$OK$3),"",Výsledky!OK31)</f>
        <v/>
      </c>
      <c r="BO25" s="152" t="str">
        <f>IF(ISBLANK(Výsledky!$OR$3),"",Výsledky!OR31)</f>
        <v/>
      </c>
      <c r="BP25" s="152" t="str">
        <f>IF(ISBLANK(Výsledky!$OY$3),"",Výsledky!OY31)</f>
        <v/>
      </c>
      <c r="BQ25" s="152" t="str">
        <f>IF(ISBLANK(Výsledky!$PF$3),"",Výsledky!PF31)</f>
        <v/>
      </c>
      <c r="BR25" s="152" t="str">
        <f>IF(ISBLANK(Výsledky!$PM$3),"",Výsledky!PM31)</f>
        <v/>
      </c>
      <c r="BS25" s="152" t="str">
        <f>IF(ISBLANK(Výsledky!$PT$3),"",Výsledky!PT31)</f>
        <v/>
      </c>
      <c r="BT25" s="153" t="str">
        <f>IF(ISBLANK(Výsledky!$QA$3),"",Výsledky!QA31)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Tipy!A95</f>
        <v>43</v>
      </c>
      <c r="D26" s="179" t="str">
        <f>Tipy!B95</f>
        <v>suflo_21</v>
      </c>
      <c r="E26" s="308">
        <f>SUM(F26:I26)</f>
        <v>1530</v>
      </c>
      <c r="F26" s="306">
        <f>IF(ISBLANK(Výsledky!$I$3),"-",SUM(J26:M26,O26,Q26,S26:T26,V26,X26,Z26:AA26,AC26:AE26,AG26:AI26,AK26:AM26,AP26,AR26,AT26:AU26,AW26:AX26,BA26,BC26:BD26,BF26,BH26,BJ26,BL26,BN26,BP26,BR26:BS26))</f>
        <v>970</v>
      </c>
      <c r="G26" s="151">
        <f>IF(ISBLANK(Výsledky!$AK$3),"-",SUM(N26,R26,U26,Y26,AB26,AF26,AV26,BB26,BG26,BI26,BM26,BO26,BT26))</f>
        <v>270</v>
      </c>
      <c r="H26" s="151">
        <f>IF(ISBLANK(Výsledky!$AY$3),"-",SUM(P26,W26,AJ26,AO26,AQ26,AY26))</f>
        <v>170</v>
      </c>
      <c r="I26" s="167">
        <f>IF(ISBLANK(Výsledky!$HK$3),"-",SUM(AN26,AS26,AZ26,BE26,BK26,BQ26))</f>
        <v>120</v>
      </c>
      <c r="J26" s="164">
        <f>IF(ISBLANK(Výsledky!$I$3),"",Výsledky!I101)</f>
        <v>40</v>
      </c>
      <c r="K26" s="152">
        <f>IF(ISBLANK(Výsledky!$P$3),"",Výsledky!P101)</f>
        <v>20</v>
      </c>
      <c r="L26" s="152">
        <f>IF(ISBLANK(Výsledky!$W$3),"",Výsledky!W101)</f>
        <v>10</v>
      </c>
      <c r="M26" s="152">
        <f>IF(ISBLANK(Výsledky!$AD$3),"",Výsledky!AD101)</f>
        <v>70</v>
      </c>
      <c r="N26" s="152">
        <f>IF(ISBLANK(Výsledky!$AK$3),"",Výsledky!AK101)</f>
        <v>60</v>
      </c>
      <c r="O26" s="152">
        <f>IF(ISBLANK(Výsledky!$AR$3),"",Výsledky!AR101)</f>
        <v>60</v>
      </c>
      <c r="P26" s="152">
        <f>IF(ISBLANK(Výsledky!$AY$3),"",Výsledky!AY101)</f>
        <v>50</v>
      </c>
      <c r="Q26" s="152">
        <f>IF(ISBLANK(Výsledky!$BF$3),"",Výsledky!BF101)</f>
        <v>30</v>
      </c>
      <c r="R26" s="152">
        <f>IF(ISBLANK(Výsledky!$BM$3),"",Výsledky!BM101)</f>
        <v>50</v>
      </c>
      <c r="S26" s="152">
        <f>IF(ISBLANK(Výsledky!$BT$3),"",Výsledky!BT101)</f>
        <v>10</v>
      </c>
      <c r="T26" s="152">
        <f>IF(ISBLANK(Výsledky!$CA$3),"",Výsledky!CA101)</f>
        <v>70</v>
      </c>
      <c r="U26" s="152">
        <f>IF(ISBLANK(Výsledky!$CH$3),"",Výsledky!CH101)</f>
        <v>40</v>
      </c>
      <c r="V26" s="152">
        <f>IF(ISBLANK(Výsledky!$CO$3),"",Výsledky!CO101)</f>
        <v>50</v>
      </c>
      <c r="W26" s="152">
        <f>IF(ISBLANK(Výsledky!$CV$3),"",Výsledky!CV101)</f>
        <v>50</v>
      </c>
      <c r="X26" s="152">
        <f>IF(ISBLANK(Výsledky!$DC$3),"",Výsledky!DC101)</f>
        <v>0</v>
      </c>
      <c r="Y26" s="152">
        <f>IF(ISBLANK(Výsledky!$DJ$3),"",Výsledky!DJ101)</f>
        <v>30</v>
      </c>
      <c r="Z26" s="152">
        <f>IF(ISBLANK(Výsledky!$DQ$3),"",Výsledky!DQ101)</f>
        <v>10</v>
      </c>
      <c r="AA26" s="152">
        <f>IF(ISBLANK(Výsledky!$DX$3),"",Výsledky!DX101)</f>
        <v>70</v>
      </c>
      <c r="AB26" s="152">
        <f>IF(ISBLANK(Výsledky!$EE$3),"",Výsledky!EE101)</f>
        <v>0</v>
      </c>
      <c r="AC26" s="152">
        <f>IF(ISBLANK(Výsledky!$EL$3),"",Výsledky!EL101)</f>
        <v>40</v>
      </c>
      <c r="AD26" s="152">
        <f>IF(ISBLANK(Výsledky!$ES$3),"",Výsledky!ES101)</f>
        <v>30</v>
      </c>
      <c r="AE26" s="152">
        <f>IF(ISBLANK(Výsledky!$EZ$3),"",Výsledky!EZ101)</f>
        <v>40</v>
      </c>
      <c r="AF26" s="152">
        <f>IF(ISBLANK(Výsledky!$FG$3),"",Výsledky!FG101)</f>
        <v>60</v>
      </c>
      <c r="AG26" s="152">
        <f>IF(ISBLANK(Výsledky!$FN$3),"",Výsledky!FN101)</f>
        <v>30</v>
      </c>
      <c r="AH26" s="152">
        <f>IF(ISBLANK(Výsledky!$FU$3),"",Výsledky!FU101)</f>
        <v>60</v>
      </c>
      <c r="AI26" s="152">
        <f>IF(ISBLANK(Výsledky!$GB$3),"",Výsledky!GB101)</f>
        <v>10</v>
      </c>
      <c r="AJ26" s="152">
        <f>IF(ISBLANK(Výsledky!$GI$3),"",Výsledky!GI101)</f>
        <v>40</v>
      </c>
      <c r="AK26" s="152">
        <f>IF(ISBLANK(Výsledky!$GP$3),"",Výsledky!GP101)</f>
        <v>30</v>
      </c>
      <c r="AL26" s="152">
        <v>0</v>
      </c>
      <c r="AM26" s="152">
        <f>IF(ISBLANK(Výsledky!$HD$3),"",Výsledky!HD101)</f>
        <v>20</v>
      </c>
      <c r="AN26" s="152">
        <f>IF(ISBLANK(Výsledky!$HK$3),"",Výsledky!HK101)</f>
        <v>30</v>
      </c>
      <c r="AO26" s="152">
        <f>IF(ISBLANK(Výsledky!$HR$3),"",Výsledky!HR101)</f>
        <v>0</v>
      </c>
      <c r="AP26" s="152">
        <f>IF(ISBLANK(Výsledky!$HY$3),"",Výsledky!HY101)</f>
        <v>40</v>
      </c>
      <c r="AQ26" s="152">
        <f>IF(ISBLANK(Výsledky!$IF$3),"",Výsledky!IF101)</f>
        <v>30</v>
      </c>
      <c r="AR26" s="152">
        <f>IF(ISBLANK(Výsledky!$IM$3),"",Výsledky!IM101)</f>
        <v>30</v>
      </c>
      <c r="AS26" s="152">
        <f>IF(ISBLANK(Výsledky!$IT$3),"",Výsledky!IT101)</f>
        <v>60</v>
      </c>
      <c r="AT26" s="152">
        <f>IF(ISBLANK(Výsledky!$JA$3),"",Výsledky!JA101)</f>
        <v>80</v>
      </c>
      <c r="AU26" s="152">
        <f>IF(ISBLANK(Výsledky!$JH$3),"",Výsledky!JH101)</f>
        <v>20</v>
      </c>
      <c r="AV26" s="152">
        <f>IF(ISBLANK(Výsledky!$JO$3),"",Výsledky!JO101)</f>
        <v>30</v>
      </c>
      <c r="AW26" s="152">
        <f>IF(ISBLANK(Výsledky!$JV$3),"",Výsledky!JV101)</f>
        <v>50</v>
      </c>
      <c r="AX26" s="152" t="str">
        <f>IF(ISBLANK(Výsledky!$KC$3),"",Výsledky!KC101)</f>
        <v/>
      </c>
      <c r="AY26" s="152">
        <f>IF(ISBLANK(Výsledky!$KJ$3),"",Výsledky!KJ101)</f>
        <v>0</v>
      </c>
      <c r="AZ26" s="152">
        <f>IF(ISBLANK(Výsledky!$KQ$3),"",Výsledky!KQ101)</f>
        <v>30</v>
      </c>
      <c r="BA26" s="152">
        <f>IF(ISBLANK(Výsledky!$KX$3),"",Výsledky!KX101)</f>
        <v>50</v>
      </c>
      <c r="BB26" s="152">
        <f>IF(ISBLANK(Výsledky!$LE$3),"",Výsledky!LE101)</f>
        <v>0</v>
      </c>
      <c r="BC26" s="152" t="str">
        <f>IF(ISBLANK(Výsledky!$LL$3),"",Výsledky!LL101)</f>
        <v/>
      </c>
      <c r="BD26" s="152" t="str">
        <f>IF(ISBLANK(Výsledky!$LS$3),"",Výsledky!LS101)</f>
        <v/>
      </c>
      <c r="BE26" s="152" t="str">
        <f>IF(ISBLANK(Výsledky!$LZ$3),"",Výsledky!LZ101)</f>
        <v/>
      </c>
      <c r="BF26" s="152" t="str">
        <f>IF(ISBLANK(Výsledky!$MG$3),"",Výsledky!MG101)</f>
        <v/>
      </c>
      <c r="BG26" s="152" t="str">
        <f>IF(ISBLANK(Výsledky!$MN$3),"",Výsledky!MN101)</f>
        <v/>
      </c>
      <c r="BH26" s="152" t="str">
        <f>IF(ISBLANK(Výsledky!$MU$3),"",Výsledky!MU101)</f>
        <v/>
      </c>
      <c r="BI26" s="152" t="str">
        <f>IF(ISBLANK(Výsledky!$NB$3),"",Výsledky!NB101)</f>
        <v/>
      </c>
      <c r="BJ26" s="152" t="str">
        <f>IF(ISBLANK(Výsledky!$NI$3),"",Výsledky!NI101)</f>
        <v/>
      </c>
      <c r="BK26" s="152" t="str">
        <f>IF(ISBLANK(Výsledky!$NP$3),"",Výsledky!NP101)</f>
        <v/>
      </c>
      <c r="BL26" s="152" t="str">
        <f>IF(ISBLANK(Výsledky!$NW$3),"",Výsledky!NW101)</f>
        <v/>
      </c>
      <c r="BM26" s="152" t="str">
        <f>IF(ISBLANK(Výsledky!$OD$3),"",Výsledky!OD101)</f>
        <v/>
      </c>
      <c r="BN26" s="152" t="str">
        <f>IF(ISBLANK(Výsledky!$OK$3),"",Výsledky!OK101)</f>
        <v/>
      </c>
      <c r="BO26" s="152" t="str">
        <f>IF(ISBLANK(Výsledky!$OR$3),"",Výsledky!OR101)</f>
        <v/>
      </c>
      <c r="BP26" s="152" t="str">
        <f>IF(ISBLANK(Výsledky!$OY$3),"",Výsledky!OY101)</f>
        <v/>
      </c>
      <c r="BQ26" s="152" t="str">
        <f>IF(ISBLANK(Výsledky!$PF$3),"",Výsledky!PF101)</f>
        <v/>
      </c>
      <c r="BR26" s="152" t="str">
        <f>IF(ISBLANK(Výsledky!$PM$3),"",Výsledky!PM101)</f>
        <v/>
      </c>
      <c r="BS26" s="152" t="str">
        <f>IF(ISBLANK(Výsledky!$PT$3),"",Výsledky!PT101)</f>
        <v/>
      </c>
      <c r="BT26" s="153" t="str">
        <f>IF(ISBLANK(Výsledky!$QA$3),"",Výsledky!QA101)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Tipy!A85</f>
        <v>44</v>
      </c>
      <c r="D27" s="179" t="str">
        <f>Tipy!B85</f>
        <v>Saty7</v>
      </c>
      <c r="E27" s="308">
        <f>SUM(F27:I27)</f>
        <v>1530</v>
      </c>
      <c r="F27" s="306">
        <f>IF(ISBLANK(Výsledky!$I$3),"-",SUM(J27:M27,O27,Q27,S27:T27,V27,X27,Z27:AA27,AC27:AE27,AG27:AI27,AK27:AM27,AP27,AR27,AT27:AU27,AW27:AX27,BA27,BC27:BD27,BF27,BH27,BJ27,BL27,BN27,BP27,BR27:BS27))</f>
        <v>970</v>
      </c>
      <c r="G27" s="151">
        <f>IF(ISBLANK(Výsledky!$AK$3),"-",SUM(N27,R27,U27,Y27,AB27,AF27,AV27,BB27,BG27,BI27,BM27,BO27,BT27))</f>
        <v>240</v>
      </c>
      <c r="H27" s="151">
        <f>IF(ISBLANK(Výsledky!$AY$3),"-",SUM(P27,W27,AJ27,AO27,AQ27,AY27))</f>
        <v>190</v>
      </c>
      <c r="I27" s="167">
        <f>IF(ISBLANK(Výsledky!$HK$3),"-",SUM(AN27,AS27,AZ27,BE27,BK27,BQ27))</f>
        <v>130</v>
      </c>
      <c r="J27" s="164">
        <f>IF(ISBLANK(Výsledky!$I$3),"",Výsledky!I91)</f>
        <v>70</v>
      </c>
      <c r="K27" s="152">
        <f>IF(ISBLANK(Výsledky!$P$3),"",Výsledky!P91)</f>
        <v>20</v>
      </c>
      <c r="L27" s="152">
        <f>IF(ISBLANK(Výsledky!$W$3),"",Výsledky!W91)</f>
        <v>20</v>
      </c>
      <c r="M27" s="152">
        <f>IF(ISBLANK(Výsledky!$AD$3),"",Výsledky!AD91)</f>
        <v>30</v>
      </c>
      <c r="N27" s="152">
        <f>IF(ISBLANK(Výsledky!$AK$3),"",Výsledky!AK91)</f>
        <v>40</v>
      </c>
      <c r="O27" s="152">
        <f>IF(ISBLANK(Výsledky!$AR$3),"",Výsledky!AR91)</f>
        <v>50</v>
      </c>
      <c r="P27" s="152">
        <f>IF(ISBLANK(Výsledky!$AY$3),"",Výsledky!AY91)</f>
        <v>40</v>
      </c>
      <c r="Q27" s="152">
        <f>IF(ISBLANK(Výsledky!$BF$3),"",Výsledky!BF91)</f>
        <v>0</v>
      </c>
      <c r="R27" s="152">
        <f>IF(ISBLANK(Výsledky!$BM$3),"",Výsledky!BM91)</f>
        <v>30</v>
      </c>
      <c r="S27" s="152">
        <f>IF(ISBLANK(Výsledky!$BT$3),"",Výsledky!BT91)</f>
        <v>60</v>
      </c>
      <c r="T27" s="152">
        <f>IF(ISBLANK(Výsledky!$CA$3),"",Výsledky!CA91)</f>
        <v>50</v>
      </c>
      <c r="U27" s="152">
        <f>IF(ISBLANK(Výsledky!$CH$3),"",Výsledky!CH91)</f>
        <v>80</v>
      </c>
      <c r="V27" s="152">
        <f>IF(ISBLANK(Výsledky!$CO$3),"",Výsledky!CO91)</f>
        <v>60</v>
      </c>
      <c r="W27" s="152">
        <f>IF(ISBLANK(Výsledky!$CV$3),"",Výsledky!CV91)</f>
        <v>50</v>
      </c>
      <c r="X27" s="152">
        <f>IF(ISBLANK(Výsledky!$DC$3),"",Výsledky!DC91)</f>
        <v>0</v>
      </c>
      <c r="Y27" s="152">
        <f>IF(ISBLANK(Výsledky!$DJ$3),"",Výsledky!DJ91)</f>
        <v>30</v>
      </c>
      <c r="Z27" s="152">
        <f>IF(ISBLANK(Výsledky!$DQ$3),"",Výsledky!DQ91)</f>
        <v>10</v>
      </c>
      <c r="AA27" s="152">
        <f>IF(ISBLANK(Výsledky!$DX$3),"",Výsledky!DX91)</f>
        <v>60</v>
      </c>
      <c r="AB27" s="152">
        <f>IF(ISBLANK(Výsledky!$EE$3),"",Výsledky!EE91)</f>
        <v>30</v>
      </c>
      <c r="AC27" s="152">
        <f>IF(ISBLANK(Výsledky!$EL$3),"",Výsledky!EL91)</f>
        <v>60</v>
      </c>
      <c r="AD27" s="152">
        <f>IF(ISBLANK(Výsledky!$ES$3),"",Výsledky!ES91)</f>
        <v>70</v>
      </c>
      <c r="AE27" s="152">
        <f>IF(ISBLANK(Výsledky!$EZ$3),"",Výsledky!EZ91)</f>
        <v>20</v>
      </c>
      <c r="AF27" s="152">
        <f>IF(ISBLANK(Výsledky!$FG$3),"",Výsledky!FG91)</f>
        <v>30</v>
      </c>
      <c r="AG27" s="152">
        <f>IF(ISBLANK(Výsledky!$FN$3),"",Výsledky!FN91)</f>
        <v>50</v>
      </c>
      <c r="AH27" s="152">
        <f>IF(ISBLANK(Výsledky!$FU$3),"",Výsledky!FU91)</f>
        <v>60</v>
      </c>
      <c r="AI27" s="152">
        <f>IF(ISBLANK(Výsledky!$GB$3),"",Výsledky!GB91)</f>
        <v>10</v>
      </c>
      <c r="AJ27" s="152">
        <f>IF(ISBLANK(Výsledky!$GI$3),"",Výsledky!GI91)</f>
        <v>30</v>
      </c>
      <c r="AK27" s="152">
        <f>IF(ISBLANK(Výsledky!$GP$3),"",Výsledky!GP91)</f>
        <v>50</v>
      </c>
      <c r="AL27" s="152">
        <v>0</v>
      </c>
      <c r="AM27" s="200">
        <f>IF(ISBLANK(Výsledky!$HD$3),"",Výsledky!HD91)</f>
        <v>0</v>
      </c>
      <c r="AN27" s="152">
        <f>IF(ISBLANK(Výsledky!$HK$3),"",Výsledky!HK91)</f>
        <v>50</v>
      </c>
      <c r="AO27" s="152">
        <f>IF(ISBLANK(Výsledky!$HR$3),"",Výsledky!HR91)</f>
        <v>0</v>
      </c>
      <c r="AP27" s="152">
        <f>IF(ISBLANK(Výsledky!$HY$3),"",Výsledky!HY91)</f>
        <v>30</v>
      </c>
      <c r="AQ27" s="152">
        <f>IF(ISBLANK(Výsledky!$IF$3),"",Výsledky!IF91)</f>
        <v>70</v>
      </c>
      <c r="AR27" s="152">
        <f>IF(ISBLANK(Výsledky!$IM$3),"",Výsledky!IM91)</f>
        <v>30</v>
      </c>
      <c r="AS27" s="152">
        <f>IF(ISBLANK(Výsledky!$IT$3),"",Výsledky!IT91)</f>
        <v>60</v>
      </c>
      <c r="AT27" s="152">
        <f>IF(ISBLANK(Výsledky!$JA$3),"",Výsledky!JA91)</f>
        <v>50</v>
      </c>
      <c r="AU27" s="152">
        <f>IF(ISBLANK(Výsledky!$JH$3),"",Výsledky!JH91)</f>
        <v>20</v>
      </c>
      <c r="AV27" s="152" t="str">
        <f>IF(ISBLANK(Výsledky!$JO$3),"",Výsledky!JO91)</f>
        <v>-</v>
      </c>
      <c r="AW27" s="152">
        <f>IF(ISBLANK(Výsledky!$JV$3),"",Výsledky!JV91)</f>
        <v>60</v>
      </c>
      <c r="AX27" s="152" t="str">
        <f>IF(ISBLANK(Výsledky!$KC$3),"",Výsledky!KC91)</f>
        <v/>
      </c>
      <c r="AY27" s="152">
        <f>IF(ISBLANK(Výsledky!$KJ$3),"",Výsledky!KJ91)</f>
        <v>0</v>
      </c>
      <c r="AZ27" s="152">
        <f>IF(ISBLANK(Výsledky!$KQ$3),"",Výsledky!KQ91)</f>
        <v>20</v>
      </c>
      <c r="BA27" s="152">
        <f>IF(ISBLANK(Výsledky!$KX$3),"",Výsledky!KX91)</f>
        <v>30</v>
      </c>
      <c r="BB27" s="152">
        <f>IF(ISBLANK(Výsledky!$LE$3),"",Výsledky!LE91)</f>
        <v>0</v>
      </c>
      <c r="BC27" s="152" t="str">
        <f>IF(ISBLANK(Výsledky!$LL$3),"",Výsledky!LL91)</f>
        <v/>
      </c>
      <c r="BD27" s="152" t="str">
        <f>IF(ISBLANK(Výsledky!$LS$3),"",Výsledky!LS91)</f>
        <v/>
      </c>
      <c r="BE27" s="152" t="str">
        <f>IF(ISBLANK(Výsledky!$LZ$3),"",Výsledky!LZ91)</f>
        <v/>
      </c>
      <c r="BF27" s="152" t="str">
        <f>IF(ISBLANK(Výsledky!$MG$3),"",Výsledky!MG91)</f>
        <v/>
      </c>
      <c r="BG27" s="152" t="str">
        <f>IF(ISBLANK(Výsledky!$MN$3),"",Výsledky!MN91)</f>
        <v/>
      </c>
      <c r="BH27" s="152" t="str">
        <f>IF(ISBLANK(Výsledky!$MU$3),"",Výsledky!MU91)</f>
        <v/>
      </c>
      <c r="BI27" s="152" t="str">
        <f>IF(ISBLANK(Výsledky!$NB$3),"",Výsledky!NB91)</f>
        <v/>
      </c>
      <c r="BJ27" s="152" t="str">
        <f>IF(ISBLANK(Výsledky!$NI$3),"",Výsledky!NI91)</f>
        <v/>
      </c>
      <c r="BK27" s="152" t="str">
        <f>IF(ISBLANK(Výsledky!$NP$3),"",Výsledky!NP91)</f>
        <v/>
      </c>
      <c r="BL27" s="152" t="str">
        <f>IF(ISBLANK(Výsledky!$NW$3),"",Výsledky!NW91)</f>
        <v/>
      </c>
      <c r="BM27" s="152" t="str">
        <f>IF(ISBLANK(Výsledky!$OD$3),"",Výsledky!OD91)</f>
        <v/>
      </c>
      <c r="BN27" s="152" t="str">
        <f>IF(ISBLANK(Výsledky!$OK$3),"",Výsledky!OK91)</f>
        <v/>
      </c>
      <c r="BO27" s="152" t="str">
        <f>IF(ISBLANK(Výsledky!$OR$3),"",Výsledky!OR91)</f>
        <v/>
      </c>
      <c r="BP27" s="152" t="str">
        <f>IF(ISBLANK(Výsledky!$OY$3),"",Výsledky!OY91)</f>
        <v/>
      </c>
      <c r="BQ27" s="152" t="str">
        <f>IF(ISBLANK(Výsledky!$PF$3),"",Výsledky!PF91)</f>
        <v/>
      </c>
      <c r="BR27" s="152" t="str">
        <f>IF(ISBLANK(Výsledky!$PM$3),"",Výsledky!PM91)</f>
        <v/>
      </c>
      <c r="BS27" s="152" t="str">
        <f>IF(ISBLANK(Výsledky!$PT$3),"",Výsledky!PT91)</f>
        <v/>
      </c>
      <c r="BT27" s="153" t="str">
        <f>IF(ISBLANK(Výsledky!$QA$3),"",Výsledky!QA91)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Tipy!A6</f>
        <v>96</v>
      </c>
      <c r="D28" s="179" t="str">
        <f>Tipy!B6</f>
        <v>30milo</v>
      </c>
      <c r="E28" s="308">
        <f>SUM(F28:I28)</f>
        <v>1520</v>
      </c>
      <c r="F28" s="306">
        <f>IF(ISBLANK(Výsledky!$I$3),"-",SUM(J28:M28,O28,Q28,S28:T28,V28,X28,Z28:AA28,AC28:AE28,AG28:AI28,AK28:AM28,AP28,AR28,AT28:AU28,AW28:AX28,BA28,BC28:BD28,BF28,BH28,BJ28,BL28,BN28,BP28,BR28:BS28))</f>
        <v>1050</v>
      </c>
      <c r="G28" s="151">
        <f>IF(ISBLANK(Výsledky!$AK$3),"-",SUM(N28,R28,U28,Y28,AB28,AF28,AV28,BB28,BG28,BI28,BM28,BO28,BT28))</f>
        <v>130</v>
      </c>
      <c r="H28" s="151">
        <f>IF(ISBLANK(Výsledky!$AY$3),"-",SUM(P28,W28,AJ28,AO28,AQ28,AY28))</f>
        <v>240</v>
      </c>
      <c r="I28" s="167">
        <f>IF(ISBLANK(Výsledky!$HK$3),"-",SUM(AN28,AS28,AZ28,BE28,BK28,BQ28))</f>
        <v>100</v>
      </c>
      <c r="J28" s="164">
        <f>IF(ISBLANK(Výsledky!$I$3),"",Výsledky!I12)</f>
        <v>50</v>
      </c>
      <c r="K28" s="152">
        <f>IF(ISBLANK(Výsledky!$P$3),"",Výsledky!P12)</f>
        <v>80</v>
      </c>
      <c r="L28" s="152">
        <f>IF(ISBLANK(Výsledky!$W$3),"",Výsledky!W12)</f>
        <v>10</v>
      </c>
      <c r="M28" s="152">
        <f>IF(ISBLANK(Výsledky!$AD$3),"",Výsledky!AD12)</f>
        <v>60</v>
      </c>
      <c r="N28" s="152" t="str">
        <f>IF(ISBLANK(Výsledky!$AK$3),"",Výsledky!AK12)</f>
        <v>-</v>
      </c>
      <c r="O28" s="152">
        <f>IF(ISBLANK(Výsledky!$AR$3),"",Výsledky!AR12)</f>
        <v>80</v>
      </c>
      <c r="P28" s="152">
        <f>IF(ISBLANK(Výsledky!$AY$3),"",Výsledky!AY12)</f>
        <v>90</v>
      </c>
      <c r="Q28" s="152">
        <f>IF(ISBLANK(Výsledky!$BF$3),"",Výsledky!BF12)</f>
        <v>40</v>
      </c>
      <c r="R28" s="152">
        <f>IF(ISBLANK(Výsledky!$BM$3),"",Výsledky!BM12)</f>
        <v>20</v>
      </c>
      <c r="S28" s="152">
        <f>IF(ISBLANK(Výsledky!$BT$3),"",Výsledky!BT12)</f>
        <v>40</v>
      </c>
      <c r="T28" s="152">
        <f>IF(ISBLANK(Výsledky!$CA$3),"",Výsledky!CA12)</f>
        <v>50</v>
      </c>
      <c r="U28" s="152">
        <f>IF(ISBLANK(Výsledky!$CH$3),"",Výsledky!CH12)</f>
        <v>20</v>
      </c>
      <c r="V28" s="152">
        <f>IF(ISBLANK(Výsledky!$CO$3),"",Výsledky!CO12)</f>
        <v>50</v>
      </c>
      <c r="W28" s="152">
        <f>IF(ISBLANK(Výsledky!$CV$3),"",Výsledky!CV12)</f>
        <v>50</v>
      </c>
      <c r="X28" s="152">
        <f>IF(ISBLANK(Výsledky!$DC$3),"",Výsledky!DC12)</f>
        <v>10</v>
      </c>
      <c r="Y28" s="152">
        <f>IF(ISBLANK(Výsledky!$DJ$3),"",Výsledky!DJ12)</f>
        <v>30</v>
      </c>
      <c r="Z28" s="152">
        <f>IF(ISBLANK(Výsledky!$DQ$3),"",Výsledky!DQ12)</f>
        <v>0</v>
      </c>
      <c r="AA28" s="152">
        <f>IF(ISBLANK(Výsledky!$DX$3),"",Výsledky!DX12)</f>
        <v>50</v>
      </c>
      <c r="AB28" s="152">
        <f>IF(ISBLANK(Výsledky!$EE$3),"",Výsledky!EE12)</f>
        <v>20</v>
      </c>
      <c r="AC28" s="152">
        <f>IF(ISBLANK(Výsledky!$EL$3),"",Výsledky!EL12)</f>
        <v>40</v>
      </c>
      <c r="AD28" s="152">
        <f>IF(ISBLANK(Výsledky!$ES$3),"",Výsledky!ES12)</f>
        <v>60</v>
      </c>
      <c r="AE28" s="152">
        <f>IF(ISBLANK(Výsledky!$EZ$3),"",Výsledky!EZ12)</f>
        <v>20</v>
      </c>
      <c r="AF28" s="152">
        <f>IF(ISBLANK(Výsledky!$FG$3),"",Výsledky!FG12)</f>
        <v>10</v>
      </c>
      <c r="AG28" s="152">
        <f>IF(ISBLANK(Výsledky!$FN$3),"",Výsledky!FN12)</f>
        <v>30</v>
      </c>
      <c r="AH28" s="152">
        <f>IF(ISBLANK(Výsledky!$FU$3),"",Výsledky!FU12)</f>
        <v>90</v>
      </c>
      <c r="AI28" s="152">
        <f>IF(ISBLANK(Výsledky!$GB$3),"",Výsledky!GB12)</f>
        <v>30</v>
      </c>
      <c r="AJ28" s="152">
        <f>IF(ISBLANK(Výsledky!$GI$3),"",Výsledky!GI12)</f>
        <v>30</v>
      </c>
      <c r="AK28" s="152">
        <f>IF(ISBLANK(Výsledky!$GP$3),"",Výsledky!GP12)</f>
        <v>20</v>
      </c>
      <c r="AL28" s="152">
        <v>0</v>
      </c>
      <c r="AM28" s="152">
        <f>IF(ISBLANK(Výsledky!$HD$3),"",Výsledky!HD12)</f>
        <v>30</v>
      </c>
      <c r="AN28" s="152">
        <f>IF(ISBLANK(Výsledky!$HK$3),"",Výsledky!HK12)</f>
        <v>30</v>
      </c>
      <c r="AO28" s="152">
        <f>IF(ISBLANK(Výsledky!$HR$3),"",Výsledky!HR12)</f>
        <v>0</v>
      </c>
      <c r="AP28" s="152">
        <f>IF(ISBLANK(Výsledky!$HY$3),"",Výsledky!HY12)</f>
        <v>30</v>
      </c>
      <c r="AQ28" s="152">
        <f>IF(ISBLANK(Výsledky!$IF$3),"",Výsledky!IF12)</f>
        <v>70</v>
      </c>
      <c r="AR28" s="152">
        <f>IF(ISBLANK(Výsledky!$IM$3),"",Výsledky!IM12)</f>
        <v>50</v>
      </c>
      <c r="AS28" s="152">
        <f>IF(ISBLANK(Výsledky!$IT$3),"",Výsledky!IT12)</f>
        <v>40</v>
      </c>
      <c r="AT28" s="152">
        <f>IF(ISBLANK(Výsledky!$JA$3),"",Výsledky!JA12)</f>
        <v>50</v>
      </c>
      <c r="AU28" s="152">
        <f>IF(ISBLANK(Výsledky!$JH$3),"",Výsledky!JH12)</f>
        <v>20</v>
      </c>
      <c r="AV28" s="152">
        <f>IF(ISBLANK(Výsledky!$JO$3),"",Výsledky!JO12)</f>
        <v>30</v>
      </c>
      <c r="AW28" s="152">
        <f>IF(ISBLANK(Výsledky!$JV$3),"",Výsledky!JV12)</f>
        <v>60</v>
      </c>
      <c r="AX28" s="152" t="str">
        <f>IF(ISBLANK(Výsledky!$KC$3),"",Výsledky!KC12)</f>
        <v/>
      </c>
      <c r="AY28" s="152">
        <f>IF(ISBLANK(Výsledky!$KJ$3),"",Výsledky!KJ12)</f>
        <v>0</v>
      </c>
      <c r="AZ28" s="152">
        <f>IF(ISBLANK(Výsledky!$KQ$3),"",Výsledky!KQ12)</f>
        <v>30</v>
      </c>
      <c r="BA28" s="152" t="str">
        <f>IF(ISBLANK(Výsledky!$KX$3),"",Výsledky!KX12)</f>
        <v>-</v>
      </c>
      <c r="BB28" s="152">
        <f>IF(ISBLANK(Výsledky!$LE$3),"",Výsledky!LE12)</f>
        <v>0</v>
      </c>
      <c r="BC28" s="152" t="str">
        <f>IF(ISBLANK(Výsledky!$LL$3),"",Výsledky!LL12)</f>
        <v/>
      </c>
      <c r="BD28" s="152" t="str">
        <f>IF(ISBLANK(Výsledky!$LS$3),"",Výsledky!LS12)</f>
        <v/>
      </c>
      <c r="BE28" s="152" t="str">
        <f>IF(ISBLANK(Výsledky!$LZ$3),"",Výsledky!LZ12)</f>
        <v/>
      </c>
      <c r="BF28" s="152" t="str">
        <f>IF(ISBLANK(Výsledky!$MG$3),"",Výsledky!MG12)</f>
        <v/>
      </c>
      <c r="BG28" s="152" t="str">
        <f>IF(ISBLANK(Výsledky!$MN$3),"",Výsledky!MN12)</f>
        <v/>
      </c>
      <c r="BH28" s="152" t="str">
        <f>IF(ISBLANK(Výsledky!$MU$3),"",Výsledky!MU12)</f>
        <v/>
      </c>
      <c r="BI28" s="152" t="str">
        <f>IF(ISBLANK(Výsledky!$NB$3),"",Výsledky!NB12)</f>
        <v/>
      </c>
      <c r="BJ28" s="152" t="str">
        <f>IF(ISBLANK(Výsledky!$NI$3),"",Výsledky!NI12)</f>
        <v/>
      </c>
      <c r="BK28" s="152" t="str">
        <f>IF(ISBLANK(Výsledky!$NP$3),"",Výsledky!NP12)</f>
        <v/>
      </c>
      <c r="BL28" s="152" t="str">
        <f>IF(ISBLANK(Výsledky!$NW$3),"",Výsledky!NW12)</f>
        <v/>
      </c>
      <c r="BM28" s="152" t="str">
        <f>IF(ISBLANK(Výsledky!$OD$3),"",Výsledky!OD12)</f>
        <v/>
      </c>
      <c r="BN28" s="152" t="str">
        <f>IF(ISBLANK(Výsledky!$OK$3),"",Výsledky!OK12)</f>
        <v/>
      </c>
      <c r="BO28" s="152" t="str">
        <f>IF(ISBLANK(Výsledky!$OR$3),"",Výsledky!OR12)</f>
        <v/>
      </c>
      <c r="BP28" s="152" t="str">
        <f>IF(ISBLANK(Výsledky!$OY$3),"",Výsledky!OY12)</f>
        <v/>
      </c>
      <c r="BQ28" s="152" t="str">
        <f>IF(ISBLANK(Výsledky!$PF$3),"",Výsledky!PF12)</f>
        <v/>
      </c>
      <c r="BR28" s="152" t="str">
        <f>IF(ISBLANK(Výsledky!$PM$3),"",Výsledky!PM12)</f>
        <v/>
      </c>
      <c r="BS28" s="152" t="str">
        <f>IF(ISBLANK(Výsledky!$PT$3),"",Výsledky!PT12)</f>
        <v/>
      </c>
      <c r="BT28" s="153" t="str">
        <f>IF(ISBLANK(Výsledky!$QA$3),"",Výsledky!QA12)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Tipy!A41</f>
        <v>18</v>
      </c>
      <c r="D29" s="179" t="str">
        <f>Tipy!B41</f>
        <v>kiralok</v>
      </c>
      <c r="E29" s="308">
        <f>SUM(F29:I29)</f>
        <v>1500</v>
      </c>
      <c r="F29" s="306">
        <f>IF(ISBLANK(Výsledky!$I$3),"-",SUM(J29:M29,O29,Q29,S29:T29,V29,X29,Z29:AA29,AC29:AE29,AG29:AI29,AK29:AM29,AP29,AR29,AT29:AU29,AW29:AX29,BA29,BC29:BD29,BF29,BH29,BJ29,BL29,BN29,BP29,BR29:BS29))</f>
        <v>940</v>
      </c>
      <c r="G29" s="151">
        <f>IF(ISBLANK(Výsledky!$AK$3),"-",SUM(N29,R29,U29,Y29,AB29,AF29,AV29,BB29,BG29,BI29,BM29,BO29,BT29))</f>
        <v>280</v>
      </c>
      <c r="H29" s="151">
        <f>IF(ISBLANK(Výsledky!$AY$3),"-",SUM(P29,W29,AJ29,AO29,AQ29,AY29))</f>
        <v>190</v>
      </c>
      <c r="I29" s="167">
        <f>IF(ISBLANK(Výsledky!$HK$3),"-",SUM(AN29,AS29,AZ29,BE29,BK29,BQ29))</f>
        <v>90</v>
      </c>
      <c r="J29" s="164">
        <f>IF(ISBLANK(Výsledky!$I$3),"",Výsledky!I47)</f>
        <v>60</v>
      </c>
      <c r="K29" s="152">
        <f>IF(ISBLANK(Výsledky!$P$3),"",Výsledky!P47)</f>
        <v>60</v>
      </c>
      <c r="L29" s="152">
        <f>IF(ISBLANK(Výsledky!$W$3),"",Výsledky!W47)</f>
        <v>50</v>
      </c>
      <c r="M29" s="152">
        <f>IF(ISBLANK(Výsledky!$AD$3),"",Výsledky!AD47)</f>
        <v>60</v>
      </c>
      <c r="N29" s="152">
        <f>IF(ISBLANK(Výsledky!$AK$3),"",Výsledky!AK47)</f>
        <v>30</v>
      </c>
      <c r="O29" s="152">
        <f>IF(ISBLANK(Výsledky!$AR$3),"",Výsledky!AR47)</f>
        <v>60</v>
      </c>
      <c r="P29" s="152">
        <f>IF(ISBLANK(Výsledky!$AY$3),"",Výsledky!AY47)</f>
        <v>60</v>
      </c>
      <c r="Q29" s="152">
        <f>IF(ISBLANK(Výsledky!$BF$3),"",Výsledky!BF47)</f>
        <v>30</v>
      </c>
      <c r="R29" s="152">
        <f>IF(ISBLANK(Výsledky!$BM$3),"",Výsledky!BM47)</f>
        <v>50</v>
      </c>
      <c r="S29" s="152">
        <f>IF(ISBLANK(Výsledky!$BT$3),"",Výsledky!BT47)</f>
        <v>20</v>
      </c>
      <c r="T29" s="152">
        <f>IF(ISBLANK(Výsledky!$CA$3),"",Výsledky!CA47)</f>
        <v>50</v>
      </c>
      <c r="U29" s="152">
        <f>IF(ISBLANK(Výsledky!$CH$3),"",Výsledky!CH47)</f>
        <v>30</v>
      </c>
      <c r="V29" s="152">
        <f>IF(ISBLANK(Výsledky!$CO$3),"",Výsledky!CO47)</f>
        <v>10</v>
      </c>
      <c r="W29" s="152">
        <f>IF(ISBLANK(Výsledky!$CV$3),"",Výsledky!CV47)</f>
        <v>50</v>
      </c>
      <c r="X29" s="152">
        <f>IF(ISBLANK(Výsledky!$DC$3),"",Výsledky!DC47)</f>
        <v>10</v>
      </c>
      <c r="Y29" s="152">
        <f>IF(ISBLANK(Výsledky!$DJ$3),"",Výsledky!DJ47)</f>
        <v>60</v>
      </c>
      <c r="Z29" s="152">
        <f>IF(ISBLANK(Výsledky!$DQ$3),"",Výsledky!DQ47)</f>
        <v>10</v>
      </c>
      <c r="AA29" s="152">
        <f>IF(ISBLANK(Výsledky!$DX$3),"",Výsledky!DX47)</f>
        <v>40</v>
      </c>
      <c r="AB29" s="152">
        <f>IF(ISBLANK(Výsledky!$EE$3),"",Výsledky!EE47)</f>
        <v>50</v>
      </c>
      <c r="AC29" s="152">
        <f>IF(ISBLANK(Výsledky!$EL$3),"",Výsledky!EL47)</f>
        <v>30</v>
      </c>
      <c r="AD29" s="152">
        <f>IF(ISBLANK(Výsledky!$ES$3),"",Výsledky!ES47)</f>
        <v>50</v>
      </c>
      <c r="AE29" s="152">
        <f>IF(ISBLANK(Výsledky!$EZ$3),"",Výsledky!EZ47)</f>
        <v>30</v>
      </c>
      <c r="AF29" s="152">
        <f>IF(ISBLANK(Výsledky!$FG$3),"",Výsledky!FG47)</f>
        <v>30</v>
      </c>
      <c r="AG29" s="152">
        <f>IF(ISBLANK(Výsledky!$FN$3),"",Výsledky!FN47)</f>
        <v>60</v>
      </c>
      <c r="AH29" s="152">
        <f>IF(ISBLANK(Výsledky!$FU$3),"",Výsledky!FU47)</f>
        <v>60</v>
      </c>
      <c r="AI29" s="152">
        <f>IF(ISBLANK(Výsledky!$GB$3),"",Výsledky!GB47)</f>
        <v>0</v>
      </c>
      <c r="AJ29" s="152" t="str">
        <f>IF(ISBLANK(Výsledky!$GI$3),"",Výsledky!GI47)</f>
        <v>-</v>
      </c>
      <c r="AK29" s="152">
        <f>IF(ISBLANK(Výsledky!$GP$3),"",Výsledky!GP47)</f>
        <v>50</v>
      </c>
      <c r="AL29" s="152">
        <v>0</v>
      </c>
      <c r="AM29" s="152">
        <f>IF(ISBLANK(Výsledky!$HD$3),"",Výsledky!HD47)</f>
        <v>80</v>
      </c>
      <c r="AN29" s="152">
        <f>IF(ISBLANK(Výsledky!$HK$3),"",Výsledky!HK47)</f>
        <v>20</v>
      </c>
      <c r="AO29" s="152">
        <f>IF(ISBLANK(Výsledky!$HR$3),"",Výsledky!HR47)</f>
        <v>20</v>
      </c>
      <c r="AP29" s="152" t="str">
        <f>IF(ISBLANK(Výsledky!$HY$3),"",Výsledky!HY47)</f>
        <v>-</v>
      </c>
      <c r="AQ29" s="152">
        <f>IF(ISBLANK(Výsledky!$IF$3),"",Výsledky!IF47)</f>
        <v>60</v>
      </c>
      <c r="AR29" s="152">
        <f>IF(ISBLANK(Výsledky!$IM$3),"",Výsledky!IM47)</f>
        <v>40</v>
      </c>
      <c r="AS29" s="152">
        <f>IF(ISBLANK(Výsledky!$IT$3),"",Výsledky!IT47)</f>
        <v>20</v>
      </c>
      <c r="AT29" s="152">
        <f>IF(ISBLANK(Výsledky!$JA$3),"",Výsledky!JA47)</f>
        <v>20</v>
      </c>
      <c r="AU29" s="152" t="str">
        <f>IF(ISBLANK(Výsledky!$JH$3),"",Výsledky!JH47)</f>
        <v>-</v>
      </c>
      <c r="AV29" s="152">
        <f>IF(ISBLANK(Výsledky!$JO$3),"",Výsledky!JO47)</f>
        <v>30</v>
      </c>
      <c r="AW29" s="152">
        <f>IF(ISBLANK(Výsledky!$JV$3),"",Výsledky!JV47)</f>
        <v>60</v>
      </c>
      <c r="AX29" s="152" t="str">
        <f>IF(ISBLANK(Výsledky!$KC$3),"",Výsledky!KC47)</f>
        <v/>
      </c>
      <c r="AY29" s="152">
        <f>IF(ISBLANK(Výsledky!$KJ$3),"",Výsledky!KJ47)</f>
        <v>0</v>
      </c>
      <c r="AZ29" s="152">
        <f>IF(ISBLANK(Výsledky!$KQ$3),"",Výsledky!KQ47)</f>
        <v>50</v>
      </c>
      <c r="BA29" s="152" t="str">
        <f>IF(ISBLANK(Výsledky!$KX$3),"",Výsledky!KX47)</f>
        <v>-</v>
      </c>
      <c r="BB29" s="152">
        <f>IF(ISBLANK(Výsledky!$LE$3),"",Výsledky!LE47)</f>
        <v>0</v>
      </c>
      <c r="BC29" s="152" t="str">
        <f>IF(ISBLANK(Výsledky!$LL$3),"",Výsledky!LL47)</f>
        <v/>
      </c>
      <c r="BD29" s="152" t="str">
        <f>IF(ISBLANK(Výsledky!$LS$3),"",Výsledky!LS47)</f>
        <v/>
      </c>
      <c r="BE29" s="152" t="str">
        <f>IF(ISBLANK(Výsledky!$LZ$3),"",Výsledky!LZ47)</f>
        <v/>
      </c>
      <c r="BF29" s="152" t="str">
        <f>IF(ISBLANK(Výsledky!$MG$3),"",Výsledky!MG47)</f>
        <v/>
      </c>
      <c r="BG29" s="152" t="str">
        <f>IF(ISBLANK(Výsledky!$MN$3),"",Výsledky!MN47)</f>
        <v/>
      </c>
      <c r="BH29" s="152" t="str">
        <f>IF(ISBLANK(Výsledky!$MU$3),"",Výsledky!MU47)</f>
        <v/>
      </c>
      <c r="BI29" s="152" t="str">
        <f>IF(ISBLANK(Výsledky!$NB$3),"",Výsledky!NB47)</f>
        <v/>
      </c>
      <c r="BJ29" s="152" t="str">
        <f>IF(ISBLANK(Výsledky!$NI$3),"",Výsledky!NI47)</f>
        <v/>
      </c>
      <c r="BK29" s="152" t="str">
        <f>IF(ISBLANK(Výsledky!$NP$3),"",Výsledky!NP47)</f>
        <v/>
      </c>
      <c r="BL29" s="152" t="str">
        <f>IF(ISBLANK(Výsledky!$NW$3),"",Výsledky!NW47)</f>
        <v/>
      </c>
      <c r="BM29" s="152" t="str">
        <f>IF(ISBLANK(Výsledky!$OD$3),"",Výsledky!OD47)</f>
        <v/>
      </c>
      <c r="BN29" s="152" t="str">
        <f>IF(ISBLANK(Výsledky!$OK$3),"",Výsledky!OK47)</f>
        <v/>
      </c>
      <c r="BO29" s="152" t="str">
        <f>IF(ISBLANK(Výsledky!$OR$3),"",Výsledky!OR47)</f>
        <v/>
      </c>
      <c r="BP29" s="152" t="str">
        <f>IF(ISBLANK(Výsledky!$OY$3),"",Výsledky!OY47)</f>
        <v/>
      </c>
      <c r="BQ29" s="152" t="str">
        <f>IF(ISBLANK(Výsledky!$PF$3),"",Výsledky!PF47)</f>
        <v/>
      </c>
      <c r="BR29" s="152" t="str">
        <f>IF(ISBLANK(Výsledky!$PM$3),"",Výsledky!PM47)</f>
        <v/>
      </c>
      <c r="BS29" s="152" t="str">
        <f>IF(ISBLANK(Výsledky!$PT$3),"",Výsledky!PT47)</f>
        <v/>
      </c>
      <c r="BT29" s="153" t="str">
        <f>IF(ISBLANK(Výsledky!$QA$3),"",Výsledky!QA47)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Tipy!A68</f>
        <v>56</v>
      </c>
      <c r="D30" s="179" t="str">
        <f>Tipy!B68</f>
        <v>Ostrovan</v>
      </c>
      <c r="E30" s="308">
        <f>SUM(F30:I30)</f>
        <v>1500</v>
      </c>
      <c r="F30" s="306">
        <f>IF(ISBLANK(Výsledky!$I$3),"-",SUM(J30:M30,O30,Q30,S30:T30,V30,X30,Z30:AA30,AC30:AE30,AG30:AI30,AK30:AM30,AP30,AR30,AT30:AU30,AW30:AX30,BA30,BC30:BD30,BF30,BH30,BJ30,BL30,BN30,BP30,BR30:BS30))</f>
        <v>1000</v>
      </c>
      <c r="G30" s="151">
        <f>IF(ISBLANK(Výsledky!$AK$3),"-",SUM(N30,R30,U30,Y30,AB30,AF30,AV30,BB30,BG30,BI30,BM30,BO30,BT30))</f>
        <v>300</v>
      </c>
      <c r="H30" s="151">
        <f>IF(ISBLANK(Výsledky!$AY$3),"-",SUM(P30,W30,AJ30,AO30,AQ30,AY30))</f>
        <v>120</v>
      </c>
      <c r="I30" s="167">
        <f>IF(ISBLANK(Výsledky!$HK$3),"-",SUM(AN30,AS30,AZ30,BE30,BK30,BQ30))</f>
        <v>80</v>
      </c>
      <c r="J30" s="164">
        <f>IF(ISBLANK(Výsledky!$I$3),"",Výsledky!I74)</f>
        <v>90</v>
      </c>
      <c r="K30" s="152">
        <f>IF(ISBLANK(Výsledky!$P$3),"",Výsledky!P74)</f>
        <v>60</v>
      </c>
      <c r="L30" s="152">
        <f>IF(ISBLANK(Výsledky!$W$3),"",Výsledky!W74)</f>
        <v>10</v>
      </c>
      <c r="M30" s="152">
        <f>IF(ISBLANK(Výsledky!$AD$3),"",Výsledky!AD74)</f>
        <v>60</v>
      </c>
      <c r="N30" s="152">
        <f>IF(ISBLANK(Výsledky!$AK$3),"",Výsledky!AK74)</f>
        <v>20</v>
      </c>
      <c r="O30" s="152">
        <f>IF(ISBLANK(Výsledky!$AR$3),"",Výsledky!AR74)</f>
        <v>50</v>
      </c>
      <c r="P30" s="152">
        <f>IF(ISBLANK(Výsledky!$AY$3),"",Výsledky!AY74)</f>
        <v>20</v>
      </c>
      <c r="Q30" s="152">
        <f>IF(ISBLANK(Výsledky!$BF$3),"",Výsledky!BF74)</f>
        <v>40</v>
      </c>
      <c r="R30" s="152">
        <f>IF(ISBLANK(Výsledky!$BM$3),"",Výsledky!BM74)</f>
        <v>80</v>
      </c>
      <c r="S30" s="152">
        <f>IF(ISBLANK(Výsledky!$BT$3),"",Výsledky!BT74)</f>
        <v>30</v>
      </c>
      <c r="T30" s="152">
        <f>IF(ISBLANK(Výsledky!$CA$3),"",Výsledky!CA74)</f>
        <v>40</v>
      </c>
      <c r="U30" s="152">
        <f>IF(ISBLANK(Výsledky!$CH$3),"",Výsledky!CH74)</f>
        <v>50</v>
      </c>
      <c r="V30" s="152">
        <f>IF(ISBLANK(Výsledky!$CO$3),"",Výsledky!CO74)</f>
        <v>70</v>
      </c>
      <c r="W30" s="152">
        <f>IF(ISBLANK(Výsledky!$CV$3),"",Výsledky!CV74)</f>
        <v>50</v>
      </c>
      <c r="X30" s="152">
        <f>IF(ISBLANK(Výsledky!$DC$3),"",Výsledky!DC74)</f>
        <v>40</v>
      </c>
      <c r="Y30" s="152">
        <f>IF(ISBLANK(Výsledky!$DJ$3),"",Výsledky!DJ74)</f>
        <v>30</v>
      </c>
      <c r="Z30" s="152">
        <f>IF(ISBLANK(Výsledky!$DQ$3),"",Výsledky!DQ74)</f>
        <v>0</v>
      </c>
      <c r="AA30" s="152">
        <f>IF(ISBLANK(Výsledky!$DX$3),"",Výsledky!DX74)</f>
        <v>50</v>
      </c>
      <c r="AB30" s="152">
        <f>IF(ISBLANK(Výsledky!$EE$3),"",Výsledky!EE74)</f>
        <v>20</v>
      </c>
      <c r="AC30" s="152">
        <f>IF(ISBLANK(Výsledky!$EL$3),"",Výsledky!EL74)</f>
        <v>40</v>
      </c>
      <c r="AD30" s="152">
        <f>IF(ISBLANK(Výsledky!$ES$3),"",Výsledky!ES74)</f>
        <v>20</v>
      </c>
      <c r="AE30" s="152">
        <f>IF(ISBLANK(Výsledky!$EZ$3),"",Výsledky!EZ74)</f>
        <v>30</v>
      </c>
      <c r="AF30" s="152">
        <f>IF(ISBLANK(Výsledky!$FG$3),"",Výsledky!FG74)</f>
        <v>40</v>
      </c>
      <c r="AG30" s="152">
        <f>IF(ISBLANK(Výsledky!$FN$3),"",Výsledky!FN74)</f>
        <v>50</v>
      </c>
      <c r="AH30" s="152">
        <f>IF(ISBLANK(Výsledky!$FU$3),"",Výsledky!FU74)</f>
        <v>60</v>
      </c>
      <c r="AI30" s="152">
        <f>IF(ISBLANK(Výsledky!$GB$3),"",Výsledky!GB74)</f>
        <v>0</v>
      </c>
      <c r="AJ30" s="152" t="str">
        <f>IF(ISBLANK(Výsledky!$GI$3),"",Výsledky!GI74)</f>
        <v>-</v>
      </c>
      <c r="AK30" s="152">
        <f>IF(ISBLANK(Výsledky!$GP$3),"",Výsledky!GP74)</f>
        <v>50</v>
      </c>
      <c r="AL30" s="152">
        <v>0</v>
      </c>
      <c r="AM30" s="152">
        <f>IF(ISBLANK(Výsledky!$HD$3),"",Výsledky!HD74)</f>
        <v>40</v>
      </c>
      <c r="AN30" s="152">
        <f>IF(ISBLANK(Výsledky!$HK$3),"",Výsledky!HK74)</f>
        <v>30</v>
      </c>
      <c r="AO30" s="152">
        <f>IF(ISBLANK(Výsledky!$HR$3),"",Výsledky!HR74)</f>
        <v>0</v>
      </c>
      <c r="AP30" s="152">
        <f>IF(ISBLANK(Výsledky!$HY$3),"",Výsledky!HY74)</f>
        <v>30</v>
      </c>
      <c r="AQ30" s="152">
        <f>IF(ISBLANK(Výsledky!$IF$3),"",Výsledky!IF74)</f>
        <v>50</v>
      </c>
      <c r="AR30" s="152">
        <f>IF(ISBLANK(Výsledky!$IM$3),"",Výsledky!IM74)</f>
        <v>40</v>
      </c>
      <c r="AS30" s="152">
        <f>IF(ISBLANK(Výsledky!$IT$3),"",Výsledky!IT74)</f>
        <v>50</v>
      </c>
      <c r="AT30" s="152">
        <f>IF(ISBLANK(Výsledky!$JA$3),"",Výsledky!JA74)</f>
        <v>20</v>
      </c>
      <c r="AU30" s="152">
        <f>IF(ISBLANK(Výsledky!$JH$3),"",Výsledky!JH74)</f>
        <v>20</v>
      </c>
      <c r="AV30" s="152">
        <f>IF(ISBLANK(Výsledky!$JO$3),"",Výsledky!JO74)</f>
        <v>60</v>
      </c>
      <c r="AW30" s="152">
        <f>IF(ISBLANK(Výsledky!$JV$3),"",Výsledky!JV74)</f>
        <v>60</v>
      </c>
      <c r="AX30" s="152" t="str">
        <f>IF(ISBLANK(Výsledky!$KC$3),"",Výsledky!KC74)</f>
        <v/>
      </c>
      <c r="AY30" s="152">
        <f>IF(ISBLANK(Výsledky!$KJ$3),"",Výsledky!KJ74)</f>
        <v>0</v>
      </c>
      <c r="AZ30" s="152" t="str">
        <f>IF(ISBLANK(Výsledky!$KQ$3),"",Výsledky!KQ74)</f>
        <v>-</v>
      </c>
      <c r="BA30" s="152" t="str">
        <f>IF(ISBLANK(Výsledky!$KX$3),"",Výsledky!KX74)</f>
        <v>-</v>
      </c>
      <c r="BB30" s="152">
        <f>IF(ISBLANK(Výsledky!$LE$3),"",Výsledky!LE74)</f>
        <v>0</v>
      </c>
      <c r="BC30" s="152" t="str">
        <f>IF(ISBLANK(Výsledky!$LL$3),"",Výsledky!LL74)</f>
        <v/>
      </c>
      <c r="BD30" s="152" t="str">
        <f>IF(ISBLANK(Výsledky!$LS$3),"",Výsledky!LS74)</f>
        <v/>
      </c>
      <c r="BE30" s="152" t="str">
        <f>IF(ISBLANK(Výsledky!$LZ$3),"",Výsledky!LZ74)</f>
        <v/>
      </c>
      <c r="BF30" s="152" t="str">
        <f>IF(ISBLANK(Výsledky!$MG$3),"",Výsledky!MG74)</f>
        <v/>
      </c>
      <c r="BG30" s="152" t="str">
        <f>IF(ISBLANK(Výsledky!$MN$3),"",Výsledky!MN74)</f>
        <v/>
      </c>
      <c r="BH30" s="152" t="str">
        <f>IF(ISBLANK(Výsledky!$MU$3),"",Výsledky!MU74)</f>
        <v/>
      </c>
      <c r="BI30" s="152" t="str">
        <f>IF(ISBLANK(Výsledky!$NB$3),"",Výsledky!NB74)</f>
        <v/>
      </c>
      <c r="BJ30" s="152" t="str">
        <f>IF(ISBLANK(Výsledky!$NI$3),"",Výsledky!NI74)</f>
        <v/>
      </c>
      <c r="BK30" s="152" t="str">
        <f>IF(ISBLANK(Výsledky!$NP$3),"",Výsledky!NP74)</f>
        <v/>
      </c>
      <c r="BL30" s="152" t="str">
        <f>IF(ISBLANK(Výsledky!$NW$3),"",Výsledky!NW74)</f>
        <v/>
      </c>
      <c r="BM30" s="152" t="str">
        <f>IF(ISBLANK(Výsledky!$OD$3),"",Výsledky!OD74)</f>
        <v/>
      </c>
      <c r="BN30" s="152" t="str">
        <f>IF(ISBLANK(Výsledky!$OK$3),"",Výsledky!OK74)</f>
        <v/>
      </c>
      <c r="BO30" s="152" t="str">
        <f>IF(ISBLANK(Výsledky!$OR$3),"",Výsledky!OR74)</f>
        <v/>
      </c>
      <c r="BP30" s="152" t="str">
        <f>IF(ISBLANK(Výsledky!$OY$3),"",Výsledky!OY74)</f>
        <v/>
      </c>
      <c r="BQ30" s="152" t="str">
        <f>IF(ISBLANK(Výsledky!$PF$3),"",Výsledky!PF74)</f>
        <v/>
      </c>
      <c r="BR30" s="152" t="str">
        <f>IF(ISBLANK(Výsledky!$PM$3),"",Výsledky!PM74)</f>
        <v/>
      </c>
      <c r="BS30" s="152" t="str">
        <f>IF(ISBLANK(Výsledky!$PT$3),"",Výsledky!PT74)</f>
        <v/>
      </c>
      <c r="BT30" s="153" t="str">
        <f>IF(ISBLANK(Výsledky!$QA$3),"",Výsledky!QA74)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Tipy!A16</f>
        <v>35</v>
      </c>
      <c r="D31" s="179" t="str">
        <f>Tipy!B16</f>
        <v>Cali</v>
      </c>
      <c r="E31" s="308">
        <f>SUM(F31:I31)</f>
        <v>1490</v>
      </c>
      <c r="F31" s="306">
        <f>IF(ISBLANK(Výsledky!$I$3),"-",SUM(J31:M31,O31,Q31,S31:T31,V31,X31,Z31:AA31,AC31:AE31,AG31:AI31,AK31:AM31,AP31,AR31,AT31:AU31,AW31:AX31,BA31,BC31:BD31,BF31,BH31,BJ31,BL31,BN31,BP31,BR31:BS31))</f>
        <v>1020</v>
      </c>
      <c r="G31" s="151">
        <f>IF(ISBLANK(Výsledky!$AK$3),"-",SUM(N31,R31,U31,Y31,AB31,AF31,AV31,BB31,BG31,BI31,BM31,BO31,BT31))</f>
        <v>220</v>
      </c>
      <c r="H31" s="151">
        <f>IF(ISBLANK(Výsledky!$AY$3),"-",SUM(P31,W31,AJ31,AO31,AQ31,AY31))</f>
        <v>150</v>
      </c>
      <c r="I31" s="167">
        <f>IF(ISBLANK(Výsledky!$HK$3),"-",SUM(AN31,AS31,AZ31,BE31,BK31,BQ31))</f>
        <v>100</v>
      </c>
      <c r="J31" s="164">
        <f>IF(ISBLANK(Výsledky!$I$3),"",Výsledky!I22)</f>
        <v>60</v>
      </c>
      <c r="K31" s="152">
        <f>IF(ISBLANK(Výsledky!$P$3),"",Výsledky!P22)</f>
        <v>80</v>
      </c>
      <c r="L31" s="152">
        <f>IF(ISBLANK(Výsledky!$W$3),"",Výsledky!W22)</f>
        <v>80</v>
      </c>
      <c r="M31" s="152">
        <f>IF(ISBLANK(Výsledky!$AD$3),"",Výsledky!AD22)</f>
        <v>30</v>
      </c>
      <c r="N31" s="152" t="str">
        <f>IF(ISBLANK(Výsledky!$AK$3),"",Výsledky!AK22)</f>
        <v>-</v>
      </c>
      <c r="O31" s="152">
        <f>IF(ISBLANK(Výsledky!$AR$3),"",Výsledky!AR22)</f>
        <v>60</v>
      </c>
      <c r="P31" s="152">
        <f>IF(ISBLANK(Výsledky!$AY$3),"",Výsledky!AY22)</f>
        <v>30</v>
      </c>
      <c r="Q31" s="152">
        <f>IF(ISBLANK(Výsledky!$BF$3),"",Výsledky!BF22)</f>
        <v>40</v>
      </c>
      <c r="R31" s="152">
        <f>IF(ISBLANK(Výsledky!$BM$3),"",Výsledky!BM22)</f>
        <v>50</v>
      </c>
      <c r="S31" s="152" t="str">
        <f>IF(ISBLANK(Výsledky!$BT$3),"",Výsledky!BT22)</f>
        <v>-</v>
      </c>
      <c r="T31" s="152">
        <f>IF(ISBLANK(Výsledky!$CA$3),"",Výsledky!CA22)</f>
        <v>50</v>
      </c>
      <c r="U31" s="152">
        <f>IF(ISBLANK(Výsledky!$CH$3),"",Výsledky!CH22)</f>
        <v>0</v>
      </c>
      <c r="V31" s="152">
        <f>IF(ISBLANK(Výsledky!$CO$3),"",Výsledky!CO22)</f>
        <v>50</v>
      </c>
      <c r="W31" s="152">
        <f>IF(ISBLANK(Výsledky!$CV$3),"",Výsledky!CV22)</f>
        <v>60</v>
      </c>
      <c r="X31" s="152">
        <f>IF(ISBLANK(Výsledky!$DC$3),"",Výsledky!DC22)</f>
        <v>0</v>
      </c>
      <c r="Y31" s="152">
        <f>IF(ISBLANK(Výsledky!$DJ$3),"",Výsledky!DJ22)</f>
        <v>30</v>
      </c>
      <c r="Z31" s="152">
        <f>IF(ISBLANK(Výsledky!$DQ$3),"",Výsledky!DQ22)</f>
        <v>0</v>
      </c>
      <c r="AA31" s="152">
        <f>IF(ISBLANK(Výsledky!$DX$3),"",Výsledky!DX22)</f>
        <v>50</v>
      </c>
      <c r="AB31" s="152">
        <f>IF(ISBLANK(Výsledky!$EE$3),"",Výsledky!EE22)</f>
        <v>50</v>
      </c>
      <c r="AC31" s="152">
        <f>IF(ISBLANK(Výsledky!$EL$3),"",Výsledky!EL22)</f>
        <v>40</v>
      </c>
      <c r="AD31" s="152">
        <f>IF(ISBLANK(Výsledky!$ES$3),"",Výsledky!ES22)</f>
        <v>50</v>
      </c>
      <c r="AE31" s="152">
        <f>IF(ISBLANK(Výsledky!$EZ$3),"",Výsledky!EZ22)</f>
        <v>30</v>
      </c>
      <c r="AF31" s="152">
        <f>IF(ISBLANK(Výsledky!$FG$3),"",Výsledky!FG22)</f>
        <v>40</v>
      </c>
      <c r="AG31" s="152">
        <f>IF(ISBLANK(Výsledky!$FN$3),"",Výsledky!FN22)</f>
        <v>50</v>
      </c>
      <c r="AH31" s="152">
        <f>IF(ISBLANK(Výsledky!$FU$3),"",Výsledky!FU22)</f>
        <v>30</v>
      </c>
      <c r="AI31" s="152">
        <f>IF(ISBLANK(Výsledky!$GB$3),"",Výsledky!GB22)</f>
        <v>40</v>
      </c>
      <c r="AJ31" s="152">
        <f>IF(ISBLANK(Výsledky!$GI$3),"",Výsledky!GI22)</f>
        <v>0</v>
      </c>
      <c r="AK31" s="152">
        <f>IF(ISBLANK(Výsledky!$GP$3),"",Výsledky!GP22)</f>
        <v>50</v>
      </c>
      <c r="AL31" s="152">
        <v>0</v>
      </c>
      <c r="AM31" s="152">
        <f>IF(ISBLANK(Výsledky!$HD$3),"",Výsledky!HD22)</f>
        <v>30</v>
      </c>
      <c r="AN31" s="152">
        <f>IF(ISBLANK(Výsledky!$HK$3),"",Výsledky!HK22)</f>
        <v>20</v>
      </c>
      <c r="AO31" s="152">
        <f>IF(ISBLANK(Výsledky!$HR$3),"",Výsledky!HR22)</f>
        <v>0</v>
      </c>
      <c r="AP31" s="152" t="str">
        <f>IF(ISBLANK(Výsledky!$HY$3),"",Výsledky!HY22)</f>
        <v>-</v>
      </c>
      <c r="AQ31" s="152">
        <f>IF(ISBLANK(Výsledky!$IF$3),"",Výsledky!IF22)</f>
        <v>50</v>
      </c>
      <c r="AR31" s="152">
        <f>IF(ISBLANK(Výsledky!$IM$3),"",Výsledky!IM22)</f>
        <v>20</v>
      </c>
      <c r="AS31" s="152">
        <f>IF(ISBLANK(Výsledky!$IT$3),"",Výsledky!IT22)</f>
        <v>20</v>
      </c>
      <c r="AT31" s="152">
        <f>IF(ISBLANK(Výsledky!$JA$3),"",Výsledky!JA22)</f>
        <v>60</v>
      </c>
      <c r="AU31" s="152">
        <f>IF(ISBLANK(Výsledky!$JH$3),"",Výsledky!JH22)</f>
        <v>50</v>
      </c>
      <c r="AV31" s="152">
        <f>IF(ISBLANK(Výsledky!$JO$3),"",Výsledky!JO22)</f>
        <v>40</v>
      </c>
      <c r="AW31" s="152">
        <f>IF(ISBLANK(Výsledky!$JV$3),"",Výsledky!JV22)</f>
        <v>50</v>
      </c>
      <c r="AX31" s="152" t="str">
        <f>IF(ISBLANK(Výsledky!$KC$3),"",Výsledky!KC22)</f>
        <v/>
      </c>
      <c r="AY31" s="152">
        <f>IF(ISBLANK(Výsledky!$KJ$3),"",Výsledky!KJ22)</f>
        <v>10</v>
      </c>
      <c r="AZ31" s="152">
        <f>IF(ISBLANK(Výsledky!$KQ$3),"",Výsledky!KQ22)</f>
        <v>60</v>
      </c>
      <c r="BA31" s="152">
        <f>IF(ISBLANK(Výsledky!$KX$3),"",Výsledky!KX22)</f>
        <v>20</v>
      </c>
      <c r="BB31" s="152">
        <f>IF(ISBLANK(Výsledky!$LE$3),"",Výsledky!LE22)</f>
        <v>10</v>
      </c>
      <c r="BC31" s="152" t="str">
        <f>IF(ISBLANK(Výsledky!$LL$3),"",Výsledky!LL22)</f>
        <v/>
      </c>
      <c r="BD31" s="152" t="str">
        <f>IF(ISBLANK(Výsledky!$LS$3),"",Výsledky!LS22)</f>
        <v/>
      </c>
      <c r="BE31" s="152" t="str">
        <f>IF(ISBLANK(Výsledky!$LZ$3),"",Výsledky!LZ22)</f>
        <v/>
      </c>
      <c r="BF31" s="152" t="str">
        <f>IF(ISBLANK(Výsledky!$MG$3),"",Výsledky!MG22)</f>
        <v/>
      </c>
      <c r="BG31" s="152" t="str">
        <f>IF(ISBLANK(Výsledky!$MN$3),"",Výsledky!MN22)</f>
        <v/>
      </c>
      <c r="BH31" s="152" t="str">
        <f>IF(ISBLANK(Výsledky!$MU$3),"",Výsledky!MU22)</f>
        <v/>
      </c>
      <c r="BI31" s="152" t="str">
        <f>IF(ISBLANK(Výsledky!$NB$3),"",Výsledky!NB22)</f>
        <v/>
      </c>
      <c r="BJ31" s="152" t="str">
        <f>IF(ISBLANK(Výsledky!$NI$3),"",Výsledky!NI22)</f>
        <v/>
      </c>
      <c r="BK31" s="152" t="str">
        <f>IF(ISBLANK(Výsledky!$NP$3),"",Výsledky!NP22)</f>
        <v/>
      </c>
      <c r="BL31" s="152" t="str">
        <f>IF(ISBLANK(Výsledky!$NW$3),"",Výsledky!NW22)</f>
        <v/>
      </c>
      <c r="BM31" s="152" t="str">
        <f>IF(ISBLANK(Výsledky!$OD$3),"",Výsledky!OD22)</f>
        <v/>
      </c>
      <c r="BN31" s="152" t="str">
        <f>IF(ISBLANK(Výsledky!$OK$3),"",Výsledky!OK22)</f>
        <v/>
      </c>
      <c r="BO31" s="152" t="str">
        <f>IF(ISBLANK(Výsledky!$OR$3),"",Výsledky!OR22)</f>
        <v/>
      </c>
      <c r="BP31" s="152" t="str">
        <f>IF(ISBLANK(Výsledky!$OY$3),"",Výsledky!OY22)</f>
        <v/>
      </c>
      <c r="BQ31" s="152" t="str">
        <f>IF(ISBLANK(Výsledky!$PF$3),"",Výsledky!PF22)</f>
        <v/>
      </c>
      <c r="BR31" s="152" t="str">
        <f>IF(ISBLANK(Výsledky!$PM$3),"",Výsledky!PM22)</f>
        <v/>
      </c>
      <c r="BS31" s="152" t="str">
        <f>IF(ISBLANK(Výsledky!$PT$3),"",Výsledky!PT22)</f>
        <v/>
      </c>
      <c r="BT31" s="153" t="str">
        <f>IF(ISBLANK(Výsledky!$QA$3),"",Výsledky!QA22)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Tipy!A75</f>
        <v>93</v>
      </c>
      <c r="D32" s="179" t="str">
        <f>Tipy!B75</f>
        <v>Peter Čička</v>
      </c>
      <c r="E32" s="308">
        <f>SUM(F32:I32)</f>
        <v>1490</v>
      </c>
      <c r="F32" s="306">
        <f>IF(ISBLANK(Výsledky!$I$3),"-",SUM(J32:M32,O32,Q32,S32:T32,V32,X32,Z32:AA32,AC32:AE32,AG32:AI32,AK32:AM32,AP32,AR32,AT32:AU32,AW32:AX32,BA32,BC32:BD32,BF32,BH32,BJ32,BL32,BN32,BP32,BR32:BS32))</f>
        <v>1000</v>
      </c>
      <c r="G32" s="151">
        <f>IF(ISBLANK(Výsledky!$AK$3),"-",SUM(N32,R32,U32,Y32,AB32,AF32,AV32,BB32,BG32,BI32,BM32,BO32,BT32))</f>
        <v>270</v>
      </c>
      <c r="H32" s="151">
        <f>IF(ISBLANK(Výsledky!$AY$3),"-",SUM(P32,W32,AJ32,AO32,AQ32,AY32))</f>
        <v>130</v>
      </c>
      <c r="I32" s="167">
        <f>IF(ISBLANK(Výsledky!$HK$3),"-",SUM(AN32,AS32,AZ32,BE32,BK32,BQ32))</f>
        <v>90</v>
      </c>
      <c r="J32" s="164">
        <f>IF(ISBLANK(Výsledky!$I$3),"",Výsledky!I81)</f>
        <v>80</v>
      </c>
      <c r="K32" s="152">
        <f>IF(ISBLANK(Výsledky!$P$3),"",Výsledky!P81)</f>
        <v>60</v>
      </c>
      <c r="L32" s="152">
        <f>IF(ISBLANK(Výsledky!$W$3),"",Výsledky!W81)</f>
        <v>0</v>
      </c>
      <c r="M32" s="152">
        <f>IF(ISBLANK(Výsledky!$AD$3),"",Výsledky!AD81)</f>
        <v>70</v>
      </c>
      <c r="N32" s="152">
        <f>IF(ISBLANK(Výsledky!$AK$3),"",Výsledky!AK81)</f>
        <v>30</v>
      </c>
      <c r="O32" s="152">
        <f>IF(ISBLANK(Výsledky!$AR$3),"",Výsledky!AR81)</f>
        <v>60</v>
      </c>
      <c r="P32" s="152">
        <f>IF(ISBLANK(Výsledky!$AY$3),"",Výsledky!AY81)</f>
        <v>20</v>
      </c>
      <c r="Q32" s="152">
        <f>IF(ISBLANK(Výsledky!$BF$3),"",Výsledky!BF81)</f>
        <v>0</v>
      </c>
      <c r="R32" s="152">
        <f>IF(ISBLANK(Výsledky!$BM$3),"",Výsledky!BM81)</f>
        <v>20</v>
      </c>
      <c r="S32" s="152">
        <f>IF(ISBLANK(Výsledky!$BT$3),"",Výsledky!BT81)</f>
        <v>30</v>
      </c>
      <c r="T32" s="152">
        <f>IF(ISBLANK(Výsledky!$CA$3),"",Výsledky!CA81)</f>
        <v>60</v>
      </c>
      <c r="U32" s="152">
        <f>IF(ISBLANK(Výsledky!$CH$3),"",Výsledky!CH81)</f>
        <v>30</v>
      </c>
      <c r="V32" s="152">
        <f>IF(ISBLANK(Výsledky!$CO$3),"",Výsledky!CO81)</f>
        <v>30</v>
      </c>
      <c r="W32" s="152">
        <f>IF(ISBLANK(Výsledky!$CV$3),"",Výsledky!CV81)</f>
        <v>50</v>
      </c>
      <c r="X32" s="152">
        <f>IF(ISBLANK(Výsledky!$DC$3),"",Výsledky!DC81)</f>
        <v>0</v>
      </c>
      <c r="Y32" s="152">
        <f>IF(ISBLANK(Výsledky!$DJ$3),"",Výsledky!DJ81)</f>
        <v>60</v>
      </c>
      <c r="Z32" s="152">
        <f>IF(ISBLANK(Výsledky!$DQ$3),"",Výsledky!DQ81)</f>
        <v>10</v>
      </c>
      <c r="AA32" s="152">
        <f>IF(ISBLANK(Výsledky!$DX$3),"",Výsledky!DX81)</f>
        <v>50</v>
      </c>
      <c r="AB32" s="152">
        <f>IF(ISBLANK(Výsledky!$EE$3),"",Výsledky!EE81)</f>
        <v>50</v>
      </c>
      <c r="AC32" s="152">
        <f>IF(ISBLANK(Výsledky!$EL$3),"",Výsledky!EL81)</f>
        <v>20</v>
      </c>
      <c r="AD32" s="152">
        <f>IF(ISBLANK(Výsledky!$ES$3),"",Výsledky!ES81)</f>
        <v>60</v>
      </c>
      <c r="AE32" s="152">
        <f>IF(ISBLANK(Výsledky!$EZ$3),"",Výsledky!EZ81)</f>
        <v>20</v>
      </c>
      <c r="AF32" s="152">
        <f>IF(ISBLANK(Výsledky!$FG$3),"",Výsledky!FG81)</f>
        <v>30</v>
      </c>
      <c r="AG32" s="152">
        <f>IF(ISBLANK(Výsledky!$FN$3),"",Výsledky!FN81)</f>
        <v>50</v>
      </c>
      <c r="AH32" s="152">
        <f>IF(ISBLANK(Výsledky!$FU$3),"",Výsledky!FU81)</f>
        <v>80</v>
      </c>
      <c r="AI32" s="152">
        <f>IF(ISBLANK(Výsledky!$GB$3),"",Výsledky!GB81)</f>
        <v>0</v>
      </c>
      <c r="AJ32" s="152">
        <f>IF(ISBLANK(Výsledky!$GI$3),"",Výsledky!GI81)</f>
        <v>10</v>
      </c>
      <c r="AK32" s="152">
        <f>IF(ISBLANK(Výsledky!$GP$3),"",Výsledky!GP81)</f>
        <v>50</v>
      </c>
      <c r="AL32" s="152">
        <v>0</v>
      </c>
      <c r="AM32" s="152">
        <f>IF(ISBLANK(Výsledky!$HD$3),"",Výsledky!HD81)</f>
        <v>30</v>
      </c>
      <c r="AN32" s="152">
        <f>IF(ISBLANK(Výsledky!$HK$3),"",Výsledky!HK81)</f>
        <v>30</v>
      </c>
      <c r="AO32" s="152">
        <f>IF(ISBLANK(Výsledky!$HR$3),"",Výsledky!HR81)</f>
        <v>0</v>
      </c>
      <c r="AP32" s="152">
        <f>IF(ISBLANK(Výsledky!$HY$3),"",Výsledky!HY81)</f>
        <v>30</v>
      </c>
      <c r="AQ32" s="152">
        <f>IF(ISBLANK(Výsledky!$IF$3),"",Výsledky!IF81)</f>
        <v>50</v>
      </c>
      <c r="AR32" s="152">
        <f>IF(ISBLANK(Výsledky!$IM$3),"",Výsledky!IM81)</f>
        <v>20</v>
      </c>
      <c r="AS32" s="152">
        <f>IF(ISBLANK(Výsledky!$IT$3),"",Výsledky!IT81)</f>
        <v>30</v>
      </c>
      <c r="AT32" s="152">
        <f>IF(ISBLANK(Výsledky!$JA$3),"",Výsledky!JA81)</f>
        <v>60</v>
      </c>
      <c r="AU32" s="152">
        <f>IF(ISBLANK(Výsledky!$JH$3),"",Výsledky!JH81)</f>
        <v>20</v>
      </c>
      <c r="AV32" s="152">
        <f>IF(ISBLANK(Výsledky!$JO$3),"",Výsledky!JO81)</f>
        <v>50</v>
      </c>
      <c r="AW32" s="152">
        <f>IF(ISBLANK(Výsledky!$JV$3),"",Výsledky!JV81)</f>
        <v>80</v>
      </c>
      <c r="AX32" s="152" t="str">
        <f>IF(ISBLANK(Výsledky!$KC$3),"",Výsledky!KC81)</f>
        <v/>
      </c>
      <c r="AY32" s="152">
        <f>IF(ISBLANK(Výsledky!$KJ$3),"",Výsledky!KJ81)</f>
        <v>0</v>
      </c>
      <c r="AZ32" s="152">
        <f>IF(ISBLANK(Výsledky!$KQ$3),"",Výsledky!KQ81)</f>
        <v>30</v>
      </c>
      <c r="BA32" s="152">
        <f>IF(ISBLANK(Výsledky!$KX$3),"",Výsledky!KX81)</f>
        <v>30</v>
      </c>
      <c r="BB32" s="152">
        <f>IF(ISBLANK(Výsledky!$LE$3),"",Výsledky!LE81)</f>
        <v>0</v>
      </c>
      <c r="BC32" s="152" t="str">
        <f>IF(ISBLANK(Výsledky!$LL$3),"",Výsledky!LL81)</f>
        <v/>
      </c>
      <c r="BD32" s="152" t="str">
        <f>IF(ISBLANK(Výsledky!$LS$3),"",Výsledky!LS81)</f>
        <v/>
      </c>
      <c r="BE32" s="152" t="str">
        <f>IF(ISBLANK(Výsledky!$LZ$3),"",Výsledky!LZ81)</f>
        <v/>
      </c>
      <c r="BF32" s="152" t="str">
        <f>IF(ISBLANK(Výsledky!$MG$3),"",Výsledky!MG81)</f>
        <v/>
      </c>
      <c r="BG32" s="152" t="str">
        <f>IF(ISBLANK(Výsledky!$MN$3),"",Výsledky!MN81)</f>
        <v/>
      </c>
      <c r="BH32" s="152" t="str">
        <f>IF(ISBLANK(Výsledky!$MU$3),"",Výsledky!MU81)</f>
        <v/>
      </c>
      <c r="BI32" s="152" t="str">
        <f>IF(ISBLANK(Výsledky!$NB$3),"",Výsledky!NB81)</f>
        <v/>
      </c>
      <c r="BJ32" s="152" t="str">
        <f>IF(ISBLANK(Výsledky!$NI$3),"",Výsledky!NI81)</f>
        <v/>
      </c>
      <c r="BK32" s="152" t="str">
        <f>IF(ISBLANK(Výsledky!$NP$3),"",Výsledky!NP81)</f>
        <v/>
      </c>
      <c r="BL32" s="152" t="str">
        <f>IF(ISBLANK(Výsledky!$NW$3),"",Výsledky!NW81)</f>
        <v/>
      </c>
      <c r="BM32" s="152" t="str">
        <f>IF(ISBLANK(Výsledky!$OD$3),"",Výsledky!OD81)</f>
        <v/>
      </c>
      <c r="BN32" s="152" t="str">
        <f>IF(ISBLANK(Výsledky!$OK$3),"",Výsledky!OK81)</f>
        <v/>
      </c>
      <c r="BO32" s="152" t="str">
        <f>IF(ISBLANK(Výsledky!$OR$3),"",Výsledky!OR81)</f>
        <v/>
      </c>
      <c r="BP32" s="152" t="str">
        <f>IF(ISBLANK(Výsledky!$OY$3),"",Výsledky!OY81)</f>
        <v/>
      </c>
      <c r="BQ32" s="152" t="str">
        <f>IF(ISBLANK(Výsledky!$PF$3),"",Výsledky!PF81)</f>
        <v/>
      </c>
      <c r="BR32" s="152" t="str">
        <f>IF(ISBLANK(Výsledky!$PM$3),"",Výsledky!PM81)</f>
        <v/>
      </c>
      <c r="BS32" s="152" t="str">
        <f>IF(ISBLANK(Výsledky!$PT$3),"",Výsledky!PT81)</f>
        <v/>
      </c>
      <c r="BT32" s="153" t="str">
        <f>IF(ISBLANK(Výsledky!$QA$3),"",Výsledky!QA81)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Tipy!A19</f>
        <v>15</v>
      </c>
      <c r="D33" s="179" t="str">
        <f>Tipy!B19</f>
        <v>DieseL11</v>
      </c>
      <c r="E33" s="308">
        <f>SUM(F33:I33)</f>
        <v>1460</v>
      </c>
      <c r="F33" s="306">
        <f>IF(ISBLANK(Výsledky!$I$3),"-",SUM(J33:M33,O33,Q33,S33:T33,V33,X33,Z33:AA33,AC33:AE33,AG33:AI33,AK33:AM33,AP33,AR33,AT33:AU33,AW33:AX33,BA33,BC33:BD33,BF33,BH33,BJ33,BL33,BN33,BP33,BR33:BS33))</f>
        <v>1000</v>
      </c>
      <c r="G33" s="151">
        <f>IF(ISBLANK(Výsledky!$AK$3),"-",SUM(N33,R33,U33,Y33,AB33,AF33,AV33,BB33,BG33,BI33,BM33,BO33,BT33))</f>
        <v>200</v>
      </c>
      <c r="H33" s="151">
        <f>IF(ISBLANK(Výsledky!$AY$3),"-",SUM(P33,W33,AJ33,AO33,AQ33,AY33))</f>
        <v>140</v>
      </c>
      <c r="I33" s="167">
        <f>IF(ISBLANK(Výsledky!$HK$3),"-",SUM(AN33,AS33,AZ33,BE33,BK33,BQ33))</f>
        <v>120</v>
      </c>
      <c r="J33" s="164">
        <f>IF(ISBLANK(Výsledky!$I$3),"",Výsledky!I25)</f>
        <v>30</v>
      </c>
      <c r="K33" s="152">
        <f>IF(ISBLANK(Výsledky!$P$3),"",Výsledky!P25)</f>
        <v>60</v>
      </c>
      <c r="L33" s="152">
        <f>IF(ISBLANK(Výsledky!$W$3),"",Výsledky!W25)</f>
        <v>50</v>
      </c>
      <c r="M33" s="152">
        <f>IF(ISBLANK(Výsledky!$AD$3),"",Výsledky!AD25)</f>
        <v>60</v>
      </c>
      <c r="N33" s="152">
        <f>IF(ISBLANK(Výsledky!$AK$3),"",Výsledky!AK25)</f>
        <v>20</v>
      </c>
      <c r="O33" s="152">
        <f>IF(ISBLANK(Výsledky!$AR$3),"",Výsledky!AR25)</f>
        <v>60</v>
      </c>
      <c r="P33" s="152">
        <f>IF(ISBLANK(Výsledky!$AY$3),"",Výsledky!AY25)</f>
        <v>20</v>
      </c>
      <c r="Q33" s="152">
        <f>IF(ISBLANK(Výsledky!$BF$3),"",Výsledky!BF25)</f>
        <v>0</v>
      </c>
      <c r="R33" s="152">
        <f>IF(ISBLANK(Výsledky!$BM$3),"",Výsledky!BM25)</f>
        <v>50</v>
      </c>
      <c r="S33" s="152">
        <f>IF(ISBLANK(Výsledky!$BT$3),"",Výsledky!BT25)</f>
        <v>50</v>
      </c>
      <c r="T33" s="152">
        <f>IF(ISBLANK(Výsledky!$CA$3),"",Výsledky!CA25)</f>
        <v>50</v>
      </c>
      <c r="U33" s="152">
        <f>IF(ISBLANK(Výsledky!$CH$3),"",Výsledky!CH25)</f>
        <v>0</v>
      </c>
      <c r="V33" s="152">
        <f>IF(ISBLANK(Výsledky!$CO$3),"",Výsledky!CO25)</f>
        <v>50</v>
      </c>
      <c r="W33" s="152">
        <f>IF(ISBLANK(Výsledky!$CV$3),"",Výsledky!CV25)</f>
        <v>80</v>
      </c>
      <c r="X33" s="152">
        <f>IF(ISBLANK(Výsledky!$DC$3),"",Výsledky!DC25)</f>
        <v>30</v>
      </c>
      <c r="Y33" s="152">
        <f>IF(ISBLANK(Výsledky!$DJ$3),"",Výsledky!DJ25)</f>
        <v>0</v>
      </c>
      <c r="Z33" s="152">
        <f>IF(ISBLANK(Výsledky!$DQ$3),"",Výsledky!DQ25)</f>
        <v>0</v>
      </c>
      <c r="AA33" s="152">
        <f>IF(ISBLANK(Výsledky!$DX$3),"",Výsledky!DX25)</f>
        <v>60</v>
      </c>
      <c r="AB33" s="152">
        <f>IF(ISBLANK(Výsledky!$EE$3),"",Výsledky!EE25)</f>
        <v>40</v>
      </c>
      <c r="AC33" s="152">
        <f>IF(ISBLANK(Výsledky!$EL$3),"",Výsledky!EL25)</f>
        <v>30</v>
      </c>
      <c r="AD33" s="152">
        <f>IF(ISBLANK(Výsledky!$ES$3),"",Výsledky!ES25)</f>
        <v>50</v>
      </c>
      <c r="AE33" s="152">
        <f>IF(ISBLANK(Výsledky!$EZ$3),"",Výsledky!EZ25)</f>
        <v>30</v>
      </c>
      <c r="AF33" s="152">
        <f>IF(ISBLANK(Výsledky!$FG$3),"",Výsledky!FG25)</f>
        <v>70</v>
      </c>
      <c r="AG33" s="152">
        <f>IF(ISBLANK(Výsledky!$FN$3),"",Výsledky!FN25)</f>
        <v>20</v>
      </c>
      <c r="AH33" s="152">
        <f>IF(ISBLANK(Výsledky!$FU$3),"",Výsledky!FU25)</f>
        <v>50</v>
      </c>
      <c r="AI33" s="152">
        <f>IF(ISBLANK(Výsledky!$GB$3),"",Výsledky!GB25)</f>
        <v>0</v>
      </c>
      <c r="AJ33" s="152">
        <f>IF(ISBLANK(Výsledky!$GI$3),"",Výsledky!GI25)</f>
        <v>10</v>
      </c>
      <c r="AK33" s="152">
        <f>IF(ISBLANK(Výsledky!$GP$3),"",Výsledky!GP25)</f>
        <v>60</v>
      </c>
      <c r="AL33" s="152">
        <v>0</v>
      </c>
      <c r="AM33" s="152">
        <f>IF(ISBLANK(Výsledky!$HD$3),"",Výsledky!HD25)</f>
        <v>10</v>
      </c>
      <c r="AN33" s="152">
        <f>IF(ISBLANK(Výsledky!$HK$3),"",Výsledky!HK25)</f>
        <v>90</v>
      </c>
      <c r="AO33" s="152">
        <f>IF(ISBLANK(Výsledky!$HR$3),"",Výsledky!HR25)</f>
        <v>20</v>
      </c>
      <c r="AP33" s="152">
        <f>IF(ISBLANK(Výsledky!$HY$3),"",Výsledky!HY25)</f>
        <v>30</v>
      </c>
      <c r="AQ33" s="152">
        <f>IF(ISBLANK(Výsledky!$IF$3),"",Výsledky!IF25)</f>
        <v>10</v>
      </c>
      <c r="AR33" s="152">
        <f>IF(ISBLANK(Výsledky!$IM$3),"",Výsledky!IM25)</f>
        <v>50</v>
      </c>
      <c r="AS33" s="152">
        <f>IF(ISBLANK(Výsledky!$IT$3),"",Výsledky!IT25)</f>
        <v>0</v>
      </c>
      <c r="AT33" s="152">
        <f>IF(ISBLANK(Výsledky!$JA$3),"",Výsledky!JA25)</f>
        <v>80</v>
      </c>
      <c r="AU33" s="152">
        <f>IF(ISBLANK(Výsledky!$JH$3),"",Výsledky!JH25)</f>
        <v>20</v>
      </c>
      <c r="AV33" s="152">
        <f>IF(ISBLANK(Výsledky!$JO$3),"",Výsledky!JO25)</f>
        <v>20</v>
      </c>
      <c r="AW33" s="152">
        <f>IF(ISBLANK(Výsledky!$JV$3),"",Výsledky!JV25)</f>
        <v>50</v>
      </c>
      <c r="AX33" s="152" t="str">
        <f>IF(ISBLANK(Výsledky!$KC$3),"",Výsledky!KC25)</f>
        <v/>
      </c>
      <c r="AY33" s="152">
        <f>IF(ISBLANK(Výsledky!$KJ$3),"",Výsledky!KJ25)</f>
        <v>0</v>
      </c>
      <c r="AZ33" s="152">
        <f>IF(ISBLANK(Výsledky!$KQ$3),"",Výsledky!KQ25)</f>
        <v>30</v>
      </c>
      <c r="BA33" s="152">
        <f>IF(ISBLANK(Výsledky!$KX$3),"",Výsledky!KX25)</f>
        <v>20</v>
      </c>
      <c r="BB33" s="152">
        <f>IF(ISBLANK(Výsledky!$LE$3),"",Výsledky!LE25)</f>
        <v>0</v>
      </c>
      <c r="BC33" s="152" t="str">
        <f>IF(ISBLANK(Výsledky!$LL$3),"",Výsledky!LL25)</f>
        <v/>
      </c>
      <c r="BD33" s="152" t="str">
        <f>IF(ISBLANK(Výsledky!$LS$3),"",Výsledky!LS25)</f>
        <v/>
      </c>
      <c r="BE33" s="152" t="str">
        <f>IF(ISBLANK(Výsledky!$LZ$3),"",Výsledky!LZ25)</f>
        <v/>
      </c>
      <c r="BF33" s="152" t="str">
        <f>IF(ISBLANK(Výsledky!$MG$3),"",Výsledky!MG25)</f>
        <v/>
      </c>
      <c r="BG33" s="152" t="str">
        <f>IF(ISBLANK(Výsledky!$MN$3),"",Výsledky!MN25)</f>
        <v/>
      </c>
      <c r="BH33" s="152" t="str">
        <f>IF(ISBLANK(Výsledky!$MU$3),"",Výsledky!MU25)</f>
        <v/>
      </c>
      <c r="BI33" s="152" t="str">
        <f>IF(ISBLANK(Výsledky!$NB$3),"",Výsledky!NB25)</f>
        <v/>
      </c>
      <c r="BJ33" s="152" t="str">
        <f>IF(ISBLANK(Výsledky!$NI$3),"",Výsledky!NI25)</f>
        <v/>
      </c>
      <c r="BK33" s="152" t="str">
        <f>IF(ISBLANK(Výsledky!$NP$3),"",Výsledky!NP25)</f>
        <v/>
      </c>
      <c r="BL33" s="152" t="str">
        <f>IF(ISBLANK(Výsledky!$NW$3),"",Výsledky!NW25)</f>
        <v/>
      </c>
      <c r="BM33" s="152" t="str">
        <f>IF(ISBLANK(Výsledky!$OD$3),"",Výsledky!OD25)</f>
        <v/>
      </c>
      <c r="BN33" s="152" t="str">
        <f>IF(ISBLANK(Výsledky!$OK$3),"",Výsledky!OK25)</f>
        <v/>
      </c>
      <c r="BO33" s="152" t="str">
        <f>IF(ISBLANK(Výsledky!$OR$3),"",Výsledky!OR25)</f>
        <v/>
      </c>
      <c r="BP33" s="152" t="str">
        <f>IF(ISBLANK(Výsledky!$OY$3),"",Výsledky!OY25)</f>
        <v/>
      </c>
      <c r="BQ33" s="152" t="str">
        <f>IF(ISBLANK(Výsledky!$PF$3),"",Výsledky!PF25)</f>
        <v/>
      </c>
      <c r="BR33" s="152" t="str">
        <f>IF(ISBLANK(Výsledky!$PM$3),"",Výsledky!PM25)</f>
        <v/>
      </c>
      <c r="BS33" s="152" t="str">
        <f>IF(ISBLANK(Výsledky!$PT$3),"",Výsledky!PT25)</f>
        <v/>
      </c>
      <c r="BT33" s="153" t="str">
        <f>IF(ISBLANK(Výsledky!$QA$3),"",Výsledky!QA25)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Tipy!A66</f>
        <v>21</v>
      </c>
      <c r="D34" s="179" t="str">
        <f>Tipy!B66</f>
        <v>netocil</v>
      </c>
      <c r="E34" s="308">
        <f>SUM(F34:I34)</f>
        <v>1460</v>
      </c>
      <c r="F34" s="306">
        <f>IF(ISBLANK(Výsledky!$I$3),"-",SUM(J34:M34,O34,Q34,S34:T34,V34,X34,Z34:AA34,AC34:AE34,AG34:AI34,AK34:AM34,AP34,AR34,AT34:AU34,AW34:AX34,BA34,BC34:BD34,BF34,BH34,BJ34,BL34,BN34,BP34,BR34:BS34))</f>
        <v>920</v>
      </c>
      <c r="G34" s="151">
        <f>IF(ISBLANK(Výsledky!$AK$3),"-",SUM(N34,R34,U34,Y34,AB34,AF34,AV34,BB34,BG34,BI34,BM34,BO34,BT34))</f>
        <v>290</v>
      </c>
      <c r="H34" s="151">
        <f>IF(ISBLANK(Výsledky!$AY$3),"-",SUM(P34,W34,AJ34,AO34,AQ34,AY34))</f>
        <v>130</v>
      </c>
      <c r="I34" s="167">
        <f>IF(ISBLANK(Výsledky!$HK$3),"-",SUM(AN34,AS34,AZ34,BE34,BK34,BQ34))</f>
        <v>120</v>
      </c>
      <c r="J34" s="164">
        <f>IF(ISBLANK(Výsledky!$I$3),"",Výsledky!I72)</f>
        <v>30</v>
      </c>
      <c r="K34" s="152">
        <f>IF(ISBLANK(Výsledky!$P$3),"",Výsledky!P72)</f>
        <v>50</v>
      </c>
      <c r="L34" s="152">
        <f>IF(ISBLANK(Výsledky!$W$3),"",Výsledky!W72)</f>
        <v>30</v>
      </c>
      <c r="M34" s="152">
        <f>IF(ISBLANK(Výsledky!$AD$3),"",Výsledky!AD72)</f>
        <v>20</v>
      </c>
      <c r="N34" s="152">
        <f>IF(ISBLANK(Výsledky!$AK$3),"",Výsledky!AK72)</f>
        <v>30</v>
      </c>
      <c r="O34" s="152">
        <f>IF(ISBLANK(Výsledky!$AR$3),"",Výsledky!AR72)</f>
        <v>60</v>
      </c>
      <c r="P34" s="152">
        <f>IF(ISBLANK(Výsledky!$AY$3),"",Výsledky!AY72)</f>
        <v>20</v>
      </c>
      <c r="Q34" s="152">
        <f>IF(ISBLANK(Výsledky!$BF$3),"",Výsledky!BF72)</f>
        <v>30</v>
      </c>
      <c r="R34" s="152">
        <f>IF(ISBLANK(Výsledky!$BM$3),"",Výsledky!BM72)</f>
        <v>50</v>
      </c>
      <c r="S34" s="152">
        <f>IF(ISBLANK(Výsledky!$BT$3),"",Výsledky!BT72)</f>
        <v>40</v>
      </c>
      <c r="T34" s="152">
        <f>IF(ISBLANK(Výsledky!$CA$3),"",Výsledky!CA72)</f>
        <v>50</v>
      </c>
      <c r="U34" s="152">
        <f>IF(ISBLANK(Výsledky!$CH$3),"",Výsledky!CH72)</f>
        <v>20</v>
      </c>
      <c r="V34" s="152">
        <f>IF(ISBLANK(Výsledky!$CO$3),"",Výsledky!CO72)</f>
        <v>60</v>
      </c>
      <c r="W34" s="152">
        <f>IF(ISBLANK(Výsledky!$CV$3),"",Výsledky!CV72)</f>
        <v>50</v>
      </c>
      <c r="X34" s="152">
        <f>IF(ISBLANK(Výsledky!$DC$3),"",Výsledky!DC72)</f>
        <v>0</v>
      </c>
      <c r="Y34" s="152">
        <f>IF(ISBLANK(Výsledky!$DJ$3),"",Výsledky!DJ72)</f>
        <v>50</v>
      </c>
      <c r="Z34" s="152">
        <f>IF(ISBLANK(Výsledky!$DQ$3),"",Výsledky!DQ72)</f>
        <v>0</v>
      </c>
      <c r="AA34" s="152">
        <f>IF(ISBLANK(Výsledky!$DX$3),"",Výsledky!DX72)</f>
        <v>70</v>
      </c>
      <c r="AB34" s="152">
        <f>IF(ISBLANK(Výsledky!$EE$3),"",Výsledky!EE72)</f>
        <v>50</v>
      </c>
      <c r="AC34" s="152">
        <f>IF(ISBLANK(Výsledky!$EL$3),"",Výsledky!EL72)</f>
        <v>40</v>
      </c>
      <c r="AD34" s="152">
        <f>IF(ISBLANK(Výsledky!$ES$3),"",Výsledky!ES72)</f>
        <v>50</v>
      </c>
      <c r="AE34" s="152">
        <f>IF(ISBLANK(Výsledky!$EZ$3),"",Výsledky!EZ72)</f>
        <v>20</v>
      </c>
      <c r="AF34" s="152">
        <f>IF(ISBLANK(Výsledky!$FG$3),"",Výsledky!FG72)</f>
        <v>10</v>
      </c>
      <c r="AG34" s="152">
        <f>IF(ISBLANK(Výsledky!$FN$3),"",Výsledky!FN72)</f>
        <v>50</v>
      </c>
      <c r="AH34" s="152">
        <f>IF(ISBLANK(Výsledky!$FU$3),"",Výsledky!FU72)</f>
        <v>20</v>
      </c>
      <c r="AI34" s="152">
        <f>IF(ISBLANK(Výsledky!$GB$3),"",Výsledky!GB72)</f>
        <v>0</v>
      </c>
      <c r="AJ34" s="152">
        <f>IF(ISBLANK(Výsledky!$GI$3),"",Výsledky!GI72)</f>
        <v>0</v>
      </c>
      <c r="AK34" s="152">
        <f>IF(ISBLANK(Výsledky!$GP$3),"",Výsledky!GP72)</f>
        <v>60</v>
      </c>
      <c r="AL34" s="152">
        <v>0</v>
      </c>
      <c r="AM34" s="152">
        <f>IF(ISBLANK(Výsledky!$HD$3),"",Výsledky!HD72)</f>
        <v>30</v>
      </c>
      <c r="AN34" s="152">
        <f>IF(ISBLANK(Výsledky!$HK$3),"",Výsledky!HK72)</f>
        <v>30</v>
      </c>
      <c r="AO34" s="152">
        <f>IF(ISBLANK(Výsledky!$HR$3),"",Výsledky!HR72)</f>
        <v>0</v>
      </c>
      <c r="AP34" s="152">
        <f>IF(ISBLANK(Výsledky!$HY$3),"",Výsledky!HY72)</f>
        <v>60</v>
      </c>
      <c r="AQ34" s="152">
        <f>IF(ISBLANK(Výsledky!$IF$3),"",Výsledky!IF72)</f>
        <v>60</v>
      </c>
      <c r="AR34" s="152">
        <f>IF(ISBLANK(Výsledky!$IM$3),"",Výsledky!IM72)</f>
        <v>30</v>
      </c>
      <c r="AS34" s="152">
        <f>IF(ISBLANK(Výsledky!$IT$3),"",Výsledky!IT72)</f>
        <v>60</v>
      </c>
      <c r="AT34" s="152">
        <f>IF(ISBLANK(Výsledky!$JA$3),"",Výsledky!JA72)</f>
        <v>20</v>
      </c>
      <c r="AU34" s="152">
        <f>IF(ISBLANK(Výsledky!$JH$3),"",Výsledky!JH72)</f>
        <v>20</v>
      </c>
      <c r="AV34" s="152">
        <f>IF(ISBLANK(Výsledky!$JO$3),"",Výsledky!JO72)</f>
        <v>80</v>
      </c>
      <c r="AW34" s="152">
        <f>IF(ISBLANK(Výsledky!$JV$3),"",Výsledky!JV72)</f>
        <v>50</v>
      </c>
      <c r="AX34" s="152" t="str">
        <f>IF(ISBLANK(Výsledky!$KC$3),"",Výsledky!KC72)</f>
        <v/>
      </c>
      <c r="AY34" s="152">
        <f>IF(ISBLANK(Výsledky!$KJ$3),"",Výsledky!KJ72)</f>
        <v>0</v>
      </c>
      <c r="AZ34" s="152">
        <f>IF(ISBLANK(Výsledky!$KQ$3),"",Výsledky!KQ72)</f>
        <v>30</v>
      </c>
      <c r="BA34" s="152">
        <f>IF(ISBLANK(Výsledky!$KX$3),"",Výsledky!KX72)</f>
        <v>30</v>
      </c>
      <c r="BB34" s="152">
        <f>IF(ISBLANK(Výsledky!$LE$3),"",Výsledky!LE72)</f>
        <v>0</v>
      </c>
      <c r="BC34" s="152" t="str">
        <f>IF(ISBLANK(Výsledky!$LL$3),"",Výsledky!LL72)</f>
        <v/>
      </c>
      <c r="BD34" s="152" t="str">
        <f>IF(ISBLANK(Výsledky!$LS$3),"",Výsledky!LS72)</f>
        <v/>
      </c>
      <c r="BE34" s="152" t="str">
        <f>IF(ISBLANK(Výsledky!$LZ$3),"",Výsledky!LZ72)</f>
        <v/>
      </c>
      <c r="BF34" s="152" t="str">
        <f>IF(ISBLANK(Výsledky!$MG$3),"",Výsledky!MG72)</f>
        <v/>
      </c>
      <c r="BG34" s="152" t="str">
        <f>IF(ISBLANK(Výsledky!$MN$3),"",Výsledky!MN72)</f>
        <v/>
      </c>
      <c r="BH34" s="152" t="str">
        <f>IF(ISBLANK(Výsledky!$MU$3),"",Výsledky!MU72)</f>
        <v/>
      </c>
      <c r="BI34" s="152" t="str">
        <f>IF(ISBLANK(Výsledky!$NB$3),"",Výsledky!NB72)</f>
        <v/>
      </c>
      <c r="BJ34" s="152" t="str">
        <f>IF(ISBLANK(Výsledky!$NI$3),"",Výsledky!NI72)</f>
        <v/>
      </c>
      <c r="BK34" s="152" t="str">
        <f>IF(ISBLANK(Výsledky!$NP$3),"",Výsledky!NP72)</f>
        <v/>
      </c>
      <c r="BL34" s="152" t="str">
        <f>IF(ISBLANK(Výsledky!$NW$3),"",Výsledky!NW72)</f>
        <v/>
      </c>
      <c r="BM34" s="152" t="str">
        <f>IF(ISBLANK(Výsledky!$OD$3),"",Výsledky!OD72)</f>
        <v/>
      </c>
      <c r="BN34" s="152" t="str">
        <f>IF(ISBLANK(Výsledky!$OK$3),"",Výsledky!OK72)</f>
        <v/>
      </c>
      <c r="BO34" s="152" t="str">
        <f>IF(ISBLANK(Výsledky!$OR$3),"",Výsledky!OR72)</f>
        <v/>
      </c>
      <c r="BP34" s="152" t="str">
        <f>IF(ISBLANK(Výsledky!$OY$3),"",Výsledky!OY72)</f>
        <v/>
      </c>
      <c r="BQ34" s="152" t="str">
        <f>IF(ISBLANK(Výsledky!$PF$3),"",Výsledky!PF72)</f>
        <v/>
      </c>
      <c r="BR34" s="152" t="str">
        <f>IF(ISBLANK(Výsledky!$PM$3),"",Výsledky!PM72)</f>
        <v/>
      </c>
      <c r="BS34" s="152" t="str">
        <f>IF(ISBLANK(Výsledky!$PT$3),"",Výsledky!PT72)</f>
        <v/>
      </c>
      <c r="BT34" s="153" t="str">
        <f>IF(ISBLANK(Výsledky!$QA$3),"",Výsledky!QA72)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Tipy!A78</f>
        <v>50</v>
      </c>
      <c r="D35" s="179" t="str">
        <f>Tipy!B78</f>
        <v>Pikain</v>
      </c>
      <c r="E35" s="308">
        <f>SUM(F35:I35)</f>
        <v>1400</v>
      </c>
      <c r="F35" s="306">
        <f>IF(ISBLANK(Výsledky!$I$3),"-",SUM(J35:M35,O35,Q35,S35:T35,V35,X35,Z35:AA35,AC35:AE35,AG35:AI35,AK35:AM35,AP35,AR35,AT35:AU35,AW35:AX35,BA35,BC35:BD35,BF35,BH35,BJ35,BL35,BN35,BP35,BR35:BS35))</f>
        <v>920</v>
      </c>
      <c r="G35" s="151">
        <f>IF(ISBLANK(Výsledky!$AK$3),"-",SUM(N35,R35,U35,Y35,AB35,AF35,AV35,BB35,BG35,BI35,BM35,BO35,BT35))</f>
        <v>260</v>
      </c>
      <c r="H35" s="151">
        <f>IF(ISBLANK(Výsledky!$AY$3),"-",SUM(P35,W35,AJ35,AO35,AQ35,AY35))</f>
        <v>180</v>
      </c>
      <c r="I35" s="167">
        <f>IF(ISBLANK(Výsledky!$HK$3),"-",SUM(AN35,AS35,AZ35,BE35,BK35,BQ35))</f>
        <v>40</v>
      </c>
      <c r="J35" s="164">
        <f>IF(ISBLANK(Výsledky!$I$3),"",Výsledky!I84)</f>
        <v>80</v>
      </c>
      <c r="K35" s="152">
        <f>IF(ISBLANK(Výsledky!$P$3),"",Výsledky!P84)</f>
        <v>60</v>
      </c>
      <c r="L35" s="152">
        <f>IF(ISBLANK(Výsledky!$W$3),"",Výsledky!W84)</f>
        <v>30</v>
      </c>
      <c r="M35" s="152">
        <f>IF(ISBLANK(Výsledky!$AD$3),"",Výsledky!AD84)</f>
        <v>60</v>
      </c>
      <c r="N35" s="152">
        <f>IF(ISBLANK(Výsledky!$AK$3),"",Výsledky!AK84)</f>
        <v>30</v>
      </c>
      <c r="O35" s="152">
        <f>IF(ISBLANK(Výsledky!$AR$3),"",Výsledky!AR84)</f>
        <v>60</v>
      </c>
      <c r="P35" s="152">
        <f>IF(ISBLANK(Výsledky!$AY$3),"",Výsledky!AY84)</f>
        <v>30</v>
      </c>
      <c r="Q35" s="152">
        <f>IF(ISBLANK(Výsledky!$BF$3),"",Výsledky!BF84)</f>
        <v>40</v>
      </c>
      <c r="R35" s="152">
        <f>IF(ISBLANK(Výsledky!$BM$3),"",Výsledky!BM84)</f>
        <v>0</v>
      </c>
      <c r="S35" s="152">
        <f>IF(ISBLANK(Výsledky!$BT$3),"",Výsledky!BT84)</f>
        <v>40</v>
      </c>
      <c r="T35" s="152">
        <f>IF(ISBLANK(Výsledky!$CA$3),"",Výsledky!CA84)</f>
        <v>50</v>
      </c>
      <c r="U35" s="152">
        <f>IF(ISBLANK(Výsledky!$CH$3),"",Výsledky!CH84)</f>
        <v>40</v>
      </c>
      <c r="V35" s="152">
        <f>IF(ISBLANK(Výsledky!$CO$3),"",Výsledky!CO84)</f>
        <v>50</v>
      </c>
      <c r="W35" s="152">
        <f>IF(ISBLANK(Výsledky!$CV$3),"",Výsledky!CV84)</f>
        <v>30</v>
      </c>
      <c r="X35" s="152">
        <f>IF(ISBLANK(Výsledky!$DC$3),"",Výsledky!DC84)</f>
        <v>0</v>
      </c>
      <c r="Y35" s="152">
        <f>IF(ISBLANK(Výsledky!$DJ$3),"",Výsledky!DJ84)</f>
        <v>40</v>
      </c>
      <c r="Z35" s="152">
        <f>IF(ISBLANK(Výsledky!$DQ$3),"",Výsledky!DQ84)</f>
        <v>10</v>
      </c>
      <c r="AA35" s="152">
        <f>IF(ISBLANK(Výsledky!$DX$3),"",Výsledky!DX84)</f>
        <v>50</v>
      </c>
      <c r="AB35" s="152">
        <f>IF(ISBLANK(Výsledky!$EE$3),"",Výsledky!EE84)</f>
        <v>60</v>
      </c>
      <c r="AC35" s="152">
        <f>IF(ISBLANK(Výsledky!$EL$3),"",Výsledky!EL84)</f>
        <v>50</v>
      </c>
      <c r="AD35" s="152">
        <f>IF(ISBLANK(Výsledky!$ES$3),"",Výsledky!ES84)</f>
        <v>20</v>
      </c>
      <c r="AE35" s="152">
        <f>IF(ISBLANK(Výsledky!$EZ$3),"",Výsledky!EZ84)</f>
        <v>20</v>
      </c>
      <c r="AF35" s="152">
        <f>IF(ISBLANK(Výsledky!$FG$3),"",Výsledky!FG84)</f>
        <v>40</v>
      </c>
      <c r="AG35" s="152">
        <f>IF(ISBLANK(Výsledky!$FN$3),"",Výsledky!FN84)</f>
        <v>50</v>
      </c>
      <c r="AH35" s="152">
        <f>IF(ISBLANK(Výsledky!$FU$3),"",Výsledky!FU84)</f>
        <v>50</v>
      </c>
      <c r="AI35" s="152">
        <f>IF(ISBLANK(Výsledky!$GB$3),"",Výsledky!GB84)</f>
        <v>0</v>
      </c>
      <c r="AJ35" s="152">
        <f>IF(ISBLANK(Výsledky!$GI$3),"",Výsledky!GI84)</f>
        <v>40</v>
      </c>
      <c r="AK35" s="152">
        <f>IF(ISBLANK(Výsledky!$GP$3),"",Výsledky!GP84)</f>
        <v>50</v>
      </c>
      <c r="AL35" s="152">
        <v>0</v>
      </c>
      <c r="AM35" s="152">
        <f>IF(ISBLANK(Výsledky!$HD$3),"",Výsledky!HD84)</f>
        <v>0</v>
      </c>
      <c r="AN35" s="152">
        <f>IF(ISBLANK(Výsledky!$HK$3),"",Výsledky!HK84)</f>
        <v>20</v>
      </c>
      <c r="AO35" s="152">
        <f>IF(ISBLANK(Výsledky!$HR$3),"",Výsledky!HR84)</f>
        <v>0</v>
      </c>
      <c r="AP35" s="152">
        <f>IF(ISBLANK(Výsledky!$HY$3),"",Výsledky!HY84)</f>
        <v>50</v>
      </c>
      <c r="AQ35" s="152">
        <f>IF(ISBLANK(Výsledky!$IF$3),"",Výsledky!IF84)</f>
        <v>80</v>
      </c>
      <c r="AR35" s="152">
        <f>IF(ISBLANK(Výsledky!$IM$3),"",Výsledky!IM84)</f>
        <v>30</v>
      </c>
      <c r="AS35" s="152" t="str">
        <f>IF(ISBLANK(Výsledky!$IT$3),"",Výsledky!IT84)</f>
        <v>-</v>
      </c>
      <c r="AT35" s="152" t="str">
        <f>IF(ISBLANK(Výsledky!$JA$3),"",Výsledky!JA84)</f>
        <v>-</v>
      </c>
      <c r="AU35" s="152">
        <f>IF(ISBLANK(Výsledky!$JH$3),"",Výsledky!JH84)</f>
        <v>20</v>
      </c>
      <c r="AV35" s="152">
        <f>IF(ISBLANK(Výsledky!$JO$3),"",Výsledky!JO84)</f>
        <v>50</v>
      </c>
      <c r="AW35" s="152">
        <f>IF(ISBLANK(Výsledky!$JV$3),"",Výsledky!JV84)</f>
        <v>50</v>
      </c>
      <c r="AX35" s="152" t="str">
        <f>IF(ISBLANK(Výsledky!$KC$3),"",Výsledky!KC84)</f>
        <v/>
      </c>
      <c r="AY35" s="152">
        <f>IF(ISBLANK(Výsledky!$KJ$3),"",Výsledky!KJ84)</f>
        <v>0</v>
      </c>
      <c r="AZ35" s="152">
        <f>IF(ISBLANK(Výsledky!$KQ$3),"",Výsledky!KQ84)</f>
        <v>20</v>
      </c>
      <c r="BA35" s="152" t="str">
        <f>IF(ISBLANK(Výsledky!$KX$3),"",Výsledky!KX84)</f>
        <v>-</v>
      </c>
      <c r="BB35" s="152">
        <f>IF(ISBLANK(Výsledky!$LE$3),"",Výsledky!LE84)</f>
        <v>0</v>
      </c>
      <c r="BC35" s="152" t="str">
        <f>IF(ISBLANK(Výsledky!$LL$3),"",Výsledky!LL84)</f>
        <v/>
      </c>
      <c r="BD35" s="152" t="str">
        <f>IF(ISBLANK(Výsledky!$LS$3),"",Výsledky!LS84)</f>
        <v/>
      </c>
      <c r="BE35" s="152" t="str">
        <f>IF(ISBLANK(Výsledky!$LZ$3),"",Výsledky!LZ84)</f>
        <v/>
      </c>
      <c r="BF35" s="152" t="str">
        <f>IF(ISBLANK(Výsledky!$MG$3),"",Výsledky!MG84)</f>
        <v/>
      </c>
      <c r="BG35" s="152" t="str">
        <f>IF(ISBLANK(Výsledky!$MN$3),"",Výsledky!MN84)</f>
        <v/>
      </c>
      <c r="BH35" s="152" t="str">
        <f>IF(ISBLANK(Výsledky!$MU$3),"",Výsledky!MU84)</f>
        <v/>
      </c>
      <c r="BI35" s="152" t="str">
        <f>IF(ISBLANK(Výsledky!$NB$3),"",Výsledky!NB84)</f>
        <v/>
      </c>
      <c r="BJ35" s="152" t="str">
        <f>IF(ISBLANK(Výsledky!$NI$3),"",Výsledky!NI84)</f>
        <v/>
      </c>
      <c r="BK35" s="152" t="str">
        <f>IF(ISBLANK(Výsledky!$NP$3),"",Výsledky!NP84)</f>
        <v/>
      </c>
      <c r="BL35" s="152" t="str">
        <f>IF(ISBLANK(Výsledky!$NW$3),"",Výsledky!NW84)</f>
        <v/>
      </c>
      <c r="BM35" s="152" t="str">
        <f>IF(ISBLANK(Výsledky!$OD$3),"",Výsledky!OD84)</f>
        <v/>
      </c>
      <c r="BN35" s="152" t="str">
        <f>IF(ISBLANK(Výsledky!$OK$3),"",Výsledky!OK84)</f>
        <v/>
      </c>
      <c r="BO35" s="152" t="str">
        <f>IF(ISBLANK(Výsledky!$OR$3),"",Výsledky!OR84)</f>
        <v/>
      </c>
      <c r="BP35" s="152" t="str">
        <f>IF(ISBLANK(Výsledky!$OY$3),"",Výsledky!OY84)</f>
        <v/>
      </c>
      <c r="BQ35" s="152" t="str">
        <f>IF(ISBLANK(Výsledky!$PF$3),"",Výsledky!PF84)</f>
        <v/>
      </c>
      <c r="BR35" s="152" t="str">
        <f>IF(ISBLANK(Výsledky!$PM$3),"",Výsledky!PM84)</f>
        <v/>
      </c>
      <c r="BS35" s="152" t="str">
        <f>IF(ISBLANK(Výsledky!$PT$3),"",Výsledky!PT84)</f>
        <v/>
      </c>
      <c r="BT35" s="153" t="str">
        <f>IF(ISBLANK(Výsledky!$QA$3),"",Výsledky!QA84)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Tipy!A45</f>
        <v>31</v>
      </c>
      <c r="D36" s="179" t="str">
        <f>Tipy!B45</f>
        <v>Kouba</v>
      </c>
      <c r="E36" s="308">
        <f>SUM(F36:I36)</f>
        <v>1380</v>
      </c>
      <c r="F36" s="306">
        <f>IF(ISBLANK(Výsledky!$I$3),"-",SUM(J36:M36,O36,Q36,S36:T36,V36,X36,Z36:AA36,AC36:AE36,AG36:AI36,AK36:AM36,AP36,AR36,AT36:AU36,AW36:AX36,BA36,BC36:BD36,BF36,BH36,BJ36,BL36,BN36,BP36,BR36:BS36))</f>
        <v>980</v>
      </c>
      <c r="G36" s="151">
        <f>IF(ISBLANK(Výsledky!$AK$3),"-",SUM(N36,R36,U36,Y36,AB36,AF36,AV36,BB36,BG36,BI36,BM36,BO36,BT36))</f>
        <v>190</v>
      </c>
      <c r="H36" s="151">
        <f>IF(ISBLANK(Výsledky!$AY$3),"-",SUM(P36,W36,AJ36,AO36,AQ36,AY36))</f>
        <v>110</v>
      </c>
      <c r="I36" s="167">
        <f>IF(ISBLANK(Výsledky!$HK$3),"-",SUM(AN36,AS36,AZ36,BE36,BK36,BQ36))</f>
        <v>100</v>
      </c>
      <c r="J36" s="164">
        <f>IF(ISBLANK(Výsledky!$I$3),"",Výsledky!I51)</f>
        <v>20</v>
      </c>
      <c r="K36" s="152">
        <f>IF(ISBLANK(Výsledky!$P$3),"",Výsledky!P51)</f>
        <v>30</v>
      </c>
      <c r="L36" s="152">
        <f>IF(ISBLANK(Výsledky!$W$3),"",Výsledky!W51)</f>
        <v>40</v>
      </c>
      <c r="M36" s="152">
        <f>IF(ISBLANK(Výsledky!$AD$3),"",Výsledky!AD51)</f>
        <v>20</v>
      </c>
      <c r="N36" s="152">
        <f>IF(ISBLANK(Výsledky!$AK$3),"",Výsledky!AK51)</f>
        <v>70</v>
      </c>
      <c r="O36" s="152">
        <f>IF(ISBLANK(Výsledky!$AR$3),"",Výsledky!AR51)</f>
        <v>80</v>
      </c>
      <c r="P36" s="152">
        <f>IF(ISBLANK(Výsledky!$AY$3),"",Výsledky!AY51)</f>
        <v>20</v>
      </c>
      <c r="Q36" s="152" t="str">
        <f>IF(ISBLANK(Výsledky!$BF$3),"",Výsledky!BF51)</f>
        <v>-</v>
      </c>
      <c r="R36" s="152">
        <f>IF(ISBLANK(Výsledky!$BM$3),"",Výsledky!BM51)</f>
        <v>50</v>
      </c>
      <c r="S36" s="152">
        <f>IF(ISBLANK(Výsledky!$BT$3),"",Výsledky!BT51)</f>
        <v>80</v>
      </c>
      <c r="T36" s="152">
        <f>IF(ISBLANK(Výsledky!$CA$3),"",Výsledky!CA51)</f>
        <v>50</v>
      </c>
      <c r="U36" s="152">
        <f>IF(ISBLANK(Výsledky!$CH$3),"",Výsledky!CH51)</f>
        <v>0</v>
      </c>
      <c r="V36" s="152">
        <f>IF(ISBLANK(Výsledky!$CO$3),"",Výsledky!CO51)</f>
        <v>50</v>
      </c>
      <c r="W36" s="152">
        <f>IF(ISBLANK(Výsledky!$CV$3),"",Výsledky!CV51)</f>
        <v>20</v>
      </c>
      <c r="X36" s="152">
        <f>IF(ISBLANK(Výsledky!$DC$3),"",Výsledky!DC51)</f>
        <v>10</v>
      </c>
      <c r="Y36" s="152">
        <f>IF(ISBLANK(Výsledky!$DJ$3),"",Výsledky!DJ51)</f>
        <v>30</v>
      </c>
      <c r="Z36" s="152">
        <f>IF(ISBLANK(Výsledky!$DQ$3),"",Výsledky!DQ51)</f>
        <v>10</v>
      </c>
      <c r="AA36" s="152">
        <f>IF(ISBLANK(Výsledky!$DX$3),"",Výsledky!DX51)</f>
        <v>50</v>
      </c>
      <c r="AB36" s="152">
        <f>IF(ISBLANK(Výsledky!$EE$3),"",Výsledky!EE51)</f>
        <v>0</v>
      </c>
      <c r="AC36" s="152">
        <f>IF(ISBLANK(Výsledky!$EL$3),"",Výsledky!EL51)</f>
        <v>20</v>
      </c>
      <c r="AD36" s="152">
        <f>IF(ISBLANK(Výsledky!$ES$3),"",Výsledky!ES51)</f>
        <v>50</v>
      </c>
      <c r="AE36" s="152" t="str">
        <f>IF(ISBLANK(Výsledky!$EZ$3),"",Výsledky!EZ51)</f>
        <v>-</v>
      </c>
      <c r="AF36" s="152">
        <f>IF(ISBLANK(Výsledky!$FG$3),"",Výsledky!FG51)</f>
        <v>40</v>
      </c>
      <c r="AG36" s="152">
        <f>IF(ISBLANK(Výsledky!$FN$3),"",Výsledky!FN51)</f>
        <v>50</v>
      </c>
      <c r="AH36" s="152">
        <f>IF(ISBLANK(Výsledky!$FU$3),"",Výsledky!FU51)</f>
        <v>60</v>
      </c>
      <c r="AI36" s="152">
        <f>IF(ISBLANK(Výsledky!$GB$3),"",Výsledky!GB51)</f>
        <v>40</v>
      </c>
      <c r="AJ36" s="152">
        <f>IF(ISBLANK(Výsledky!$GI$3),"",Výsledky!GI51)</f>
        <v>0</v>
      </c>
      <c r="AK36" s="152">
        <f>IF(ISBLANK(Výsledky!$GP$3),"",Výsledky!GP51)</f>
        <v>60</v>
      </c>
      <c r="AL36" s="152">
        <v>0</v>
      </c>
      <c r="AM36" s="152">
        <f>IF(ISBLANK(Výsledky!$HD$3),"",Výsledky!HD51)</f>
        <v>20</v>
      </c>
      <c r="AN36" s="152">
        <f>IF(ISBLANK(Výsledky!$HK$3),"",Výsledky!HK51)</f>
        <v>20</v>
      </c>
      <c r="AO36" s="152">
        <f>IF(ISBLANK(Výsledky!$HR$3),"",Výsledky!HR51)</f>
        <v>20</v>
      </c>
      <c r="AP36" s="152">
        <f>IF(ISBLANK(Výsledky!$HY$3),"",Výsledky!HY51)</f>
        <v>30</v>
      </c>
      <c r="AQ36" s="152">
        <f>IF(ISBLANK(Výsledky!$IF$3),"",Výsledky!IF51)</f>
        <v>30</v>
      </c>
      <c r="AR36" s="152">
        <f>IF(ISBLANK(Výsledky!$IM$3),"",Výsledky!IM51)</f>
        <v>20</v>
      </c>
      <c r="AS36" s="152">
        <f>IF(ISBLANK(Výsledky!$IT$3),"",Výsledky!IT51)</f>
        <v>20</v>
      </c>
      <c r="AT36" s="152">
        <f>IF(ISBLANK(Výsledky!$JA$3),"",Výsledky!JA51)</f>
        <v>80</v>
      </c>
      <c r="AU36" s="152">
        <f>IF(ISBLANK(Výsledky!$JH$3),"",Výsledky!JH51)</f>
        <v>30</v>
      </c>
      <c r="AV36" s="152">
        <f>IF(ISBLANK(Výsledky!$JO$3),"",Výsledky!JO51)</f>
        <v>0</v>
      </c>
      <c r="AW36" s="152">
        <f>IF(ISBLANK(Výsledky!$JV$3),"",Výsledky!JV51)</f>
        <v>60</v>
      </c>
      <c r="AX36" s="152" t="str">
        <f>IF(ISBLANK(Výsledky!$KC$3),"",Výsledky!KC51)</f>
        <v/>
      </c>
      <c r="AY36" s="152">
        <f>IF(ISBLANK(Výsledky!$KJ$3),"",Výsledky!KJ51)</f>
        <v>20</v>
      </c>
      <c r="AZ36" s="152">
        <f>IF(ISBLANK(Výsledky!$KQ$3),"",Výsledky!KQ51)</f>
        <v>60</v>
      </c>
      <c r="BA36" s="152">
        <f>IF(ISBLANK(Výsledky!$KX$3),"",Výsledky!KX51)</f>
        <v>20</v>
      </c>
      <c r="BB36" s="152">
        <f>IF(ISBLANK(Výsledky!$LE$3),"",Výsledky!LE51)</f>
        <v>0</v>
      </c>
      <c r="BC36" s="152" t="str">
        <f>IF(ISBLANK(Výsledky!$LL$3),"",Výsledky!LL51)</f>
        <v/>
      </c>
      <c r="BD36" s="152" t="str">
        <f>IF(ISBLANK(Výsledky!$LS$3),"",Výsledky!LS51)</f>
        <v/>
      </c>
      <c r="BE36" s="152" t="str">
        <f>IF(ISBLANK(Výsledky!$LZ$3),"",Výsledky!LZ51)</f>
        <v/>
      </c>
      <c r="BF36" s="152" t="str">
        <f>IF(ISBLANK(Výsledky!$MG$3),"",Výsledky!MG51)</f>
        <v/>
      </c>
      <c r="BG36" s="152" t="str">
        <f>IF(ISBLANK(Výsledky!$MN$3),"",Výsledky!MN51)</f>
        <v/>
      </c>
      <c r="BH36" s="152" t="str">
        <f>IF(ISBLANK(Výsledky!$MU$3),"",Výsledky!MU51)</f>
        <v/>
      </c>
      <c r="BI36" s="152" t="str">
        <f>IF(ISBLANK(Výsledky!$NB$3),"",Výsledky!NB51)</f>
        <v/>
      </c>
      <c r="BJ36" s="152" t="str">
        <f>IF(ISBLANK(Výsledky!$NI$3),"",Výsledky!NI51)</f>
        <v/>
      </c>
      <c r="BK36" s="152" t="str">
        <f>IF(ISBLANK(Výsledky!$NP$3),"",Výsledky!NP51)</f>
        <v/>
      </c>
      <c r="BL36" s="152" t="str">
        <f>IF(ISBLANK(Výsledky!$NW$3),"",Výsledky!NW51)</f>
        <v/>
      </c>
      <c r="BM36" s="152" t="str">
        <f>IF(ISBLANK(Výsledky!$OD$3),"",Výsledky!OD51)</f>
        <v/>
      </c>
      <c r="BN36" s="152" t="str">
        <f>IF(ISBLANK(Výsledky!$OK$3),"",Výsledky!OK51)</f>
        <v/>
      </c>
      <c r="BO36" s="152" t="str">
        <f>IF(ISBLANK(Výsledky!$OR$3),"",Výsledky!OR51)</f>
        <v/>
      </c>
      <c r="BP36" s="152" t="str">
        <f>IF(ISBLANK(Výsledky!$OY$3),"",Výsledky!OY51)</f>
        <v/>
      </c>
      <c r="BQ36" s="152" t="str">
        <f>IF(ISBLANK(Výsledky!$PF$3),"",Výsledky!PF51)</f>
        <v/>
      </c>
      <c r="BR36" s="152" t="str">
        <f>IF(ISBLANK(Výsledky!$PM$3),"",Výsledky!PM51)</f>
        <v/>
      </c>
      <c r="BS36" s="152" t="str">
        <f>IF(ISBLANK(Výsledky!$PT$3),"",Výsledky!PT51)</f>
        <v/>
      </c>
      <c r="BT36" s="153" t="str">
        <f>IF(ISBLANK(Výsledky!$QA$3),"",Výsledky!QA51)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Tipy!A11</f>
        <v>69</v>
      </c>
      <c r="D37" s="179" t="str">
        <f>Tipy!B11</f>
        <v>bazhuka</v>
      </c>
      <c r="E37" s="308">
        <f>SUM(F37:I37)</f>
        <v>1380</v>
      </c>
      <c r="F37" s="306">
        <f>IF(ISBLANK(Výsledky!$I$3),"-",SUM(J37:M37,O37,Q37,S37:T37,V37,X37,Z37:AA37,AC37:AE37,AG37:AI37,AK37:AM37,AP37,AR37,AT37:AU37,AW37:AX37,BA37,BC37:BD37,BF37,BH37,BJ37,BL37,BN37,BP37,BR37:BS37))</f>
        <v>860</v>
      </c>
      <c r="G37" s="151">
        <f>IF(ISBLANK(Výsledky!$AK$3),"-",SUM(N37,R37,U37,Y37,AB37,AF37,AV37,BB37,BG37,BI37,BM37,BO37,BT37))</f>
        <v>270</v>
      </c>
      <c r="H37" s="151">
        <f>IF(ISBLANK(Výsledky!$AY$3),"-",SUM(P37,W37,AJ37,AO37,AQ37,AY37))</f>
        <v>180</v>
      </c>
      <c r="I37" s="167">
        <f>IF(ISBLANK(Výsledky!$HK$3),"-",SUM(AN37,AS37,AZ37,BE37,BK37,BQ37))</f>
        <v>70</v>
      </c>
      <c r="J37" s="164">
        <f>IF(ISBLANK(Výsledky!$I$3),"",Výsledky!I17)</f>
        <v>50</v>
      </c>
      <c r="K37" s="152">
        <f>IF(ISBLANK(Výsledky!$P$3),"",Výsledky!P17)</f>
        <v>50</v>
      </c>
      <c r="L37" s="152">
        <f>IF(ISBLANK(Výsledky!$W$3),"",Výsledky!W17)</f>
        <v>40</v>
      </c>
      <c r="M37" s="152">
        <f>IF(ISBLANK(Výsledky!$AD$3),"",Výsledky!AD17)</f>
        <v>60</v>
      </c>
      <c r="N37" s="152">
        <f>IF(ISBLANK(Výsledky!$AK$3),"",Výsledky!AK17)</f>
        <v>60</v>
      </c>
      <c r="O37" s="152">
        <f>IF(ISBLANK(Výsledky!$AR$3),"",Výsledky!AR17)</f>
        <v>50</v>
      </c>
      <c r="P37" s="152">
        <f>IF(ISBLANK(Výsledky!$AY$3),"",Výsledky!AY17)</f>
        <v>60</v>
      </c>
      <c r="Q37" s="152">
        <f>IF(ISBLANK(Výsledky!$BF$3),"",Výsledky!BF17)</f>
        <v>30</v>
      </c>
      <c r="R37" s="152">
        <f>IF(ISBLANK(Výsledky!$BM$3),"",Výsledky!BM17)</f>
        <v>50</v>
      </c>
      <c r="S37" s="152">
        <f>IF(ISBLANK(Výsledky!$BT$3),"",Výsledky!BT17)</f>
        <v>50</v>
      </c>
      <c r="T37" s="152">
        <f>IF(ISBLANK(Výsledky!$CA$3),"",Výsledky!CA17)</f>
        <v>50</v>
      </c>
      <c r="U37" s="152">
        <f>IF(ISBLANK(Výsledky!$CH$3),"",Výsledky!CH17)</f>
        <v>50</v>
      </c>
      <c r="V37" s="152">
        <f>IF(ISBLANK(Výsledky!$CO$3),"",Výsledky!CO17)</f>
        <v>60</v>
      </c>
      <c r="W37" s="152">
        <f>IF(ISBLANK(Výsledky!$CV$3),"",Výsledky!CV17)</f>
        <v>50</v>
      </c>
      <c r="X37" s="152">
        <f>IF(ISBLANK(Výsledky!$DC$3),"",Výsledky!DC17)</f>
        <v>0</v>
      </c>
      <c r="Y37" s="152">
        <f>IF(ISBLANK(Výsledky!$DJ$3),"",Výsledky!DJ17)</f>
        <v>40</v>
      </c>
      <c r="Z37" s="152">
        <f>IF(ISBLANK(Výsledky!$DQ$3),"",Výsledky!DQ17)</f>
        <v>10</v>
      </c>
      <c r="AA37" s="152">
        <f>IF(ISBLANK(Výsledky!$DX$3),"",Výsledky!DX17)</f>
        <v>60</v>
      </c>
      <c r="AB37" s="152">
        <f>IF(ISBLANK(Výsledky!$EE$3),"",Výsledky!EE17)</f>
        <v>30</v>
      </c>
      <c r="AC37" s="152">
        <f>IF(ISBLANK(Výsledky!$EL$3),"",Výsledky!EL17)</f>
        <v>40</v>
      </c>
      <c r="AD37" s="152">
        <f>IF(ISBLANK(Výsledky!$ES$3),"",Výsledky!ES17)</f>
        <v>50</v>
      </c>
      <c r="AE37" s="152">
        <f>IF(ISBLANK(Výsledky!$EZ$3),"",Výsledky!EZ17)</f>
        <v>20</v>
      </c>
      <c r="AF37" s="152">
        <f>IF(ISBLANK(Výsledky!$FG$3),"",Výsledky!FG17)</f>
        <v>10</v>
      </c>
      <c r="AG37" s="152">
        <f>IF(ISBLANK(Výsledky!$FN$3),"",Výsledky!FN17)</f>
        <v>50</v>
      </c>
      <c r="AH37" s="152">
        <f>IF(ISBLANK(Výsledky!$FU$3),"",Výsledky!FU17)</f>
        <v>50</v>
      </c>
      <c r="AI37" s="152">
        <f>IF(ISBLANK(Výsledky!$GB$3),"",Výsledky!GB17)</f>
        <v>10</v>
      </c>
      <c r="AJ37" s="152">
        <f>IF(ISBLANK(Výsledky!$GI$3),"",Výsledky!GI17)</f>
        <v>10</v>
      </c>
      <c r="AK37" s="152">
        <f>IF(ISBLANK(Výsledky!$GP$3),"",Výsledky!GP17)</f>
        <v>50</v>
      </c>
      <c r="AL37" s="152">
        <v>0</v>
      </c>
      <c r="AM37" s="152" t="str">
        <f>IF(ISBLANK(Výsledky!$HD$3),"",Výsledky!HD17)</f>
        <v>-</v>
      </c>
      <c r="AN37" s="152" t="str">
        <f>IF(ISBLANK(Výsledky!$HK$3),"",Výsledky!HK17)</f>
        <v>-</v>
      </c>
      <c r="AO37" s="152">
        <f>IF(ISBLANK(Výsledky!$HR$3),"",Výsledky!HR17)</f>
        <v>0</v>
      </c>
      <c r="AP37" s="152" t="str">
        <f>IF(ISBLANK(Výsledky!$HY$3),"",Výsledky!HY17)</f>
        <v>-</v>
      </c>
      <c r="AQ37" s="152">
        <f>IF(ISBLANK(Výsledky!$IF$3),"",Výsledky!IF17)</f>
        <v>60</v>
      </c>
      <c r="AR37" s="152">
        <f>IF(ISBLANK(Výsledky!$IM$3),"",Výsledky!IM17)</f>
        <v>30</v>
      </c>
      <c r="AS37" s="152">
        <f>IF(ISBLANK(Výsledky!$IT$3),"",Výsledky!IT17)</f>
        <v>70</v>
      </c>
      <c r="AT37" s="152">
        <f>IF(ISBLANK(Výsledky!$JA$3),"",Výsledky!JA17)</f>
        <v>50</v>
      </c>
      <c r="AU37" s="152" t="str">
        <f>IF(ISBLANK(Výsledky!$JH$3),"",Výsledky!JH17)</f>
        <v>-</v>
      </c>
      <c r="AV37" s="152">
        <f>IF(ISBLANK(Výsledky!$JO$3),"",Výsledky!JO17)</f>
        <v>30</v>
      </c>
      <c r="AW37" s="152" t="str">
        <f>IF(ISBLANK(Výsledky!$JV$3),"",Výsledky!JV17)</f>
        <v>-</v>
      </c>
      <c r="AX37" s="152" t="str">
        <f>IF(ISBLANK(Výsledky!$KC$3),"",Výsledky!KC17)</f>
        <v/>
      </c>
      <c r="AY37" s="152" t="str">
        <f>IF(ISBLANK(Výsledky!$KJ$3),"",Výsledky!KJ17)</f>
        <v>-</v>
      </c>
      <c r="AZ37" s="152" t="str">
        <f>IF(ISBLANK(Výsledky!$KQ$3),"",Výsledky!KQ17)</f>
        <v>-</v>
      </c>
      <c r="BA37" s="152" t="str">
        <f>IF(ISBLANK(Výsledky!$KX$3),"",Výsledky!KX17)</f>
        <v>-</v>
      </c>
      <c r="BB37" s="152" t="str">
        <f>IF(ISBLANK(Výsledky!$LE$3),"",Výsledky!LE17)</f>
        <v>-</v>
      </c>
      <c r="BC37" s="152" t="str">
        <f>IF(ISBLANK(Výsledky!$LL$3),"",Výsledky!LL17)</f>
        <v/>
      </c>
      <c r="BD37" s="152" t="str">
        <f>IF(ISBLANK(Výsledky!$LS$3),"",Výsledky!LS17)</f>
        <v/>
      </c>
      <c r="BE37" s="152" t="str">
        <f>IF(ISBLANK(Výsledky!$LZ$3),"",Výsledky!LZ17)</f>
        <v/>
      </c>
      <c r="BF37" s="152" t="str">
        <f>IF(ISBLANK(Výsledky!$MG$3),"",Výsledky!MG17)</f>
        <v/>
      </c>
      <c r="BG37" s="152" t="str">
        <f>IF(ISBLANK(Výsledky!$MN$3),"",Výsledky!MN17)</f>
        <v/>
      </c>
      <c r="BH37" s="152" t="str">
        <f>IF(ISBLANK(Výsledky!$MU$3),"",Výsledky!MU17)</f>
        <v/>
      </c>
      <c r="BI37" s="152" t="str">
        <f>IF(ISBLANK(Výsledky!$NB$3),"",Výsledky!NB17)</f>
        <v/>
      </c>
      <c r="BJ37" s="152" t="str">
        <f>IF(ISBLANK(Výsledky!$NI$3),"",Výsledky!NI17)</f>
        <v/>
      </c>
      <c r="BK37" s="152" t="str">
        <f>IF(ISBLANK(Výsledky!$NP$3),"",Výsledky!NP17)</f>
        <v/>
      </c>
      <c r="BL37" s="152" t="str">
        <f>IF(ISBLANK(Výsledky!$NW$3),"",Výsledky!NW17)</f>
        <v/>
      </c>
      <c r="BM37" s="152" t="str">
        <f>IF(ISBLANK(Výsledky!$OD$3),"",Výsledky!OD17)</f>
        <v/>
      </c>
      <c r="BN37" s="152" t="str">
        <f>IF(ISBLANK(Výsledky!$OK$3),"",Výsledky!OK17)</f>
        <v/>
      </c>
      <c r="BO37" s="152" t="str">
        <f>IF(ISBLANK(Výsledky!$OR$3),"",Výsledky!OR17)</f>
        <v/>
      </c>
      <c r="BP37" s="152" t="str">
        <f>IF(ISBLANK(Výsledky!$OY$3),"",Výsledky!OY17)</f>
        <v/>
      </c>
      <c r="BQ37" s="152" t="str">
        <f>IF(ISBLANK(Výsledky!$PF$3),"",Výsledky!PF17)</f>
        <v/>
      </c>
      <c r="BR37" s="152" t="str">
        <f>IF(ISBLANK(Výsledky!$PM$3),"",Výsledky!PM17)</f>
        <v/>
      </c>
      <c r="BS37" s="152" t="str">
        <f>IF(ISBLANK(Výsledky!$PT$3),"",Výsledky!PT17)</f>
        <v/>
      </c>
      <c r="BT37" s="153" t="str">
        <f>IF(ISBLANK(Výsledky!$QA$3),"",Výsledky!QA17)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Tipy!A18</f>
        <v>75</v>
      </c>
      <c r="D38" s="179" t="str">
        <f>Tipy!B18</f>
        <v>Cyro</v>
      </c>
      <c r="E38" s="308">
        <f>SUM(F38:I38)</f>
        <v>1380</v>
      </c>
      <c r="F38" s="306">
        <f>IF(ISBLANK(Výsledky!$I$3),"-",SUM(J38:M38,O38,Q38,S38:T38,V38,X38,Z38:AA38,AC38:AE38,AG38:AI38,AK38:AM38,AP38,AR38,AT38:AU38,AW38:AX38,BA38,BC38:BD38,BF38,BH38,BJ38,BL38,BN38,BP38,BR38:BS38))</f>
        <v>920</v>
      </c>
      <c r="G38" s="151">
        <f>IF(ISBLANK(Výsledky!$AK$3),"-",SUM(N38,R38,U38,Y38,AB38,AF38,AV38,BB38,BG38,BI38,BM38,BO38,BT38))</f>
        <v>230</v>
      </c>
      <c r="H38" s="151">
        <f>IF(ISBLANK(Výsledky!$AY$3),"-",SUM(P38,W38,AJ38,AO38,AQ38,AY38))</f>
        <v>150</v>
      </c>
      <c r="I38" s="167">
        <f>IF(ISBLANK(Výsledky!$HK$3),"-",SUM(AN38,AS38,AZ38,BE38,BK38,BQ38))</f>
        <v>80</v>
      </c>
      <c r="J38" s="164">
        <f>IF(ISBLANK(Výsledky!$I$3),"",Výsledky!I24)</f>
        <v>20</v>
      </c>
      <c r="K38" s="152">
        <f>IF(ISBLANK(Výsledky!$P$3),"",Výsledky!P24)</f>
        <v>80</v>
      </c>
      <c r="L38" s="152">
        <f>IF(ISBLANK(Výsledky!$W$3),"",Výsledky!W24)</f>
        <v>30</v>
      </c>
      <c r="M38" s="152">
        <f>IF(ISBLANK(Výsledky!$AD$3),"",Výsledky!AD24)</f>
        <v>70</v>
      </c>
      <c r="N38" s="152">
        <f>IF(ISBLANK(Výsledky!$AK$3),"",Výsledky!AK24)</f>
        <v>20</v>
      </c>
      <c r="O38" s="152">
        <f>IF(ISBLANK(Výsledky!$AR$3),"",Výsledky!AR24)</f>
        <v>80</v>
      </c>
      <c r="P38" s="152">
        <f>IF(ISBLANK(Výsledky!$AY$3),"",Výsledky!AY24)</f>
        <v>30</v>
      </c>
      <c r="Q38" s="152">
        <f>IF(ISBLANK(Výsledky!$BF$3),"",Výsledky!BF24)</f>
        <v>30</v>
      </c>
      <c r="R38" s="152">
        <f>IF(ISBLANK(Výsledky!$BM$3),"",Výsledky!BM24)</f>
        <v>50</v>
      </c>
      <c r="S38" s="152">
        <f>IF(ISBLANK(Výsledky!$BT$3),"",Výsledky!BT24)</f>
        <v>10</v>
      </c>
      <c r="T38" s="152" t="str">
        <f>IF(ISBLANK(Výsledky!$CA$3),"",Výsledky!CA24)</f>
        <v>-</v>
      </c>
      <c r="U38" s="152">
        <f>IF(ISBLANK(Výsledky!$CH$3),"",Výsledky!CH24)</f>
        <v>20</v>
      </c>
      <c r="V38" s="152">
        <f>IF(ISBLANK(Výsledky!$CO$3),"",Výsledky!CO24)</f>
        <v>30</v>
      </c>
      <c r="W38" s="152">
        <f>IF(ISBLANK(Výsledky!$CV$3),"",Výsledky!CV24)</f>
        <v>90</v>
      </c>
      <c r="X38" s="152">
        <f>IF(ISBLANK(Výsledky!$DC$3),"",Výsledky!DC24)</f>
        <v>30</v>
      </c>
      <c r="Y38" s="152">
        <f>IF(ISBLANK(Výsledky!$DJ$3),"",Výsledky!DJ24)</f>
        <v>60</v>
      </c>
      <c r="Z38" s="152">
        <f>IF(ISBLANK(Výsledky!$DQ$3),"",Výsledky!DQ24)</f>
        <v>0</v>
      </c>
      <c r="AA38" s="152">
        <f>IF(ISBLANK(Výsledky!$DX$3),"",Výsledky!DX24)</f>
        <v>70</v>
      </c>
      <c r="AB38" s="152">
        <f>IF(ISBLANK(Výsledky!$EE$3),"",Výsledky!EE24)</f>
        <v>50</v>
      </c>
      <c r="AC38" s="152">
        <f>IF(ISBLANK(Výsledky!$EL$3),"",Výsledky!EL24)</f>
        <v>60</v>
      </c>
      <c r="AD38" s="152">
        <f>IF(ISBLANK(Výsledky!$ES$3),"",Výsledky!ES24)</f>
        <v>50</v>
      </c>
      <c r="AE38" s="152">
        <f>IF(ISBLANK(Výsledky!$EZ$3),"",Výsledky!EZ24)</f>
        <v>20</v>
      </c>
      <c r="AF38" s="152">
        <f>IF(ISBLANK(Výsledky!$FG$3),"",Výsledky!FG24)</f>
        <v>10</v>
      </c>
      <c r="AG38" s="152">
        <f>IF(ISBLANK(Výsledky!$FN$3),"",Výsledky!FN24)</f>
        <v>30</v>
      </c>
      <c r="AH38" s="152">
        <f>IF(ISBLANK(Výsledky!$FU$3),"",Výsledky!FU24)</f>
        <v>50</v>
      </c>
      <c r="AI38" s="152">
        <f>IF(ISBLANK(Výsledky!$GB$3),"",Výsledky!GB24)</f>
        <v>0</v>
      </c>
      <c r="AJ38" s="152">
        <f>IF(ISBLANK(Výsledky!$GI$3),"",Výsledky!GI24)</f>
        <v>0</v>
      </c>
      <c r="AK38" s="152">
        <f>IF(ISBLANK(Výsledky!$GP$3),"",Výsledky!GP24)</f>
        <v>60</v>
      </c>
      <c r="AL38" s="152">
        <v>0</v>
      </c>
      <c r="AM38" s="152">
        <f>IF(ISBLANK(Výsledky!$HD$3),"",Výsledky!HD24)</f>
        <v>40</v>
      </c>
      <c r="AN38" s="152">
        <f>IF(ISBLANK(Výsledky!$HK$3),"",Výsledky!HK24)</f>
        <v>20</v>
      </c>
      <c r="AO38" s="152">
        <f>IF(ISBLANK(Výsledky!$HR$3),"",Výsledky!HR24)</f>
        <v>0</v>
      </c>
      <c r="AP38" s="152">
        <f>IF(ISBLANK(Výsledky!$HY$3),"",Výsledky!HY24)</f>
        <v>10</v>
      </c>
      <c r="AQ38" s="152">
        <f>IF(ISBLANK(Výsledky!$IF$3),"",Výsledky!IF24)</f>
        <v>30</v>
      </c>
      <c r="AR38" s="152">
        <f>IF(ISBLANK(Výsledky!$IM$3),"",Výsledky!IM24)</f>
        <v>20</v>
      </c>
      <c r="AS38" s="152">
        <f>IF(ISBLANK(Výsledky!$IT$3),"",Výsledky!IT24)</f>
        <v>30</v>
      </c>
      <c r="AT38" s="152">
        <f>IF(ISBLANK(Výsledky!$JA$3),"",Výsledky!JA24)</f>
        <v>20</v>
      </c>
      <c r="AU38" s="152">
        <f>IF(ISBLANK(Výsledky!$JH$3),"",Výsledky!JH24)</f>
        <v>30</v>
      </c>
      <c r="AV38" s="152">
        <f>IF(ISBLANK(Výsledky!$JO$3),"",Výsledky!JO24)</f>
        <v>20</v>
      </c>
      <c r="AW38" s="152">
        <f>IF(ISBLANK(Výsledky!$JV$3),"",Výsledky!JV24)</f>
        <v>60</v>
      </c>
      <c r="AX38" s="152" t="str">
        <f>IF(ISBLANK(Výsledky!$KC$3),"",Výsledky!KC24)</f>
        <v/>
      </c>
      <c r="AY38" s="152">
        <f>IF(ISBLANK(Výsledky!$KJ$3),"",Výsledky!KJ24)</f>
        <v>0</v>
      </c>
      <c r="AZ38" s="152">
        <f>IF(ISBLANK(Výsledky!$KQ$3),"",Výsledky!KQ24)</f>
        <v>30</v>
      </c>
      <c r="BA38" s="152">
        <f>IF(ISBLANK(Výsledky!$KX$3),"",Výsledky!KX24)</f>
        <v>20</v>
      </c>
      <c r="BB38" s="152" t="str">
        <f>IF(ISBLANK(Výsledky!$LE$3),"",Výsledky!LE24)</f>
        <v>-</v>
      </c>
      <c r="BC38" s="152" t="str">
        <f>IF(ISBLANK(Výsledky!$LL$3),"",Výsledky!LL24)</f>
        <v/>
      </c>
      <c r="BD38" s="152" t="str">
        <f>IF(ISBLANK(Výsledky!$LS$3),"",Výsledky!LS24)</f>
        <v/>
      </c>
      <c r="BE38" s="152" t="str">
        <f>IF(ISBLANK(Výsledky!$LZ$3),"",Výsledky!LZ24)</f>
        <v/>
      </c>
      <c r="BF38" s="152" t="str">
        <f>IF(ISBLANK(Výsledky!$MG$3),"",Výsledky!MG24)</f>
        <v/>
      </c>
      <c r="BG38" s="152" t="str">
        <f>IF(ISBLANK(Výsledky!$MN$3),"",Výsledky!MN24)</f>
        <v/>
      </c>
      <c r="BH38" s="152" t="str">
        <f>IF(ISBLANK(Výsledky!$MU$3),"",Výsledky!MU24)</f>
        <v/>
      </c>
      <c r="BI38" s="152" t="str">
        <f>IF(ISBLANK(Výsledky!$NB$3),"",Výsledky!NB24)</f>
        <v/>
      </c>
      <c r="BJ38" s="152" t="str">
        <f>IF(ISBLANK(Výsledky!$NI$3),"",Výsledky!NI24)</f>
        <v/>
      </c>
      <c r="BK38" s="152" t="str">
        <f>IF(ISBLANK(Výsledky!$NP$3),"",Výsledky!NP24)</f>
        <v/>
      </c>
      <c r="BL38" s="152" t="str">
        <f>IF(ISBLANK(Výsledky!$NW$3),"",Výsledky!NW24)</f>
        <v/>
      </c>
      <c r="BM38" s="152" t="str">
        <f>IF(ISBLANK(Výsledky!$OD$3),"",Výsledky!OD24)</f>
        <v/>
      </c>
      <c r="BN38" s="152" t="str">
        <f>IF(ISBLANK(Výsledky!$OK$3),"",Výsledky!OK24)</f>
        <v/>
      </c>
      <c r="BO38" s="152" t="str">
        <f>IF(ISBLANK(Výsledky!$OR$3),"",Výsledky!OR24)</f>
        <v/>
      </c>
      <c r="BP38" s="152" t="str">
        <f>IF(ISBLANK(Výsledky!$OY$3),"",Výsledky!OY24)</f>
        <v/>
      </c>
      <c r="BQ38" s="152" t="str">
        <f>IF(ISBLANK(Výsledky!$PF$3),"",Výsledky!PF24)</f>
        <v/>
      </c>
      <c r="BR38" s="152" t="str">
        <f>IF(ISBLANK(Výsledky!$PM$3),"",Výsledky!PM24)</f>
        <v/>
      </c>
      <c r="BS38" s="152" t="str">
        <f>IF(ISBLANK(Výsledky!$PT$3),"",Výsledky!PT24)</f>
        <v/>
      </c>
      <c r="BT38" s="153" t="str">
        <f>IF(ISBLANK(Výsledky!$QA$3),"",Výsledky!QA24)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Tipy!A77</f>
        <v>7</v>
      </c>
      <c r="D39" s="179" t="str">
        <f>Tipy!B77</f>
        <v>petro fonka</v>
      </c>
      <c r="E39" s="308">
        <f>SUM(F39:I39)</f>
        <v>1370</v>
      </c>
      <c r="F39" s="306">
        <f>IF(ISBLANK(Výsledky!$I$3),"-",SUM(J39:M39,O39,Q39,S39:T39,V39,X39,Z39:AA39,AC39:AE39,AG39:AI39,AK39:AM39,AP39,AR39,AT39:AU39,AW39:AX39,BA39,BC39:BD39,BF39,BH39,BJ39,BL39,BN39,BP39,BR39:BS39))</f>
        <v>890</v>
      </c>
      <c r="G39" s="151">
        <f>IF(ISBLANK(Výsledky!$AK$3),"-",SUM(N39,R39,U39,Y39,AB39,AF39,AV39,BB39,BG39,BI39,BM39,BO39,BT39))</f>
        <v>240</v>
      </c>
      <c r="H39" s="151">
        <f>IF(ISBLANK(Výsledky!$AY$3),"-",SUM(P39,W39,AJ39,AO39,AQ39,AY39))</f>
        <v>110</v>
      </c>
      <c r="I39" s="167">
        <f>IF(ISBLANK(Výsledky!$HK$3),"-",SUM(AN39,AS39,AZ39,BE39,BK39,BQ39))</f>
        <v>130</v>
      </c>
      <c r="J39" s="164">
        <f>IF(ISBLANK(Výsledky!$I$3),"",Výsledky!I83)</f>
        <v>70</v>
      </c>
      <c r="K39" s="152">
        <f>IF(ISBLANK(Výsledky!$P$3),"",Výsledky!P83)</f>
        <v>20</v>
      </c>
      <c r="L39" s="152">
        <f>IF(ISBLANK(Výsledky!$W$3),"",Výsledky!W83)</f>
        <v>50</v>
      </c>
      <c r="M39" s="152">
        <f>IF(ISBLANK(Výsledky!$AD$3),"",Výsledky!AD83)</f>
        <v>20</v>
      </c>
      <c r="N39" s="152">
        <f>IF(ISBLANK(Výsledky!$AK$3),"",Výsledky!AK83)</f>
        <v>30</v>
      </c>
      <c r="O39" s="152">
        <f>IF(ISBLANK(Výsledky!$AR$3),"",Výsledky!AR83)</f>
        <v>30</v>
      </c>
      <c r="P39" s="152">
        <f>IF(ISBLANK(Výsledky!$AY$3),"",Výsledky!AY83)</f>
        <v>30</v>
      </c>
      <c r="Q39" s="152" t="str">
        <f>IF(ISBLANK(Výsledky!$BF$3),"",Výsledky!BF83)</f>
        <v>-</v>
      </c>
      <c r="R39" s="152">
        <f>IF(ISBLANK(Výsledky!$BM$3),"",Výsledky!BM83)</f>
        <v>50</v>
      </c>
      <c r="S39" s="152">
        <f>IF(ISBLANK(Výsledky!$BT$3),"",Výsledky!BT83)</f>
        <v>50</v>
      </c>
      <c r="T39" s="152">
        <f>IF(ISBLANK(Výsledky!$CA$3),"",Výsledky!CA83)</f>
        <v>60</v>
      </c>
      <c r="U39" s="152">
        <f>IF(ISBLANK(Výsledky!$CH$3),"",Výsledky!CH83)</f>
        <v>0</v>
      </c>
      <c r="V39" s="152">
        <f>IF(ISBLANK(Výsledky!$CO$3),"",Výsledky!CO83)</f>
        <v>30</v>
      </c>
      <c r="W39" s="152">
        <f>IF(ISBLANK(Výsledky!$CV$3),"",Výsledky!CV83)</f>
        <v>60</v>
      </c>
      <c r="X39" s="152">
        <f>IF(ISBLANK(Výsledky!$DC$3),"",Výsledky!DC83)</f>
        <v>0</v>
      </c>
      <c r="Y39" s="152">
        <f>IF(ISBLANK(Výsledky!$DJ$3),"",Výsledky!DJ83)</f>
        <v>40</v>
      </c>
      <c r="Z39" s="152">
        <f>IF(ISBLANK(Výsledky!$DQ$3),"",Výsledky!DQ83)</f>
        <v>0</v>
      </c>
      <c r="AA39" s="152">
        <f>IF(ISBLANK(Výsledky!$DX$3),"",Výsledky!DX83)</f>
        <v>60</v>
      </c>
      <c r="AB39" s="152">
        <f>IF(ISBLANK(Výsledky!$EE$3),"",Výsledky!EE83)</f>
        <v>50</v>
      </c>
      <c r="AC39" s="152">
        <f>IF(ISBLANK(Výsledky!$EL$3),"",Výsledky!EL83)</f>
        <v>20</v>
      </c>
      <c r="AD39" s="152">
        <f>IF(ISBLANK(Výsledky!$ES$3),"",Výsledky!ES83)</f>
        <v>50</v>
      </c>
      <c r="AE39" s="152">
        <f>IF(ISBLANK(Výsledky!$EZ$3),"",Výsledky!EZ83)</f>
        <v>20</v>
      </c>
      <c r="AF39" s="152">
        <f>IF(ISBLANK(Výsledky!$FG$3),"",Výsledky!FG83)</f>
        <v>60</v>
      </c>
      <c r="AG39" s="152">
        <f>IF(ISBLANK(Výsledky!$FN$3),"",Výsledky!FN83)</f>
        <v>20</v>
      </c>
      <c r="AH39" s="152">
        <f>IF(ISBLANK(Výsledky!$FU$3),"",Výsledky!FU83)</f>
        <v>50</v>
      </c>
      <c r="AI39" s="152">
        <f>IF(ISBLANK(Výsledky!$GB$3),"",Výsledky!GB83)</f>
        <v>20</v>
      </c>
      <c r="AJ39" s="152">
        <f>IF(ISBLANK(Výsledky!$GI$3),"",Výsledky!GI83)</f>
        <v>0</v>
      </c>
      <c r="AK39" s="152">
        <f>IF(ISBLANK(Výsledky!$GP$3),"",Výsledky!GP83)</f>
        <v>30</v>
      </c>
      <c r="AL39" s="152">
        <v>0</v>
      </c>
      <c r="AM39" s="152">
        <f>IF(ISBLANK(Výsledky!$HD$3),"",Výsledky!HD83)</f>
        <v>80</v>
      </c>
      <c r="AN39" s="152">
        <f>IF(ISBLANK(Výsledky!$HK$3),"",Výsledky!HK83)</f>
        <v>40</v>
      </c>
      <c r="AO39" s="152" t="str">
        <f>IF(ISBLANK(Výsledky!$HR$3),"",Výsledky!HR83)</f>
        <v>-</v>
      </c>
      <c r="AP39" s="152" t="str">
        <f>IF(ISBLANK(Výsledky!$HY$3),"",Výsledky!HY83)</f>
        <v>-</v>
      </c>
      <c r="AQ39" s="152" t="str">
        <f>IF(ISBLANK(Výsledky!$IF$3),"",Výsledky!IF83)</f>
        <v>-</v>
      </c>
      <c r="AR39" s="152">
        <f>IF(ISBLANK(Výsledky!$IM$3),"",Výsledky!IM83)</f>
        <v>40</v>
      </c>
      <c r="AS39" s="152">
        <f>IF(ISBLANK(Výsledky!$IT$3),"",Výsledky!IT83)</f>
        <v>60</v>
      </c>
      <c r="AT39" s="152">
        <f>IF(ISBLANK(Výsledky!$JA$3),"",Výsledky!JA83)</f>
        <v>30</v>
      </c>
      <c r="AU39" s="152">
        <f>IF(ISBLANK(Výsledky!$JH$3),"",Výsledky!JH83)</f>
        <v>30</v>
      </c>
      <c r="AV39" s="152">
        <f>IF(ISBLANK(Výsledky!$JO$3),"",Výsledky!JO83)</f>
        <v>10</v>
      </c>
      <c r="AW39" s="152">
        <f>IF(ISBLANK(Výsledky!$JV$3),"",Výsledky!JV83)</f>
        <v>60</v>
      </c>
      <c r="AX39" s="152" t="str">
        <f>IF(ISBLANK(Výsledky!$KC$3),"",Výsledky!KC83)</f>
        <v/>
      </c>
      <c r="AY39" s="152">
        <f>IF(ISBLANK(Výsledky!$KJ$3),"",Výsledky!KJ83)</f>
        <v>20</v>
      </c>
      <c r="AZ39" s="152">
        <f>IF(ISBLANK(Výsledky!$KQ$3),"",Výsledky!KQ83)</f>
        <v>30</v>
      </c>
      <c r="BA39" s="152">
        <f>IF(ISBLANK(Výsledky!$KX$3),"",Výsledky!KX83)</f>
        <v>50</v>
      </c>
      <c r="BB39" s="152">
        <f>IF(ISBLANK(Výsledky!$LE$3),"",Výsledky!LE83)</f>
        <v>0</v>
      </c>
      <c r="BC39" s="152" t="str">
        <f>IF(ISBLANK(Výsledky!$LL$3),"",Výsledky!LL83)</f>
        <v/>
      </c>
      <c r="BD39" s="152" t="str">
        <f>IF(ISBLANK(Výsledky!$LS$3),"",Výsledky!LS83)</f>
        <v/>
      </c>
      <c r="BE39" s="152" t="str">
        <f>IF(ISBLANK(Výsledky!$LZ$3),"",Výsledky!LZ83)</f>
        <v/>
      </c>
      <c r="BF39" s="152" t="str">
        <f>IF(ISBLANK(Výsledky!$MG$3),"",Výsledky!MG83)</f>
        <v/>
      </c>
      <c r="BG39" s="152" t="str">
        <f>IF(ISBLANK(Výsledky!$MN$3),"",Výsledky!MN83)</f>
        <v/>
      </c>
      <c r="BH39" s="152" t="str">
        <f>IF(ISBLANK(Výsledky!$MU$3),"",Výsledky!MU83)</f>
        <v/>
      </c>
      <c r="BI39" s="152" t="str">
        <f>IF(ISBLANK(Výsledky!$NB$3),"",Výsledky!NB83)</f>
        <v/>
      </c>
      <c r="BJ39" s="152" t="str">
        <f>IF(ISBLANK(Výsledky!$NI$3),"",Výsledky!NI83)</f>
        <v/>
      </c>
      <c r="BK39" s="152" t="str">
        <f>IF(ISBLANK(Výsledky!$NP$3),"",Výsledky!NP83)</f>
        <v/>
      </c>
      <c r="BL39" s="152" t="str">
        <f>IF(ISBLANK(Výsledky!$NW$3),"",Výsledky!NW83)</f>
        <v/>
      </c>
      <c r="BM39" s="152" t="str">
        <f>IF(ISBLANK(Výsledky!$OD$3),"",Výsledky!OD83)</f>
        <v/>
      </c>
      <c r="BN39" s="152" t="str">
        <f>IF(ISBLANK(Výsledky!$OK$3),"",Výsledky!OK83)</f>
        <v/>
      </c>
      <c r="BO39" s="152" t="str">
        <f>IF(ISBLANK(Výsledky!$OR$3),"",Výsledky!OR83)</f>
        <v/>
      </c>
      <c r="BP39" s="152" t="str">
        <f>IF(ISBLANK(Výsledky!$OY$3),"",Výsledky!OY83)</f>
        <v/>
      </c>
      <c r="BQ39" s="152" t="str">
        <f>IF(ISBLANK(Výsledky!$PF$3),"",Výsledky!PF83)</f>
        <v/>
      </c>
      <c r="BR39" s="152" t="str">
        <f>IF(ISBLANK(Výsledky!$PM$3),"",Výsledky!PM83)</f>
        <v/>
      </c>
      <c r="BS39" s="152" t="str">
        <f>IF(ISBLANK(Výsledky!$PT$3),"",Výsledky!PT83)</f>
        <v/>
      </c>
      <c r="BT39" s="153" t="str">
        <f>IF(ISBLANK(Výsledky!$QA$3),"",Výsledky!QA83)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Tipy!A79</f>
        <v>2</v>
      </c>
      <c r="D40" s="179" t="str">
        <f>Tipy!B79</f>
        <v>Popbob</v>
      </c>
      <c r="E40" s="308">
        <f>SUM(F40:I40)</f>
        <v>1360</v>
      </c>
      <c r="F40" s="306">
        <f>IF(ISBLANK(Výsledky!$I$3),"-",SUM(J40:M40,O40,Q40,S40:T40,V40,X40,Z40:AA40,AC40:AE40,AG40:AI40,AK40:AM40,AP40,AR40,AT40:AU40,AW40:AX40,BA40,BC40:BD40,BF40,BH40,BJ40,BL40,BN40,BP40,BR40:BS40))</f>
        <v>870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250</v>
      </c>
      <c r="I40" s="167">
        <f>IF(ISBLANK(Výsledky!$HK$3),"-",SUM(AN40,AS40,AZ40,BE40,BK40,BQ40))</f>
        <v>30</v>
      </c>
      <c r="J40" s="164">
        <f>IF(ISBLANK(Výsledky!$I$3),"",Výsledky!I85)</f>
        <v>60</v>
      </c>
      <c r="K40" s="152">
        <f>IF(ISBLANK(Výsledky!$P$3),"",Výsledky!P85)</f>
        <v>60</v>
      </c>
      <c r="L40" s="152">
        <f>IF(ISBLANK(Výsledky!$W$3),"",Výsledky!W85)</f>
        <v>50</v>
      </c>
      <c r="M40" s="152">
        <f>IF(ISBLANK(Výsledky!$AD$3),"",Výsledky!AD85)</f>
        <v>70</v>
      </c>
      <c r="N40" s="152">
        <f>IF(ISBLANK(Výsledky!$AK$3),"",Výsledky!AK85)</f>
        <v>30</v>
      </c>
      <c r="O40" s="152">
        <f>IF(ISBLANK(Výsledky!$AR$3),"",Výsledky!AR85)</f>
        <v>80</v>
      </c>
      <c r="P40" s="152">
        <f>IF(ISBLANK(Výsledky!$AY$3),"",Výsledky!AY85)</f>
        <v>80</v>
      </c>
      <c r="Q40" s="152">
        <f>IF(ISBLANK(Výsledky!$BF$3),"",Výsledky!BF85)</f>
        <v>0</v>
      </c>
      <c r="R40" s="152">
        <f>IF(ISBLANK(Výsledky!$BM$3),"",Výsledky!BM85)</f>
        <v>20</v>
      </c>
      <c r="S40" s="152">
        <f>IF(ISBLANK(Výsledky!$BT$3),"",Výsledky!BT85)</f>
        <v>0</v>
      </c>
      <c r="T40" s="152">
        <f>IF(ISBLANK(Výsledky!$CA$3),"",Výsledky!CA85)</f>
        <v>20</v>
      </c>
      <c r="U40" s="152">
        <f>IF(ISBLANK(Výsledky!$CH$3),"",Výsledky!CH85)</f>
        <v>10</v>
      </c>
      <c r="V40" s="152">
        <f>IF(ISBLANK(Výsledky!$CO$3),"",Výsledky!CO85)</f>
        <v>30</v>
      </c>
      <c r="W40" s="152">
        <f>IF(ISBLANK(Výsledky!$CV$3),"",Výsledky!CV85)</f>
        <v>50</v>
      </c>
      <c r="X40" s="152">
        <f>IF(ISBLANK(Výsledky!$DC$3),"",Výsledky!DC85)</f>
        <v>40</v>
      </c>
      <c r="Y40" s="152">
        <f>IF(ISBLANK(Výsledky!$DJ$3),"",Výsledky!DJ85)</f>
        <v>30</v>
      </c>
      <c r="Z40" s="152">
        <f>IF(ISBLANK(Výsledky!$DQ$3),"",Výsledky!DQ85)</f>
        <v>10</v>
      </c>
      <c r="AA40" s="152">
        <f>IF(ISBLANK(Výsledky!$DX$3),"",Výsledky!DX85)</f>
        <v>80</v>
      </c>
      <c r="AB40" s="152">
        <f>IF(ISBLANK(Výsledky!$EE$3),"",Výsledky!EE85)</f>
        <v>30</v>
      </c>
      <c r="AC40" s="152">
        <f>IF(ISBLANK(Výsledky!$EL$3),"",Výsledky!EL85)</f>
        <v>60</v>
      </c>
      <c r="AD40" s="152">
        <f>IF(ISBLANK(Výsledky!$ES$3),"",Výsledky!ES85)</f>
        <v>50</v>
      </c>
      <c r="AE40" s="152">
        <f>IF(ISBLANK(Výsledky!$EZ$3),"",Výsledky!EZ85)</f>
        <v>30</v>
      </c>
      <c r="AF40" s="152">
        <f>IF(ISBLANK(Výsledky!$FG$3),"",Výsledky!FG85)</f>
        <v>10</v>
      </c>
      <c r="AG40" s="152">
        <f>IF(ISBLANK(Výsledky!$FN$3),"",Výsledky!FN85)</f>
        <v>50</v>
      </c>
      <c r="AH40" s="152">
        <f>IF(ISBLANK(Výsledky!$FU$3),"",Výsledky!FU85)</f>
        <v>50</v>
      </c>
      <c r="AI40" s="152" t="str">
        <f>IF(ISBLANK(Výsledky!$GB$3),"",Výsledky!GB85)</f>
        <v>-</v>
      </c>
      <c r="AJ40" s="152">
        <f>IF(ISBLANK(Výsledky!$GI$3),"",Výsledky!GI85)</f>
        <v>30</v>
      </c>
      <c r="AK40" s="152" t="str">
        <f>IF(ISBLANK(Výsledky!$GP$3),"",Výsledky!GP85)</f>
        <v>-</v>
      </c>
      <c r="AL40" s="152">
        <v>0</v>
      </c>
      <c r="AM40" s="152">
        <f>IF(ISBLANK(Výsledky!$HD$3),"",Výsledky!HD85)</f>
        <v>10</v>
      </c>
      <c r="AN40" s="152" t="str">
        <f>IF(ISBLANK(Výsledky!$HK$3),"",Výsledky!HK85)</f>
        <v>-</v>
      </c>
      <c r="AO40" s="152">
        <f>IF(ISBLANK(Výsledky!$HR$3),"",Výsledky!HR85)</f>
        <v>0</v>
      </c>
      <c r="AP40" s="152">
        <f>IF(ISBLANK(Výsledky!$HY$3),"",Výsledky!HY85)</f>
        <v>40</v>
      </c>
      <c r="AQ40" s="152">
        <f>IF(ISBLANK(Výsledky!$IF$3),"",Výsledky!IF85)</f>
        <v>90</v>
      </c>
      <c r="AR40" s="152">
        <f>IF(ISBLANK(Výsledky!$IM$3),"",Výsledky!IM85)</f>
        <v>20</v>
      </c>
      <c r="AS40" s="152">
        <f>IF(ISBLANK(Výsledky!$IT$3),"",Výsledky!IT85)</f>
        <v>30</v>
      </c>
      <c r="AT40" s="152">
        <f>IF(ISBLANK(Výsledky!$JA$3),"",Výsledky!JA85)</f>
        <v>30</v>
      </c>
      <c r="AU40" s="152" t="str">
        <f>IF(ISBLANK(Výsledky!$JH$3),"",Výsledky!JH85)</f>
        <v>-</v>
      </c>
      <c r="AV40" s="152">
        <f>IF(ISBLANK(Výsledky!$JO$3),"",Výsledky!JO85)</f>
        <v>80</v>
      </c>
      <c r="AW40" s="152" t="str">
        <f>IF(ISBLANK(Výsledky!$JV$3),"",Výsledky!JV85)</f>
        <v>-</v>
      </c>
      <c r="AX40" s="152" t="str">
        <f>IF(ISBLANK(Výsledky!$KC$3),"",Výsledky!KC85)</f>
        <v/>
      </c>
      <c r="AY40" s="152">
        <f>IF(ISBLANK(Výsledky!$KJ$3),"",Výsledky!KJ85)</f>
        <v>0</v>
      </c>
      <c r="AZ40" s="152" t="str">
        <f>IF(ISBLANK(Výsledky!$KQ$3),"",Výsledky!KQ85)</f>
        <v>-</v>
      </c>
      <c r="BA40" s="152">
        <f>IF(ISBLANK(Výsledky!$KX$3),"",Výsledky!KX85)</f>
        <v>30</v>
      </c>
      <c r="BB40" s="152" t="str">
        <f>IF(ISBLANK(Výsledky!$LE$3),"",Výsledky!LE85)</f>
        <v>-</v>
      </c>
      <c r="BC40" s="152" t="str">
        <f>IF(ISBLANK(Výsledky!$LL$3),"",Výsledky!LL85)</f>
        <v/>
      </c>
      <c r="BD40" s="152" t="str">
        <f>IF(ISBLANK(Výsledky!$LS$3),"",Výsledky!LS85)</f>
        <v/>
      </c>
      <c r="BE40" s="152" t="str">
        <f>IF(ISBLANK(Výsledky!$LZ$3),"",Výsledky!LZ85)</f>
        <v/>
      </c>
      <c r="BF40" s="152" t="str">
        <f>IF(ISBLANK(Výsledky!$MG$3),"",Výsledky!MG85)</f>
        <v/>
      </c>
      <c r="BG40" s="152" t="str">
        <f>IF(ISBLANK(Výsledky!$MN$3),"",Výsledky!MN85)</f>
        <v/>
      </c>
      <c r="BH40" s="152" t="str">
        <f>IF(ISBLANK(Výsledky!$MU$3),"",Výsledky!MU85)</f>
        <v/>
      </c>
      <c r="BI40" s="152" t="str">
        <f>IF(ISBLANK(Výsledky!$NB$3),"",Výsledky!NB85)</f>
        <v/>
      </c>
      <c r="BJ40" s="152" t="str">
        <f>IF(ISBLANK(Výsledky!$NI$3),"",Výsledky!NI85)</f>
        <v/>
      </c>
      <c r="BK40" s="152" t="str">
        <f>IF(ISBLANK(Výsledky!$NP$3),"",Výsledky!NP85)</f>
        <v/>
      </c>
      <c r="BL40" s="152" t="str">
        <f>IF(ISBLANK(Výsledky!$NW$3),"",Výsledky!NW85)</f>
        <v/>
      </c>
      <c r="BM40" s="152" t="str">
        <f>IF(ISBLANK(Výsledky!$OD$3),"",Výsledky!OD85)</f>
        <v/>
      </c>
      <c r="BN40" s="152" t="str">
        <f>IF(ISBLANK(Výsledky!$OK$3),"",Výsledky!OK85)</f>
        <v/>
      </c>
      <c r="BO40" s="152" t="str">
        <f>IF(ISBLANK(Výsledky!$OR$3),"",Výsledky!OR85)</f>
        <v/>
      </c>
      <c r="BP40" s="152" t="str">
        <f>IF(ISBLANK(Výsledky!$OY$3),"",Výsledky!OY85)</f>
        <v/>
      </c>
      <c r="BQ40" s="152" t="str">
        <f>IF(ISBLANK(Výsledky!$PF$3),"",Výsledky!PF85)</f>
        <v/>
      </c>
      <c r="BR40" s="152" t="str">
        <f>IF(ISBLANK(Výsledky!$PM$3),"",Výsledky!PM85)</f>
        <v/>
      </c>
      <c r="BS40" s="152" t="str">
        <f>IF(ISBLANK(Výsledky!$PT$3),"",Výsledky!PT85)</f>
        <v/>
      </c>
      <c r="BT40" s="153" t="str">
        <f>IF(ISBLANK(Výsledky!$QA$3),"",Výsledky!QA85)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Tipy!A40</f>
        <v>53</v>
      </c>
      <c r="D41" s="179" t="str">
        <f>Tipy!B40</f>
        <v>JV-21</v>
      </c>
      <c r="E41" s="308">
        <f>SUM(F41:I41)</f>
        <v>1360</v>
      </c>
      <c r="F41" s="306">
        <f>IF(ISBLANK(Výsledky!$I$3),"-",SUM(J41:M41,O41,Q41,S41:T41,V41,X41,Z41:AA41,AC41:AE41,AG41:AI41,AK41:AM41,AP41,AR41,AT41:AU41,AW41:AX41,BA41,BC41:BD41,BF41,BH41,BJ41,BL41,BN41,BP41,BR41:BS41))</f>
        <v>860</v>
      </c>
      <c r="G41" s="151">
        <f>IF(ISBLANK(Výsledky!$AK$3),"-",SUM(N41,R41,U41,Y41,AB41,AF41,AV41,BB41,BG41,BI41,BM41,BO41,BT41))</f>
        <v>120</v>
      </c>
      <c r="H41" s="151">
        <f>IF(ISBLANK(Výsledky!$AY$3),"-",SUM(P41,W41,AJ41,AO41,AQ41,AY41))</f>
        <v>300</v>
      </c>
      <c r="I41" s="167">
        <f>IF(ISBLANK(Výsledky!$HK$3),"-",SUM(AN41,AS41,AZ41,BE41,BK41,BQ41))</f>
        <v>80</v>
      </c>
      <c r="J41" s="164">
        <f>IF(ISBLANK(Výsledky!$I$3),"",Výsledky!I46)</f>
        <v>60</v>
      </c>
      <c r="K41" s="152">
        <f>IF(ISBLANK(Výsledky!$P$3),"",Výsledky!P46)</f>
        <v>30</v>
      </c>
      <c r="L41" s="152">
        <f>IF(ISBLANK(Výsledky!$W$3),"",Výsledky!W46)</f>
        <v>40</v>
      </c>
      <c r="M41" s="152">
        <f>IF(ISBLANK(Výsledky!$AD$3),"",Výsledky!AD46)</f>
        <v>60</v>
      </c>
      <c r="N41" s="152" t="str">
        <f>IF(ISBLANK(Výsledky!$AK$3),"",Výsledky!AK46)</f>
        <v>-</v>
      </c>
      <c r="O41" s="152" t="str">
        <f>IF(ISBLANK(Výsledky!$AR$3),"",Výsledky!AR46)</f>
        <v>-</v>
      </c>
      <c r="P41" s="152">
        <f>IF(ISBLANK(Výsledky!$AY$3),"",Výsledky!AY46)</f>
        <v>70</v>
      </c>
      <c r="Q41" s="152">
        <f>IF(ISBLANK(Výsledky!$BF$3),"",Výsledky!BF46)</f>
        <v>0</v>
      </c>
      <c r="R41" s="152" t="str">
        <f>IF(ISBLANK(Výsledky!$BM$3),"",Výsledky!BM46)</f>
        <v>-</v>
      </c>
      <c r="S41" s="152">
        <f>IF(ISBLANK(Výsledky!$BT$3),"",Výsledky!BT46)</f>
        <v>20</v>
      </c>
      <c r="T41" s="152">
        <f>IF(ISBLANK(Výsledky!$CA$3),"",Výsledky!CA46)</f>
        <v>60</v>
      </c>
      <c r="U41" s="152">
        <f>IF(ISBLANK(Výsledky!$CH$3),"",Výsledky!CH46)</f>
        <v>0</v>
      </c>
      <c r="V41" s="152">
        <f>IF(ISBLANK(Výsledky!$CO$3),"",Výsledky!CO46)</f>
        <v>30</v>
      </c>
      <c r="W41" s="152">
        <f>IF(ISBLANK(Výsledky!$CV$3),"",Výsledky!CV46)</f>
        <v>80</v>
      </c>
      <c r="X41" s="152">
        <f>IF(ISBLANK(Výsledky!$DC$3),"",Výsledky!DC46)</f>
        <v>20</v>
      </c>
      <c r="Y41" s="152" t="str">
        <f>IF(ISBLANK(Výsledky!$DJ$3),"",Výsledky!DJ46)</f>
        <v>-</v>
      </c>
      <c r="Z41" s="152">
        <f>IF(ISBLANK(Výsledky!$DQ$3),"",Výsledky!DQ46)</f>
        <v>0</v>
      </c>
      <c r="AA41" s="152">
        <f>IF(ISBLANK(Výsledky!$DX$3),"",Výsledky!DX46)</f>
        <v>50</v>
      </c>
      <c r="AB41" s="152">
        <f>IF(ISBLANK(Výsledky!$EE$3),"",Výsledky!EE46)</f>
        <v>50</v>
      </c>
      <c r="AC41" s="152">
        <f>IF(ISBLANK(Výsledky!$EL$3),"",Výsledky!EL46)</f>
        <v>70</v>
      </c>
      <c r="AD41" s="152">
        <f>IF(ISBLANK(Výsledky!$ES$3),"",Výsledky!ES46)</f>
        <v>60</v>
      </c>
      <c r="AE41" s="152">
        <f>IF(ISBLANK(Výsledky!$EZ$3),"",Výsledky!EZ46)</f>
        <v>40</v>
      </c>
      <c r="AF41" s="152">
        <f>IF(ISBLANK(Výsledky!$FG$3),"",Výsledky!FG46)</f>
        <v>10</v>
      </c>
      <c r="AG41" s="152">
        <f>IF(ISBLANK(Výsledky!$FN$3),"",Výsledky!FN46)</f>
        <v>20</v>
      </c>
      <c r="AH41" s="152">
        <f>IF(ISBLANK(Výsledky!$FU$3),"",Výsledky!FU46)</f>
        <v>60</v>
      </c>
      <c r="AI41" s="152">
        <f>IF(ISBLANK(Výsledky!$GB$3),"",Výsledky!GB46)</f>
        <v>0</v>
      </c>
      <c r="AJ41" s="152">
        <f>IF(ISBLANK(Výsledky!$GI$3),"",Výsledky!GI46)</f>
        <v>60</v>
      </c>
      <c r="AK41" s="152">
        <f>IF(ISBLANK(Výsledky!$GP$3),"",Výsledky!GP46)</f>
        <v>50</v>
      </c>
      <c r="AL41" s="152" t="str">
        <f>IF(ISBLANK(Výsledky!$GW$3),"",Výsledky!GW46)</f>
        <v>-</v>
      </c>
      <c r="AM41" s="152">
        <f>IF(ISBLANK(Výsledky!$HD$3),"",Výsledky!HD46)</f>
        <v>40</v>
      </c>
      <c r="AN41" s="152">
        <f>IF(ISBLANK(Výsledky!$HK$3),"",Výsledky!HK46)</f>
        <v>30</v>
      </c>
      <c r="AO41" s="152">
        <f>IF(ISBLANK(Výsledky!$HR$3),"",Výsledky!HR46)</f>
        <v>0</v>
      </c>
      <c r="AP41" s="152">
        <f>IF(ISBLANK(Výsledky!$HY$3),"",Výsledky!HY46)</f>
        <v>30</v>
      </c>
      <c r="AQ41" s="152">
        <f>IF(ISBLANK(Výsledky!$IF$3),"",Výsledky!IF46)</f>
        <v>80</v>
      </c>
      <c r="AR41" s="152">
        <f>IF(ISBLANK(Výsledky!$IM$3),"",Výsledky!IM46)</f>
        <v>50</v>
      </c>
      <c r="AS41" s="152">
        <f>IF(ISBLANK(Výsledky!$IT$3),"",Výsledky!IT46)</f>
        <v>20</v>
      </c>
      <c r="AT41" s="152">
        <f>IF(ISBLANK(Výsledky!$JA$3),"",Výsledky!JA46)</f>
        <v>30</v>
      </c>
      <c r="AU41" s="152">
        <f>IF(ISBLANK(Výsledky!$JH$3),"",Výsledky!JH46)</f>
        <v>20</v>
      </c>
      <c r="AV41" s="152">
        <f>IF(ISBLANK(Výsledky!$JO$3),"",Výsledky!JO46)</f>
        <v>60</v>
      </c>
      <c r="AW41" s="152" t="str">
        <f>IF(ISBLANK(Výsledky!$JV$3),"",Výsledky!JV46)</f>
        <v>-</v>
      </c>
      <c r="AX41" s="152" t="str">
        <f>IF(ISBLANK(Výsledky!$KC$3),"",Výsledky!KC46)</f>
        <v/>
      </c>
      <c r="AY41" s="152">
        <f>IF(ISBLANK(Výsledky!$KJ$3),"",Výsledky!KJ46)</f>
        <v>10</v>
      </c>
      <c r="AZ41" s="152">
        <f>IF(ISBLANK(Výsledky!$KQ$3),"",Výsledky!KQ46)</f>
        <v>30</v>
      </c>
      <c r="BA41" s="152">
        <f>IF(ISBLANK(Výsledky!$KX$3),"",Výsledky!KX46)</f>
        <v>20</v>
      </c>
      <c r="BB41" s="152">
        <f>IF(ISBLANK(Výsledky!$LE$3),"",Výsledky!LE46)</f>
        <v>0</v>
      </c>
      <c r="BC41" s="152" t="str">
        <f>IF(ISBLANK(Výsledky!$LL$3),"",Výsledky!LL46)</f>
        <v/>
      </c>
      <c r="BD41" s="152" t="str">
        <f>IF(ISBLANK(Výsledky!$LS$3),"",Výsledky!LS46)</f>
        <v/>
      </c>
      <c r="BE41" s="152" t="str">
        <f>IF(ISBLANK(Výsledky!$LZ$3),"",Výsledky!LZ46)</f>
        <v/>
      </c>
      <c r="BF41" s="152" t="str">
        <f>IF(ISBLANK(Výsledky!$MG$3),"",Výsledky!MG46)</f>
        <v/>
      </c>
      <c r="BG41" s="152" t="str">
        <f>IF(ISBLANK(Výsledky!$MN$3),"",Výsledky!MN46)</f>
        <v/>
      </c>
      <c r="BH41" s="152" t="str">
        <f>IF(ISBLANK(Výsledky!$MU$3),"",Výsledky!MU46)</f>
        <v/>
      </c>
      <c r="BI41" s="152" t="str">
        <f>IF(ISBLANK(Výsledky!$NB$3),"",Výsledky!NB46)</f>
        <v/>
      </c>
      <c r="BJ41" s="152" t="str">
        <f>IF(ISBLANK(Výsledky!$NI$3),"",Výsledky!NI46)</f>
        <v/>
      </c>
      <c r="BK41" s="152" t="str">
        <f>IF(ISBLANK(Výsledky!$NP$3),"",Výsledky!NP46)</f>
        <v/>
      </c>
      <c r="BL41" s="152" t="str">
        <f>IF(ISBLANK(Výsledky!$NW$3),"",Výsledky!NW46)</f>
        <v/>
      </c>
      <c r="BM41" s="152" t="str">
        <f>IF(ISBLANK(Výsledky!$OD$3),"",Výsledky!OD46)</f>
        <v/>
      </c>
      <c r="BN41" s="152" t="str">
        <f>IF(ISBLANK(Výsledky!$OK$3),"",Výsledky!OK46)</f>
        <v/>
      </c>
      <c r="BO41" s="152" t="str">
        <f>IF(ISBLANK(Výsledky!$OR$3),"",Výsledky!OR46)</f>
        <v/>
      </c>
      <c r="BP41" s="152" t="str">
        <f>IF(ISBLANK(Výsledky!$OY$3),"",Výsledky!OY46)</f>
        <v/>
      </c>
      <c r="BQ41" s="152" t="str">
        <f>IF(ISBLANK(Výsledky!$PF$3),"",Výsledky!PF46)</f>
        <v/>
      </c>
      <c r="BR41" s="152" t="str">
        <f>IF(ISBLANK(Výsledky!$PM$3),"",Výsledky!PM46)</f>
        <v/>
      </c>
      <c r="BS41" s="152" t="str">
        <f>IF(ISBLANK(Výsledky!$PT$3),"",Výsledky!PT46)</f>
        <v/>
      </c>
      <c r="BT41" s="153" t="str">
        <f>IF(ISBLANK(Výsledky!$QA$3),"",Výsledky!QA46)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Tipy!A9</f>
        <v>10</v>
      </c>
      <c r="D42" s="179" t="str">
        <f>Tipy!B9</f>
        <v>Alex LFC</v>
      </c>
      <c r="E42" s="308">
        <f>SUM(F42:I42)</f>
        <v>1350</v>
      </c>
      <c r="F42" s="306">
        <f>IF(ISBLANK(Výsledky!$I$3),"-",SUM(J42:M42,O42,Q42,S42:T42,V42,X42,Z42:AA42,AC42:AE42,AG42:AI42,AK42:AM42,AP42,AR42,AT42:AU42,AW42:AX42,BA42,BC42:BD42,BF42,BH42,BJ42,BL42,BN42,BP42,BR42:BS42))</f>
        <v>860</v>
      </c>
      <c r="G42" s="151">
        <f>IF(ISBLANK(Výsledky!$AK$3),"-",SUM(N42,R42,U42,Y42,AB42,AF42,AV42,BB42,BG42,BI42,BM42,BO42,BT42))</f>
        <v>220</v>
      </c>
      <c r="H42" s="151">
        <f>IF(ISBLANK(Výsledky!$AY$3),"-",SUM(P42,W42,AJ42,AO42,AQ42,AY42))</f>
        <v>130</v>
      </c>
      <c r="I42" s="167">
        <f>IF(ISBLANK(Výsledky!$HK$3),"-",SUM(AN42,AS42,AZ42,BE42,BK42,BQ42))</f>
        <v>140</v>
      </c>
      <c r="J42" s="164">
        <f>IF(ISBLANK(Výsledky!$I$3),"",Výsledky!I15)</f>
        <v>80</v>
      </c>
      <c r="K42" s="152">
        <f>IF(ISBLANK(Výsledky!$P$3),"",Výsledky!P15)</f>
        <v>80</v>
      </c>
      <c r="L42" s="152">
        <f>IF(ISBLANK(Výsledky!$W$3),"",Výsledky!W15)</f>
        <v>40</v>
      </c>
      <c r="M42" s="152">
        <f>IF(ISBLANK(Výsledky!$AD$3),"",Výsledky!AD15)</f>
        <v>20</v>
      </c>
      <c r="N42" s="152">
        <f>IF(ISBLANK(Výsledky!$AK$3),"",Výsledky!AK15)</f>
        <v>60</v>
      </c>
      <c r="O42" s="152">
        <f>IF(ISBLANK(Výsledky!$AR$3),"",Výsledky!AR15)</f>
        <v>60</v>
      </c>
      <c r="P42" s="152">
        <f>IF(ISBLANK(Výsledky!$AY$3),"",Výsledky!AY15)</f>
        <v>50</v>
      </c>
      <c r="Q42" s="152">
        <f>IF(ISBLANK(Výsledky!$BF$3),"",Výsledky!BF15)</f>
        <v>30</v>
      </c>
      <c r="R42" s="152">
        <f>IF(ISBLANK(Výsledky!$BM$3),"",Výsledky!BM15)</f>
        <v>50</v>
      </c>
      <c r="S42" s="152">
        <f>IF(ISBLANK(Výsledky!$BT$3),"",Výsledky!BT15)</f>
        <v>20</v>
      </c>
      <c r="T42" s="152">
        <f>IF(ISBLANK(Výsledky!$CA$3),"",Výsledky!CA15)</f>
        <v>30</v>
      </c>
      <c r="U42" s="152">
        <f>IF(ISBLANK(Výsledky!$CH$3),"",Výsledky!CH15)</f>
        <v>30</v>
      </c>
      <c r="V42" s="152">
        <f>IF(ISBLANK(Výsledky!$CO$3),"",Výsledky!CO15)</f>
        <v>30</v>
      </c>
      <c r="W42" s="152">
        <f>IF(ISBLANK(Výsledky!$CV$3),"",Výsledky!CV15)</f>
        <v>50</v>
      </c>
      <c r="X42" s="152">
        <f>IF(ISBLANK(Výsledky!$DC$3),"",Výsledky!DC15)</f>
        <v>50</v>
      </c>
      <c r="Y42" s="152">
        <f>IF(ISBLANK(Výsledky!$DJ$3),"",Výsledky!DJ15)</f>
        <v>40</v>
      </c>
      <c r="Z42" s="152" t="str">
        <f>IF(ISBLANK(Výsledky!$DQ$3),"",Výsledky!DQ15)</f>
        <v>-</v>
      </c>
      <c r="AA42" s="152">
        <f>IF(ISBLANK(Výsledky!$DX$3),"",Výsledky!DX15)</f>
        <v>60</v>
      </c>
      <c r="AB42" s="152" t="str">
        <f>IF(ISBLANK(Výsledky!$EE$3),"",Výsledky!EE15)</f>
        <v>-</v>
      </c>
      <c r="AC42" s="152" t="str">
        <f>IF(ISBLANK(Výsledky!$EL$3),"",Výsledky!EL15)</f>
        <v>-</v>
      </c>
      <c r="AD42" s="152">
        <f>IF(ISBLANK(Výsledky!$ES$3),"",Výsledky!ES15)</f>
        <v>50</v>
      </c>
      <c r="AE42" s="152">
        <f>IF(ISBLANK(Výsledky!$EZ$3),"",Výsledky!EZ15)</f>
        <v>20</v>
      </c>
      <c r="AF42" s="152">
        <f>IF(ISBLANK(Výsledky!$FG$3),"",Výsledky!FG15)</f>
        <v>0</v>
      </c>
      <c r="AG42" s="152">
        <f>IF(ISBLANK(Výsledky!$FN$3),"",Výsledky!FN15)</f>
        <v>50</v>
      </c>
      <c r="AH42" s="152">
        <f>IF(ISBLANK(Výsledky!$FU$3),"",Výsledky!FU15)</f>
        <v>30</v>
      </c>
      <c r="AI42" s="152">
        <f>IF(ISBLANK(Výsledky!$GB$3),"",Výsledky!GB15)</f>
        <v>10</v>
      </c>
      <c r="AJ42" s="152">
        <f>IF(ISBLANK(Výsledky!$GI$3),"",Výsledky!GI15)</f>
        <v>30</v>
      </c>
      <c r="AK42" s="152" t="str">
        <f>IF(ISBLANK(Výsledky!$GP$3),"",Výsledky!GP15)</f>
        <v>-</v>
      </c>
      <c r="AL42" s="152">
        <v>0</v>
      </c>
      <c r="AM42" s="152" t="str">
        <f>IF(ISBLANK(Výsledky!$HD$3),"",Výsledky!HD15)</f>
        <v>-</v>
      </c>
      <c r="AN42" s="152" t="str">
        <f>IF(ISBLANK(Výsledky!$HK$3),"",Výsledky!HK15)</f>
        <v>-</v>
      </c>
      <c r="AO42" s="152" t="str">
        <f>IF(ISBLANK(Výsledky!$HR$3),"",Výsledky!HR15)</f>
        <v>-</v>
      </c>
      <c r="AP42" s="152" t="str">
        <f>IF(ISBLANK(Výsledky!$HY$3),"",Výsledky!HY15)</f>
        <v>-</v>
      </c>
      <c r="AQ42" s="152" t="str">
        <f>IF(ISBLANK(Výsledky!$IF$3),"",Výsledky!IF15)</f>
        <v>-</v>
      </c>
      <c r="AR42" s="152">
        <f>IF(ISBLANK(Výsledky!$IM$3),"",Výsledky!IM15)</f>
        <v>40</v>
      </c>
      <c r="AS42" s="152">
        <f>IF(ISBLANK(Výsledky!$IT$3),"",Výsledky!IT15)</f>
        <v>60</v>
      </c>
      <c r="AT42" s="152">
        <f>IF(ISBLANK(Výsledky!$JA$3),"",Výsledky!JA15)</f>
        <v>50</v>
      </c>
      <c r="AU42" s="152">
        <f>IF(ISBLANK(Výsledky!$JH$3),"",Výsledky!JH15)</f>
        <v>20</v>
      </c>
      <c r="AV42" s="152">
        <f>IF(ISBLANK(Výsledky!$JO$3),"",Výsledky!JO15)</f>
        <v>30</v>
      </c>
      <c r="AW42" s="152">
        <f>IF(ISBLANK(Výsledky!$JV$3),"",Výsledky!JV15)</f>
        <v>60</v>
      </c>
      <c r="AX42" s="152" t="str">
        <f>IF(ISBLANK(Výsledky!$KC$3),"",Výsledky!KC15)</f>
        <v/>
      </c>
      <c r="AY42" s="152" t="str">
        <f>IF(ISBLANK(Výsledky!$KJ$3),"",Výsledky!KJ15)</f>
        <v>-</v>
      </c>
      <c r="AZ42" s="152">
        <f>IF(ISBLANK(Výsledky!$KQ$3),"",Výsledky!KQ15)</f>
        <v>80</v>
      </c>
      <c r="BA42" s="152">
        <f>IF(ISBLANK(Výsledky!$KX$3),"",Výsledky!KX15)</f>
        <v>30</v>
      </c>
      <c r="BB42" s="152">
        <f>IF(ISBLANK(Výsledky!$LE$3),"",Výsledky!LE15)</f>
        <v>10</v>
      </c>
      <c r="BC42" s="152" t="str">
        <f>IF(ISBLANK(Výsledky!$LL$3),"",Výsledky!LL15)</f>
        <v/>
      </c>
      <c r="BD42" s="152" t="str">
        <f>IF(ISBLANK(Výsledky!$LS$3),"",Výsledky!LS15)</f>
        <v/>
      </c>
      <c r="BE42" s="152" t="str">
        <f>IF(ISBLANK(Výsledky!$LZ$3),"",Výsledky!LZ15)</f>
        <v/>
      </c>
      <c r="BF42" s="152" t="str">
        <f>IF(ISBLANK(Výsledky!$MG$3),"",Výsledky!MG15)</f>
        <v/>
      </c>
      <c r="BG42" s="152" t="str">
        <f>IF(ISBLANK(Výsledky!$MN$3),"",Výsledky!MN15)</f>
        <v/>
      </c>
      <c r="BH42" s="152" t="str">
        <f>IF(ISBLANK(Výsledky!$MU$3),"",Výsledky!MU15)</f>
        <v/>
      </c>
      <c r="BI42" s="152" t="str">
        <f>IF(ISBLANK(Výsledky!$NB$3),"",Výsledky!NB15)</f>
        <v/>
      </c>
      <c r="BJ42" s="152" t="str">
        <f>IF(ISBLANK(Výsledky!$NI$3),"",Výsledky!NI15)</f>
        <v/>
      </c>
      <c r="BK42" s="152" t="str">
        <f>IF(ISBLANK(Výsledky!$NP$3),"",Výsledky!NP15)</f>
        <v/>
      </c>
      <c r="BL42" s="152" t="str">
        <f>IF(ISBLANK(Výsledky!$NW$3),"",Výsledky!NW15)</f>
        <v/>
      </c>
      <c r="BM42" s="152" t="str">
        <f>IF(ISBLANK(Výsledky!$OD$3),"",Výsledky!OD15)</f>
        <v/>
      </c>
      <c r="BN42" s="152" t="str">
        <f>IF(ISBLANK(Výsledky!$OK$3),"",Výsledky!OK15)</f>
        <v/>
      </c>
      <c r="BO42" s="152" t="str">
        <f>IF(ISBLANK(Výsledky!$OR$3),"",Výsledky!OR15)</f>
        <v/>
      </c>
      <c r="BP42" s="152" t="str">
        <f>IF(ISBLANK(Výsledky!$OY$3),"",Výsledky!OY15)</f>
        <v/>
      </c>
      <c r="BQ42" s="152" t="str">
        <f>IF(ISBLANK(Výsledky!$PF$3),"",Výsledky!PF15)</f>
        <v/>
      </c>
      <c r="BR42" s="152" t="str">
        <f>IF(ISBLANK(Výsledky!$PM$3),"",Výsledky!PM15)</f>
        <v/>
      </c>
      <c r="BS42" s="152" t="str">
        <f>IF(ISBLANK(Výsledky!$PT$3),"",Výsledky!PT15)</f>
        <v/>
      </c>
      <c r="BT42" s="153" t="str">
        <f>IF(ISBLANK(Výsledky!$QA$3),"",Výsledky!QA15)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Tipy!A104</f>
        <v>32</v>
      </c>
      <c r="D43" s="179" t="str">
        <f>Tipy!B104</f>
        <v>Yogino</v>
      </c>
      <c r="E43" s="308">
        <f>SUM(F43:I43)</f>
        <v>1350</v>
      </c>
      <c r="F43" s="306">
        <f>IF(ISBLANK(Výsledky!$I$3),"-",SUM(J43:M43,O43,Q43,S43:T43,V43,X43,Z43:AA43,AC43:AE43,AG43:AI43,AK43:AM43,AP43,AR43,AT43:AU43,AW43:AX43,BA43,BC43:BD43,BF43,BH43,BJ43,BL43,BN43,BP43,BR43:BS43))</f>
        <v>850</v>
      </c>
      <c r="G43" s="151">
        <f>IF(ISBLANK(Výsledky!$AK$3),"-",SUM(N43,R43,U43,Y43,AB43,AF43,AV43,BB43,BG43,BI43,BM43,BO43,BT43))</f>
        <v>280</v>
      </c>
      <c r="H43" s="151">
        <f>IF(ISBLANK(Výsledky!$AY$3),"-",SUM(P43,W43,AJ43,AO43,AQ43,AY43))</f>
        <v>180</v>
      </c>
      <c r="I43" s="167">
        <f>IF(ISBLANK(Výsledky!$HK$3),"-",SUM(AN43,AS43,AZ43,BE43,BK43,BQ43))</f>
        <v>40</v>
      </c>
      <c r="J43" s="164">
        <f>IF(ISBLANK(Výsledky!$I$3),"",Výsledky!I110)</f>
        <v>80</v>
      </c>
      <c r="K43" s="152">
        <f>IF(ISBLANK(Výsledky!$P$3),"",Výsledky!P110)</f>
        <v>30</v>
      </c>
      <c r="L43" s="152">
        <f>IF(ISBLANK(Výsledky!$W$3),"",Výsledky!W110)</f>
        <v>0</v>
      </c>
      <c r="M43" s="152">
        <f>IF(ISBLANK(Výsledky!$AD$3),"",Výsledky!AD110)</f>
        <v>60</v>
      </c>
      <c r="N43" s="152">
        <f>IF(ISBLANK(Výsledky!$AK$3),"",Výsledky!AK110)</f>
        <v>50</v>
      </c>
      <c r="O43" s="152">
        <f>IF(ISBLANK(Výsledky!$AR$3),"",Výsledky!AR110)</f>
        <v>60</v>
      </c>
      <c r="P43" s="152">
        <f>IF(ISBLANK(Výsledky!$AY$3),"",Výsledky!AY110)</f>
        <v>70</v>
      </c>
      <c r="Q43" s="152">
        <f>IF(ISBLANK(Výsledky!$BF$3),"",Výsledky!BF110)</f>
        <v>30</v>
      </c>
      <c r="R43" s="152">
        <f>IF(ISBLANK(Výsledky!$BM$3),"",Výsledky!BM110)</f>
        <v>50</v>
      </c>
      <c r="S43" s="152">
        <f>IF(ISBLANK(Výsledky!$BT$3),"",Výsledky!BT110)</f>
        <v>30</v>
      </c>
      <c r="T43" s="152">
        <f>IF(ISBLANK(Výsledky!$CA$3),"",Výsledky!CA110)</f>
        <v>50</v>
      </c>
      <c r="U43" s="152">
        <f>IF(ISBLANK(Výsledky!$CH$3),"",Výsledky!CH110)</f>
        <v>30</v>
      </c>
      <c r="V43" s="152">
        <f>IF(ISBLANK(Výsledky!$CO$3),"",Výsledky!CO110)</f>
        <v>60</v>
      </c>
      <c r="W43" s="152">
        <f>IF(ISBLANK(Výsledky!$CV$3),"",Výsledky!CV110)</f>
        <v>50</v>
      </c>
      <c r="X43" s="152">
        <f>IF(ISBLANK(Výsledky!$DC$3),"",Výsledky!DC110)</f>
        <v>0</v>
      </c>
      <c r="Y43" s="152">
        <f>IF(ISBLANK(Výsledky!$DJ$3),"",Výsledky!DJ110)</f>
        <v>30</v>
      </c>
      <c r="Z43" s="152">
        <f>IF(ISBLANK(Výsledky!$DQ$3),"",Výsledky!DQ110)</f>
        <v>10</v>
      </c>
      <c r="AA43" s="152">
        <f>IF(ISBLANK(Výsledky!$DX$3),"",Výsledky!DX110)</f>
        <v>60</v>
      </c>
      <c r="AB43" s="152" t="str">
        <f>IF(ISBLANK(Výsledky!$EE$3),"",Výsledky!EE110)</f>
        <v>-</v>
      </c>
      <c r="AC43" s="152">
        <f>IF(ISBLANK(Výsledky!$EL$3),"",Výsledky!EL110)</f>
        <v>30</v>
      </c>
      <c r="AD43" s="152">
        <f>IF(ISBLANK(Výsledky!$ES$3),"",Výsledky!ES110)</f>
        <v>20</v>
      </c>
      <c r="AE43" s="152">
        <f>IF(ISBLANK(Výsledky!$EZ$3),"",Výsledky!EZ110)</f>
        <v>30</v>
      </c>
      <c r="AF43" s="152">
        <f>IF(ISBLANK(Výsledky!$FG$3),"",Výsledky!FG110)</f>
        <v>70</v>
      </c>
      <c r="AG43" s="152">
        <f>IF(ISBLANK(Výsledky!$FN$3),"",Výsledky!FN110)</f>
        <v>50</v>
      </c>
      <c r="AH43" s="152">
        <f>IF(ISBLANK(Výsledky!$FU$3),"",Výsledky!FU110)</f>
        <v>50</v>
      </c>
      <c r="AI43" s="152">
        <f>IF(ISBLANK(Výsledky!$GB$3),"",Výsledky!GB110)</f>
        <v>10</v>
      </c>
      <c r="AJ43" s="152">
        <f>IF(ISBLANK(Výsledky!$GI$3),"",Výsledky!GI110)</f>
        <v>0</v>
      </c>
      <c r="AK43" s="152">
        <f>IF(ISBLANK(Výsledky!$GP$3),"",Výsledky!GP110)</f>
        <v>50</v>
      </c>
      <c r="AL43" s="152">
        <v>0</v>
      </c>
      <c r="AM43" s="152">
        <f>IF(ISBLANK(Výsledky!$HD$3),"",Výsledky!HD110)</f>
        <v>10</v>
      </c>
      <c r="AN43" s="152">
        <f>IF(ISBLANK(Výsledky!$HK$3),"",Výsledky!HK110)</f>
        <v>20</v>
      </c>
      <c r="AO43" s="152">
        <f>IF(ISBLANK(Výsledky!$HR$3),"",Výsledky!HR110)</f>
        <v>0</v>
      </c>
      <c r="AP43" s="152" t="str">
        <f>IF(ISBLANK(Výsledky!$HY$3),"",Výsledky!HY110)</f>
        <v>-</v>
      </c>
      <c r="AQ43" s="152">
        <f>IF(ISBLANK(Výsledky!$IF$3),"",Výsledky!IF110)</f>
        <v>60</v>
      </c>
      <c r="AR43" s="152">
        <f>IF(ISBLANK(Výsledky!$IM$3),"",Výsledky!IM110)</f>
        <v>30</v>
      </c>
      <c r="AS43" s="152" t="str">
        <f>IF(ISBLANK(Výsledky!$IT$3),"",Výsledky!IT110)</f>
        <v>-</v>
      </c>
      <c r="AT43" s="152" t="str">
        <f>IF(ISBLANK(Výsledky!$JA$3),"",Výsledky!JA110)</f>
        <v>-</v>
      </c>
      <c r="AU43" s="152">
        <f>IF(ISBLANK(Výsledky!$JH$3),"",Výsledky!JH110)</f>
        <v>30</v>
      </c>
      <c r="AV43" s="152">
        <f>IF(ISBLANK(Výsledky!$JO$3),"",Výsledky!JO110)</f>
        <v>50</v>
      </c>
      <c r="AW43" s="152">
        <f>IF(ISBLANK(Výsledky!$JV$3),"",Výsledky!JV110)</f>
        <v>50</v>
      </c>
      <c r="AX43" s="152" t="str">
        <f>IF(ISBLANK(Výsledky!$KC$3),"",Výsledky!KC110)</f>
        <v/>
      </c>
      <c r="AY43" s="152">
        <f>IF(ISBLANK(Výsledky!$KJ$3),"",Výsledky!KJ110)</f>
        <v>0</v>
      </c>
      <c r="AZ43" s="152">
        <f>IF(ISBLANK(Výsledky!$KQ$3),"",Výsledky!KQ110)</f>
        <v>20</v>
      </c>
      <c r="BA43" s="152">
        <f>IF(ISBLANK(Výsledky!$KX$3),"",Výsledky!KX110)</f>
        <v>20</v>
      </c>
      <c r="BB43" s="152">
        <f>IF(ISBLANK(Výsledky!$LE$3),"",Výsledky!LE110)</f>
        <v>0</v>
      </c>
      <c r="BC43" s="152" t="str">
        <f>IF(ISBLANK(Výsledky!$LL$3),"",Výsledky!LL110)</f>
        <v/>
      </c>
      <c r="BD43" s="152" t="str">
        <f>IF(ISBLANK(Výsledky!$LS$3),"",Výsledky!LS110)</f>
        <v/>
      </c>
      <c r="BE43" s="152" t="str">
        <f>IF(ISBLANK(Výsledky!$LZ$3),"",Výsledky!LZ110)</f>
        <v/>
      </c>
      <c r="BF43" s="152" t="str">
        <f>IF(ISBLANK(Výsledky!$MG$3),"",Výsledky!MG110)</f>
        <v/>
      </c>
      <c r="BG43" s="152" t="str">
        <f>IF(ISBLANK(Výsledky!$MN$3),"",Výsledky!MN110)</f>
        <v/>
      </c>
      <c r="BH43" s="152" t="str">
        <f>IF(ISBLANK(Výsledky!$MU$3),"",Výsledky!MU110)</f>
        <v/>
      </c>
      <c r="BI43" s="152" t="str">
        <f>IF(ISBLANK(Výsledky!$NB$3),"",Výsledky!NB110)</f>
        <v/>
      </c>
      <c r="BJ43" s="152" t="str">
        <f>IF(ISBLANK(Výsledky!$NI$3),"",Výsledky!NI110)</f>
        <v/>
      </c>
      <c r="BK43" s="152" t="str">
        <f>IF(ISBLANK(Výsledky!$NP$3),"",Výsledky!NP110)</f>
        <v/>
      </c>
      <c r="BL43" s="152" t="str">
        <f>IF(ISBLANK(Výsledky!$NW$3),"",Výsledky!NW110)</f>
        <v/>
      </c>
      <c r="BM43" s="152" t="str">
        <f>IF(ISBLANK(Výsledky!$OD$3),"",Výsledky!OD110)</f>
        <v/>
      </c>
      <c r="BN43" s="152" t="str">
        <f>IF(ISBLANK(Výsledky!$OK$3),"",Výsledky!OK110)</f>
        <v/>
      </c>
      <c r="BO43" s="152" t="str">
        <f>IF(ISBLANK(Výsledky!$OR$3),"",Výsledky!OR110)</f>
        <v/>
      </c>
      <c r="BP43" s="152" t="str">
        <f>IF(ISBLANK(Výsledky!$OY$3),"",Výsledky!OY110)</f>
        <v/>
      </c>
      <c r="BQ43" s="152" t="str">
        <f>IF(ISBLANK(Výsledky!$PF$3),"",Výsledky!PF110)</f>
        <v/>
      </c>
      <c r="BR43" s="152" t="str">
        <f>IF(ISBLANK(Výsledky!$PM$3),"",Výsledky!PM110)</f>
        <v/>
      </c>
      <c r="BS43" s="152" t="str">
        <f>IF(ISBLANK(Výsledky!$PT$3),"",Výsledky!PT110)</f>
        <v/>
      </c>
      <c r="BT43" s="153" t="str">
        <f>IF(ISBLANK(Výsledky!$QA$3),"",Výsledky!QA110)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Tipy!A30</f>
        <v>80</v>
      </c>
      <c r="D44" s="179" t="str">
        <f>Tipy!B30</f>
        <v>GaboLFC</v>
      </c>
      <c r="E44" s="308">
        <f>SUM(F44:I44)</f>
        <v>1350</v>
      </c>
      <c r="F44" s="306">
        <f>IF(ISBLANK(Výsledky!$I$3),"-",SUM(J44:M44,O44,Q44,S44:T44,V44,X44,Z44:AA44,AC44:AE44,AG44:AI44,AK44:AM44,AP44,AR44,AT44:AU44,AW44:AX44,BA44,BC44:BD44,BF44,BH44,BJ44,BL44,BN44,BP44,BR44:BS44))</f>
        <v>930</v>
      </c>
      <c r="G44" s="151">
        <f>IF(ISBLANK(Výsledky!$AK$3),"-",SUM(N44,R44,U44,Y44,AB44,AF44,AV44,BB44,BG44,BI44,BM44,BO44,BT44))</f>
        <v>210</v>
      </c>
      <c r="H44" s="151">
        <f>IF(ISBLANK(Výsledky!$AY$3),"-",SUM(P44,W44,AJ44,AO44,AQ44,AY44))</f>
        <v>140</v>
      </c>
      <c r="I44" s="167">
        <f>IF(ISBLANK(Výsledky!$HK$3),"-",SUM(AN44,AS44,AZ44,BE44,BK44,BQ44))</f>
        <v>70</v>
      </c>
      <c r="J44" s="164">
        <f>IF(ISBLANK(Výsledky!$I$3),"",Výsledky!I36)</f>
        <v>60</v>
      </c>
      <c r="K44" s="152">
        <f>IF(ISBLANK(Výsledky!$P$3),"",Výsledky!P36)</f>
        <v>50</v>
      </c>
      <c r="L44" s="152">
        <f>IF(ISBLANK(Výsledky!$W$3),"",Výsledky!W36)</f>
        <v>10</v>
      </c>
      <c r="M44" s="152">
        <f>IF(ISBLANK(Výsledky!$AD$3),"",Výsledky!AD36)</f>
        <v>50</v>
      </c>
      <c r="N44" s="152">
        <f>IF(ISBLANK(Výsledky!$AK$3),"",Výsledky!AK36)</f>
        <v>20</v>
      </c>
      <c r="O44" s="152">
        <f>IF(ISBLANK(Výsledky!$AR$3),"",Výsledky!AR36)</f>
        <v>80</v>
      </c>
      <c r="P44" s="152">
        <f>IF(ISBLANK(Výsledky!$AY$3),"",Výsledky!AY36)</f>
        <v>60</v>
      </c>
      <c r="Q44" s="152">
        <f>IF(ISBLANK(Výsledky!$BF$3),"",Výsledky!BF36)</f>
        <v>30</v>
      </c>
      <c r="R44" s="152">
        <f>IF(ISBLANK(Výsledky!$BM$3),"",Výsledky!BM36)</f>
        <v>30</v>
      </c>
      <c r="S44" s="152">
        <f>IF(ISBLANK(Výsledky!$BT$3),"",Výsledky!BT36)</f>
        <v>0</v>
      </c>
      <c r="T44" s="152">
        <f>IF(ISBLANK(Výsledky!$CA$3),"",Výsledky!CA36)</f>
        <v>50</v>
      </c>
      <c r="U44" s="152">
        <f>IF(ISBLANK(Výsledky!$CH$3),"",Výsledky!CH36)</f>
        <v>0</v>
      </c>
      <c r="V44" s="152">
        <f>IF(ISBLANK(Výsledky!$CO$3),"",Výsledky!CO36)</f>
        <v>50</v>
      </c>
      <c r="W44" s="152">
        <f>IF(ISBLANK(Výsledky!$CV$3),"",Výsledky!CV36)</f>
        <v>50</v>
      </c>
      <c r="X44" s="152">
        <f>IF(ISBLANK(Výsledky!$DC$3),"",Výsledky!DC36)</f>
        <v>10</v>
      </c>
      <c r="Y44" s="152">
        <f>IF(ISBLANK(Výsledky!$DJ$3),"",Výsledky!DJ36)</f>
        <v>30</v>
      </c>
      <c r="Z44" s="152">
        <f>IF(ISBLANK(Výsledky!$DQ$3),"",Výsledky!DQ36)</f>
        <v>10</v>
      </c>
      <c r="AA44" s="152">
        <f>IF(ISBLANK(Výsledky!$DX$3),"",Výsledky!DX36)</f>
        <v>60</v>
      </c>
      <c r="AB44" s="152">
        <f>IF(ISBLANK(Výsledky!$EE$3),"",Výsledky!EE36)</f>
        <v>30</v>
      </c>
      <c r="AC44" s="152">
        <f>IF(ISBLANK(Výsledky!$EL$3),"",Výsledky!EL36)</f>
        <v>40</v>
      </c>
      <c r="AD44" s="152">
        <f>IF(ISBLANK(Výsledky!$ES$3),"",Výsledky!ES36)</f>
        <v>50</v>
      </c>
      <c r="AE44" s="152">
        <f>IF(ISBLANK(Výsledky!$EZ$3),"",Výsledky!EZ36)</f>
        <v>30</v>
      </c>
      <c r="AF44" s="152">
        <f>IF(ISBLANK(Výsledky!$FG$3),"",Výsledky!FG36)</f>
        <v>50</v>
      </c>
      <c r="AG44" s="152">
        <f>IF(ISBLANK(Výsledky!$FN$3),"",Výsledky!FN36)</f>
        <v>50</v>
      </c>
      <c r="AH44" s="152">
        <f>IF(ISBLANK(Výsledky!$FU$3),"",Výsledky!FU36)</f>
        <v>60</v>
      </c>
      <c r="AI44" s="152">
        <f>IF(ISBLANK(Výsledky!$GB$3),"",Výsledky!GB36)</f>
        <v>0</v>
      </c>
      <c r="AJ44" s="152">
        <f>IF(ISBLANK(Výsledky!$GI$3),"",Výsledky!GI36)</f>
        <v>0</v>
      </c>
      <c r="AK44" s="152">
        <f>IF(ISBLANK(Výsledky!$GP$3),"",Výsledky!GP36)</f>
        <v>50</v>
      </c>
      <c r="AL44" s="152">
        <v>0</v>
      </c>
      <c r="AM44" s="152">
        <f>IF(ISBLANK(Výsledky!$HD$3),"",Výsledky!HD36)</f>
        <v>0</v>
      </c>
      <c r="AN44" s="152">
        <f>IF(ISBLANK(Výsledky!$HK$3),"",Výsledky!HK36)</f>
        <v>20</v>
      </c>
      <c r="AO44" s="152">
        <f>IF(ISBLANK(Výsledky!$HR$3),"",Výsledky!HR36)</f>
        <v>0</v>
      </c>
      <c r="AP44" s="152">
        <f>IF(ISBLANK(Výsledky!$HY$3),"",Výsledky!HY36)</f>
        <v>40</v>
      </c>
      <c r="AQ44" s="152">
        <f>IF(ISBLANK(Výsledky!$IF$3),"",Výsledky!IF36)</f>
        <v>30</v>
      </c>
      <c r="AR44" s="152">
        <f>IF(ISBLANK(Výsledky!$IM$3),"",Výsledky!IM36)</f>
        <v>30</v>
      </c>
      <c r="AS44" s="152">
        <f>IF(ISBLANK(Výsledky!$IT$3),"",Výsledky!IT36)</f>
        <v>30</v>
      </c>
      <c r="AT44" s="152">
        <f>IF(ISBLANK(Výsledky!$JA$3),"",Výsledky!JA36)</f>
        <v>20</v>
      </c>
      <c r="AU44" s="152">
        <f>IF(ISBLANK(Výsledky!$JH$3),"",Výsledky!JH36)</f>
        <v>30</v>
      </c>
      <c r="AV44" s="152">
        <f>IF(ISBLANK(Výsledky!$JO$3),"",Výsledky!JO36)</f>
        <v>50</v>
      </c>
      <c r="AW44" s="152">
        <f>IF(ISBLANK(Výsledky!$JV$3),"",Výsledky!JV36)</f>
        <v>50</v>
      </c>
      <c r="AX44" s="152" t="str">
        <f>IF(ISBLANK(Výsledky!$KC$3),"",Výsledky!KC36)</f>
        <v/>
      </c>
      <c r="AY44" s="152">
        <f>IF(ISBLANK(Výsledky!$KJ$3),"",Výsledky!KJ36)</f>
        <v>0</v>
      </c>
      <c r="AZ44" s="152">
        <f>IF(ISBLANK(Výsledky!$KQ$3),"",Výsledky!KQ36)</f>
        <v>20</v>
      </c>
      <c r="BA44" s="152">
        <f>IF(ISBLANK(Výsledky!$KX$3),"",Výsledky!KX36)</f>
        <v>20</v>
      </c>
      <c r="BB44" s="152">
        <f>IF(ISBLANK(Výsledky!$LE$3),"",Výsledky!LE36)</f>
        <v>0</v>
      </c>
      <c r="BC44" s="152" t="str">
        <f>IF(ISBLANK(Výsledky!$LL$3),"",Výsledky!LL36)</f>
        <v/>
      </c>
      <c r="BD44" s="152" t="str">
        <f>IF(ISBLANK(Výsledky!$LS$3),"",Výsledky!LS36)</f>
        <v/>
      </c>
      <c r="BE44" s="152" t="str">
        <f>IF(ISBLANK(Výsledky!$LZ$3),"",Výsledky!LZ36)</f>
        <v/>
      </c>
      <c r="BF44" s="152" t="str">
        <f>IF(ISBLANK(Výsledky!$MG$3),"",Výsledky!MG36)</f>
        <v/>
      </c>
      <c r="BG44" s="152" t="str">
        <f>IF(ISBLANK(Výsledky!$MN$3),"",Výsledky!MN36)</f>
        <v/>
      </c>
      <c r="BH44" s="152" t="str">
        <f>IF(ISBLANK(Výsledky!$MU$3),"",Výsledky!MU36)</f>
        <v/>
      </c>
      <c r="BI44" s="152" t="str">
        <f>IF(ISBLANK(Výsledky!$NB$3),"",Výsledky!NB36)</f>
        <v/>
      </c>
      <c r="BJ44" s="152" t="str">
        <f>IF(ISBLANK(Výsledky!$NI$3),"",Výsledky!NI36)</f>
        <v/>
      </c>
      <c r="BK44" s="152" t="str">
        <f>IF(ISBLANK(Výsledky!$NP$3),"",Výsledky!NP36)</f>
        <v/>
      </c>
      <c r="BL44" s="152" t="str">
        <f>IF(ISBLANK(Výsledky!$NW$3),"",Výsledky!NW36)</f>
        <v/>
      </c>
      <c r="BM44" s="152" t="str">
        <f>IF(ISBLANK(Výsledky!$OD$3),"",Výsledky!OD36)</f>
        <v/>
      </c>
      <c r="BN44" s="152" t="str">
        <f>IF(ISBLANK(Výsledky!$OK$3),"",Výsledky!OK36)</f>
        <v/>
      </c>
      <c r="BO44" s="152" t="str">
        <f>IF(ISBLANK(Výsledky!$OR$3),"",Výsledky!OR36)</f>
        <v/>
      </c>
      <c r="BP44" s="152" t="str">
        <f>IF(ISBLANK(Výsledky!$OY$3),"",Výsledky!OY36)</f>
        <v/>
      </c>
      <c r="BQ44" s="152" t="str">
        <f>IF(ISBLANK(Výsledky!$PF$3),"",Výsledky!PF36)</f>
        <v/>
      </c>
      <c r="BR44" s="152" t="str">
        <f>IF(ISBLANK(Výsledky!$PM$3),"",Výsledky!PM36)</f>
        <v/>
      </c>
      <c r="BS44" s="152" t="str">
        <f>IF(ISBLANK(Výsledky!$PT$3),"",Výsledky!PT36)</f>
        <v/>
      </c>
      <c r="BT44" s="153" t="str">
        <f>IF(ISBLANK(Výsledky!$QA$3),"",Výsledky!QA36)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Tipy!A86</f>
        <v>72</v>
      </c>
      <c r="D45" s="179" t="str">
        <f>Tipy!B86</f>
        <v>Sebo</v>
      </c>
      <c r="E45" s="308">
        <f>SUM(F45:I45)</f>
        <v>1340</v>
      </c>
      <c r="F45" s="306">
        <f>IF(ISBLANK(Výsledky!$I$3),"-",SUM(J45:M45,O45,Q45,S45:T45,V45,X45,Z45:AA45,AC45:AE45,AG45:AI45,AK45:AM45,AP45,AR45,AT45:AU45,AW45:AX45,BA45,BC45:BD45,BF45,BH45,BJ45,BL45,BN45,BP45,BR45:BS45))</f>
        <v>840</v>
      </c>
      <c r="G45" s="151">
        <f>IF(ISBLANK(Výsledky!$AK$3),"-",SUM(N45,R45,U45,Y45,AB45,AF45,AV45,BB45,BG45,BI45,BM45,BO45,BT45))</f>
        <v>260</v>
      </c>
      <c r="H45" s="151">
        <f>IF(ISBLANK(Výsledky!$AY$3),"-",SUM(P45,W45,AJ45,AO45,AQ45,AY45))</f>
        <v>160</v>
      </c>
      <c r="I45" s="167">
        <f>IF(ISBLANK(Výsledky!$HK$3),"-",SUM(AN45,AS45,AZ45,BE45,BK45,BQ45))</f>
        <v>80</v>
      </c>
      <c r="J45" s="164">
        <f>IF(ISBLANK(Výsledky!$I$3),"",Výsledky!I92)</f>
        <v>60</v>
      </c>
      <c r="K45" s="152" t="str">
        <f>IF(ISBLANK(Výsledky!$P$3),"",Výsledky!P92)</f>
        <v>-</v>
      </c>
      <c r="L45" s="152">
        <f>IF(ISBLANK(Výsledky!$W$3),"",Výsledky!W92)</f>
        <v>40</v>
      </c>
      <c r="M45" s="152">
        <f>IF(ISBLANK(Výsledky!$AD$3),"",Výsledky!AD92)</f>
        <v>50</v>
      </c>
      <c r="N45" s="152">
        <f>IF(ISBLANK(Výsledky!$AK$3),"",Výsledky!AK92)</f>
        <v>50</v>
      </c>
      <c r="O45" s="152" t="str">
        <f>IF(ISBLANK(Výsledky!$AR$3),"",Výsledky!AR92)</f>
        <v>-</v>
      </c>
      <c r="P45" s="152">
        <f>IF(ISBLANK(Výsledky!$AY$3),"",Výsledky!AY92)</f>
        <v>90</v>
      </c>
      <c r="Q45" s="152">
        <f>IF(ISBLANK(Výsledky!$BF$3),"",Výsledky!BF92)</f>
        <v>30</v>
      </c>
      <c r="R45" s="152">
        <f>IF(ISBLANK(Výsledky!$BM$3),"",Výsledky!BM92)</f>
        <v>0</v>
      </c>
      <c r="S45" s="152">
        <f>IF(ISBLANK(Výsledky!$BT$3),"",Výsledky!BT92)</f>
        <v>30</v>
      </c>
      <c r="T45" s="152">
        <f>IF(ISBLANK(Výsledky!$CA$3),"",Výsledky!CA92)</f>
        <v>60</v>
      </c>
      <c r="U45" s="152">
        <f>IF(ISBLANK(Výsledky!$CH$3),"",Výsledky!CH92)</f>
        <v>60</v>
      </c>
      <c r="V45" s="152">
        <f>IF(ISBLANK(Výsledky!$CO$3),"",Výsledky!CO92)</f>
        <v>10</v>
      </c>
      <c r="W45" s="152">
        <f>IF(ISBLANK(Výsledky!$CV$3),"",Výsledky!CV92)</f>
        <v>20</v>
      </c>
      <c r="X45" s="152">
        <f>IF(ISBLANK(Výsledky!$DC$3),"",Výsledky!DC92)</f>
        <v>0</v>
      </c>
      <c r="Y45" s="152">
        <f>IF(ISBLANK(Výsledky!$DJ$3),"",Výsledky!DJ92)</f>
        <v>60</v>
      </c>
      <c r="Z45" s="152">
        <f>IF(ISBLANK(Výsledky!$DQ$3),"",Výsledky!DQ92)</f>
        <v>10</v>
      </c>
      <c r="AA45" s="152">
        <f>IF(ISBLANK(Výsledky!$DX$3),"",Výsledky!DX92)</f>
        <v>0</v>
      </c>
      <c r="AB45" s="152">
        <f>IF(ISBLANK(Výsledky!$EE$3),"",Výsledky!EE92)</f>
        <v>20</v>
      </c>
      <c r="AC45" s="152">
        <f>IF(ISBLANK(Výsledky!$EL$3),"",Výsledky!EL92)</f>
        <v>40</v>
      </c>
      <c r="AD45" s="152">
        <f>IF(ISBLANK(Výsledky!$ES$3),"",Výsledky!ES92)</f>
        <v>80</v>
      </c>
      <c r="AE45" s="152">
        <f>IF(ISBLANK(Výsledky!$EZ$3),"",Výsledky!EZ92)</f>
        <v>30</v>
      </c>
      <c r="AF45" s="152">
        <f>IF(ISBLANK(Výsledky!$FG$3),"",Výsledky!FG92)</f>
        <v>10</v>
      </c>
      <c r="AG45" s="152">
        <f>IF(ISBLANK(Výsledky!$FN$3),"",Výsledky!FN92)</f>
        <v>20</v>
      </c>
      <c r="AH45" s="152">
        <f>IF(ISBLANK(Výsledky!$FU$3),"",Výsledky!FU92)</f>
        <v>60</v>
      </c>
      <c r="AI45" s="152">
        <f>IF(ISBLANK(Výsledky!$GB$3),"",Výsledky!GB92)</f>
        <v>20</v>
      </c>
      <c r="AJ45" s="152">
        <f>IF(ISBLANK(Výsledky!$GI$3),"",Výsledky!GI92)</f>
        <v>50</v>
      </c>
      <c r="AK45" s="152">
        <f>IF(ISBLANK(Výsledky!$GP$3),"",Výsledky!GP92)</f>
        <v>60</v>
      </c>
      <c r="AL45" s="152">
        <v>0</v>
      </c>
      <c r="AM45" s="152" t="str">
        <f>IF(ISBLANK(Výsledky!$HD$3),"",Výsledky!HD92)</f>
        <v>-</v>
      </c>
      <c r="AN45" s="152" t="str">
        <f>IF(ISBLANK(Výsledky!$HK$3),"",Výsledky!HK92)</f>
        <v>-</v>
      </c>
      <c r="AO45" s="152">
        <f>IF(ISBLANK(Výsledky!$HR$3),"",Výsledky!HR92)</f>
        <v>0</v>
      </c>
      <c r="AP45" s="152">
        <f>IF(ISBLANK(Výsledky!$HY$3),"",Výsledky!HY92)</f>
        <v>70</v>
      </c>
      <c r="AQ45" s="152">
        <f>IF(ISBLANK(Výsledky!$IF$3),"",Výsledky!IF92)</f>
        <v>0</v>
      </c>
      <c r="AR45" s="152">
        <f>IF(ISBLANK(Výsledky!$IM$3),"",Výsledky!IM92)</f>
        <v>50</v>
      </c>
      <c r="AS45" s="152">
        <f>IF(ISBLANK(Výsledky!$IT$3),"",Výsledky!IT92)</f>
        <v>20</v>
      </c>
      <c r="AT45" s="152">
        <f>IF(ISBLANK(Výsledky!$JA$3),"",Výsledky!JA92)</f>
        <v>20</v>
      </c>
      <c r="AU45" s="152">
        <f>IF(ISBLANK(Výsledky!$JH$3),"",Výsledky!JH92)</f>
        <v>20</v>
      </c>
      <c r="AV45" s="152">
        <f>IF(ISBLANK(Výsledky!$JO$3),"",Výsledky!JO92)</f>
        <v>60</v>
      </c>
      <c r="AW45" s="152">
        <f>IF(ISBLANK(Výsledky!$JV$3),"",Výsledky!JV92)</f>
        <v>50</v>
      </c>
      <c r="AX45" s="152" t="str">
        <f>IF(ISBLANK(Výsledky!$KC$3),"",Výsledky!KC92)</f>
        <v/>
      </c>
      <c r="AY45" s="152" t="str">
        <f>IF(ISBLANK(Výsledky!$KJ$3),"",Výsledky!KJ92)</f>
        <v>-</v>
      </c>
      <c r="AZ45" s="152">
        <f>IF(ISBLANK(Výsledky!$KQ$3),"",Výsledky!KQ92)</f>
        <v>60</v>
      </c>
      <c r="BA45" s="152">
        <f>IF(ISBLANK(Výsledky!$KX$3),"",Výsledky!KX92)</f>
        <v>30</v>
      </c>
      <c r="BB45" s="152">
        <f>IF(ISBLANK(Výsledky!$LE$3),"",Výsledky!LE92)</f>
        <v>0</v>
      </c>
      <c r="BC45" s="152" t="str">
        <f>IF(ISBLANK(Výsledky!$LL$3),"",Výsledky!LL92)</f>
        <v/>
      </c>
      <c r="BD45" s="152" t="str">
        <f>IF(ISBLANK(Výsledky!$LS$3),"",Výsledky!LS92)</f>
        <v/>
      </c>
      <c r="BE45" s="152" t="str">
        <f>IF(ISBLANK(Výsledky!$LZ$3),"",Výsledky!LZ92)</f>
        <v/>
      </c>
      <c r="BF45" s="152" t="str">
        <f>IF(ISBLANK(Výsledky!$MG$3),"",Výsledky!MG92)</f>
        <v/>
      </c>
      <c r="BG45" s="152" t="str">
        <f>IF(ISBLANK(Výsledky!$MN$3),"",Výsledky!MN92)</f>
        <v/>
      </c>
      <c r="BH45" s="152" t="str">
        <f>IF(ISBLANK(Výsledky!$MU$3),"",Výsledky!MU92)</f>
        <v/>
      </c>
      <c r="BI45" s="152" t="str">
        <f>IF(ISBLANK(Výsledky!$NB$3),"",Výsledky!NB92)</f>
        <v/>
      </c>
      <c r="BJ45" s="152" t="str">
        <f>IF(ISBLANK(Výsledky!$NI$3),"",Výsledky!NI92)</f>
        <v/>
      </c>
      <c r="BK45" s="152" t="str">
        <f>IF(ISBLANK(Výsledky!$NP$3),"",Výsledky!NP92)</f>
        <v/>
      </c>
      <c r="BL45" s="152" t="str">
        <f>IF(ISBLANK(Výsledky!$NW$3),"",Výsledky!NW92)</f>
        <v/>
      </c>
      <c r="BM45" s="152" t="str">
        <f>IF(ISBLANK(Výsledky!$OD$3),"",Výsledky!OD92)</f>
        <v/>
      </c>
      <c r="BN45" s="152" t="str">
        <f>IF(ISBLANK(Výsledky!$OK$3),"",Výsledky!OK92)</f>
        <v/>
      </c>
      <c r="BO45" s="152" t="str">
        <f>IF(ISBLANK(Výsledky!$OR$3),"",Výsledky!OR92)</f>
        <v/>
      </c>
      <c r="BP45" s="152" t="str">
        <f>IF(ISBLANK(Výsledky!$OY$3),"",Výsledky!OY92)</f>
        <v/>
      </c>
      <c r="BQ45" s="152" t="str">
        <f>IF(ISBLANK(Výsledky!$PF$3),"",Výsledky!PF92)</f>
        <v/>
      </c>
      <c r="BR45" s="152" t="str">
        <f>IF(ISBLANK(Výsledky!$PM$3),"",Výsledky!PM92)</f>
        <v/>
      </c>
      <c r="BS45" s="152" t="str">
        <f>IF(ISBLANK(Výsledky!$PT$3),"",Výsledky!PT92)</f>
        <v/>
      </c>
      <c r="BT45" s="153" t="str">
        <f>IF(ISBLANK(Výsledky!$QA$3),"",Výsledky!QA92)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Tipy!A55</f>
        <v>90</v>
      </c>
      <c r="D46" s="179" t="str">
        <f>Tipy!B55</f>
        <v>MarianV</v>
      </c>
      <c r="E46" s="308">
        <f>SUM(F46:I46)</f>
        <v>1330</v>
      </c>
      <c r="F46" s="306">
        <f>IF(ISBLANK(Výsledky!$I$3),"-",SUM(J46:M46,O46,Q46,S46:T46,V46,X46,Z46:AA46,AC46:AE46,AG46:AI46,AK46:AM46,AP46,AR46,AT46:AU46,AW46:AX46,BA46,BC46:BD46,BF46,BH46,BJ46,BL46,BN46,BP46,BR46:BS46))</f>
        <v>940</v>
      </c>
      <c r="G46" s="151">
        <f>IF(ISBLANK(Výsledky!$AK$3),"-",SUM(N46,R46,U46,Y46,AB46,AF46,AV46,BB46,BG46,BI46,BM46,BO46,BT46))</f>
        <v>110</v>
      </c>
      <c r="H46" s="151">
        <f>IF(ISBLANK(Výsledky!$AY$3),"-",SUM(P46,W46,AJ46,AO46,AQ46,AY46))</f>
        <v>210</v>
      </c>
      <c r="I46" s="167">
        <f>IF(ISBLANK(Výsledky!$HK$3),"-",SUM(AN46,AS46,AZ46,BE46,BK46,BQ46))</f>
        <v>70</v>
      </c>
      <c r="J46" s="164">
        <f>IF(ISBLANK(Výsledky!$I$3),"",Výsledky!I61)</f>
        <v>50</v>
      </c>
      <c r="K46" s="152">
        <f>IF(ISBLANK(Výsledky!$P$3),"",Výsledky!P61)</f>
        <v>90</v>
      </c>
      <c r="L46" s="152">
        <f>IF(ISBLANK(Výsledky!$W$3),"",Výsledky!W61)</f>
        <v>10</v>
      </c>
      <c r="M46" s="152">
        <f>IF(ISBLANK(Výsledky!$AD$3),"",Výsledky!AD61)</f>
        <v>30</v>
      </c>
      <c r="N46" s="152" t="str">
        <f>IF(ISBLANK(Výsledky!$AK$3),"",Výsledky!AK61)</f>
        <v>-</v>
      </c>
      <c r="O46" s="152">
        <f>IF(ISBLANK(Výsledky!$AR$3),"",Výsledky!AR61)</f>
        <v>80</v>
      </c>
      <c r="P46" s="152">
        <f>IF(ISBLANK(Výsledky!$AY$3),"",Výsledky!AY61)</f>
        <v>70</v>
      </c>
      <c r="Q46" s="152">
        <f>IF(ISBLANK(Výsledky!$BF$3),"",Výsledky!BF61)</f>
        <v>40</v>
      </c>
      <c r="R46" s="152">
        <f>IF(ISBLANK(Výsledky!$BM$3),"",Výsledky!BM61)</f>
        <v>50</v>
      </c>
      <c r="S46" s="152">
        <f>IF(ISBLANK(Výsledky!$BT$3),"",Výsledky!BT61)</f>
        <v>30</v>
      </c>
      <c r="T46" s="152">
        <f>IF(ISBLANK(Výsledky!$CA$3),"",Výsledky!CA61)</f>
        <v>60</v>
      </c>
      <c r="U46" s="152" t="str">
        <f>IF(ISBLANK(Výsledky!$CH$3),"",Výsledky!CH61)</f>
        <v>-</v>
      </c>
      <c r="V46" s="152">
        <f>IF(ISBLANK(Výsledky!$CO$3),"",Výsledky!CO61)</f>
        <v>30</v>
      </c>
      <c r="W46" s="152">
        <f>IF(ISBLANK(Výsledky!$CV$3),"",Výsledky!CV61)</f>
        <v>50</v>
      </c>
      <c r="X46" s="152">
        <f>IF(ISBLANK(Výsledky!$DC$3),"",Výsledky!DC61)</f>
        <v>10</v>
      </c>
      <c r="Y46" s="152">
        <f>IF(ISBLANK(Výsledky!$DJ$3),"",Výsledky!DJ61)</f>
        <v>30</v>
      </c>
      <c r="Z46" s="152">
        <f>IF(ISBLANK(Výsledky!$DQ$3),"",Výsledky!DQ61)</f>
        <v>0</v>
      </c>
      <c r="AA46" s="152">
        <f>IF(ISBLANK(Výsledky!$DX$3),"",Výsledky!DX61)</f>
        <v>50</v>
      </c>
      <c r="AB46" s="152">
        <f>IF(ISBLANK(Výsledky!$EE$3),"",Výsledky!EE61)</f>
        <v>30</v>
      </c>
      <c r="AC46" s="152">
        <f>IF(ISBLANK(Výsledky!$EL$3),"",Výsledky!EL61)</f>
        <v>20</v>
      </c>
      <c r="AD46" s="152">
        <f>IF(ISBLANK(Výsledky!$ES$3),"",Výsledky!ES61)</f>
        <v>50</v>
      </c>
      <c r="AE46" s="152">
        <f>IF(ISBLANK(Výsledky!$EZ$3),"",Výsledky!EZ61)</f>
        <v>40</v>
      </c>
      <c r="AF46" s="152">
        <f>IF(ISBLANK(Výsledky!$FG$3),"",Výsledky!FG61)</f>
        <v>0</v>
      </c>
      <c r="AG46" s="152">
        <f>IF(ISBLANK(Výsledky!$FN$3),"",Výsledky!FN61)</f>
        <v>50</v>
      </c>
      <c r="AH46" s="152">
        <f>IF(ISBLANK(Výsledky!$FU$3),"",Výsledky!FU61)</f>
        <v>60</v>
      </c>
      <c r="AI46" s="152">
        <f>IF(ISBLANK(Výsledky!$GB$3),"",Výsledky!GB61)</f>
        <v>10</v>
      </c>
      <c r="AJ46" s="152">
        <f>IF(ISBLANK(Výsledky!$GI$3),"",Výsledky!GI61)</f>
        <v>40</v>
      </c>
      <c r="AK46" s="152">
        <f>IF(ISBLANK(Výsledky!$GP$3),"",Výsledky!GP61)</f>
        <v>60</v>
      </c>
      <c r="AL46" s="152">
        <v>0</v>
      </c>
      <c r="AM46" s="152" t="str">
        <f>IF(ISBLANK(Výsledky!$HD$3),"",Výsledky!HD61)</f>
        <v>-</v>
      </c>
      <c r="AN46" s="152">
        <f>IF(ISBLANK(Výsledky!$HK$3),"",Výsledky!HK61)</f>
        <v>20</v>
      </c>
      <c r="AO46" s="152">
        <f>IF(ISBLANK(Výsledky!$HR$3),"",Výsledky!HR61)</f>
        <v>0</v>
      </c>
      <c r="AP46" s="152">
        <f>IF(ISBLANK(Výsledky!$HY$3),"",Výsledky!HY61)</f>
        <v>30</v>
      </c>
      <c r="AQ46" s="152">
        <f>IF(ISBLANK(Výsledky!$IF$3),"",Výsledky!IF61)</f>
        <v>50</v>
      </c>
      <c r="AR46" s="152">
        <f>IF(ISBLANK(Výsledky!$IM$3),"",Výsledky!IM61)</f>
        <v>30</v>
      </c>
      <c r="AS46" s="152">
        <f>IF(ISBLANK(Výsledky!$IT$3),"",Výsledky!IT61)</f>
        <v>50</v>
      </c>
      <c r="AT46" s="152">
        <f>IF(ISBLANK(Výsledky!$JA$3),"",Výsledky!JA61)</f>
        <v>20</v>
      </c>
      <c r="AU46" s="152">
        <f>IF(ISBLANK(Výsledky!$JH$3),"",Výsledky!JH61)</f>
        <v>20</v>
      </c>
      <c r="AV46" s="152" t="str">
        <f>IF(ISBLANK(Výsledky!$JO$3),"",Výsledky!JO61)</f>
        <v>-</v>
      </c>
      <c r="AW46" s="152">
        <f>IF(ISBLANK(Výsledky!$JV$3),"",Výsledky!JV61)</f>
        <v>50</v>
      </c>
      <c r="AX46" s="152" t="str">
        <f>IF(ISBLANK(Výsledky!$KC$3),"",Výsledky!KC61)</f>
        <v/>
      </c>
      <c r="AY46" s="152" t="str">
        <f>IF(ISBLANK(Výsledky!$KJ$3),"",Výsledky!KJ61)</f>
        <v>-</v>
      </c>
      <c r="AZ46" s="152" t="str">
        <f>IF(ISBLANK(Výsledky!$KQ$3),"",Výsledky!KQ61)</f>
        <v>-</v>
      </c>
      <c r="BA46" s="152">
        <f>IF(ISBLANK(Výsledky!$KX$3),"",Výsledky!KX61)</f>
        <v>20</v>
      </c>
      <c r="BB46" s="152">
        <f>IF(ISBLANK(Výsledky!$LE$3),"",Výsledky!LE61)</f>
        <v>0</v>
      </c>
      <c r="BC46" s="152" t="str">
        <f>IF(ISBLANK(Výsledky!$LL$3),"",Výsledky!LL61)</f>
        <v/>
      </c>
      <c r="BD46" s="152" t="str">
        <f>IF(ISBLANK(Výsledky!$LS$3),"",Výsledky!LS61)</f>
        <v/>
      </c>
      <c r="BE46" s="152" t="str">
        <f>IF(ISBLANK(Výsledky!$LZ$3),"",Výsledky!LZ61)</f>
        <v/>
      </c>
      <c r="BF46" s="152" t="str">
        <f>IF(ISBLANK(Výsledky!$MG$3),"",Výsledky!MG61)</f>
        <v/>
      </c>
      <c r="BG46" s="152" t="str">
        <f>IF(ISBLANK(Výsledky!$MN$3),"",Výsledky!MN61)</f>
        <v/>
      </c>
      <c r="BH46" s="152" t="str">
        <f>IF(ISBLANK(Výsledky!$MU$3),"",Výsledky!MU61)</f>
        <v/>
      </c>
      <c r="BI46" s="152" t="str">
        <f>IF(ISBLANK(Výsledky!$NB$3),"",Výsledky!NB61)</f>
        <v/>
      </c>
      <c r="BJ46" s="152" t="str">
        <f>IF(ISBLANK(Výsledky!$NI$3),"",Výsledky!NI61)</f>
        <v/>
      </c>
      <c r="BK46" s="152" t="str">
        <f>IF(ISBLANK(Výsledky!$NP$3),"",Výsledky!NP61)</f>
        <v/>
      </c>
      <c r="BL46" s="152" t="str">
        <f>IF(ISBLANK(Výsledky!$NW$3),"",Výsledky!NW61)</f>
        <v/>
      </c>
      <c r="BM46" s="152" t="str">
        <f>IF(ISBLANK(Výsledky!$OD$3),"",Výsledky!OD61)</f>
        <v/>
      </c>
      <c r="BN46" s="152" t="str">
        <f>IF(ISBLANK(Výsledky!$OK$3),"",Výsledky!OK61)</f>
        <v/>
      </c>
      <c r="BO46" s="152" t="str">
        <f>IF(ISBLANK(Výsledky!$OR$3),"",Výsledky!OR61)</f>
        <v/>
      </c>
      <c r="BP46" s="152" t="str">
        <f>IF(ISBLANK(Výsledky!$OY$3),"",Výsledky!OY61)</f>
        <v/>
      </c>
      <c r="BQ46" s="152" t="str">
        <f>IF(ISBLANK(Výsledky!$PF$3),"",Výsledky!PF61)</f>
        <v/>
      </c>
      <c r="BR46" s="152" t="str">
        <f>IF(ISBLANK(Výsledky!$PM$3),"",Výsledky!PM61)</f>
        <v/>
      </c>
      <c r="BS46" s="152" t="str">
        <f>IF(ISBLANK(Výsledky!$PT$3),"",Výsledky!PT61)</f>
        <v/>
      </c>
      <c r="BT46" s="153" t="str">
        <f>IF(ISBLANK(Výsledky!$QA$3),"",Výsledky!QA61)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Tipy!A84</f>
        <v>39</v>
      </c>
      <c r="D47" s="179" t="str">
        <f>Tipy!B84</f>
        <v>Robbie66Fowler</v>
      </c>
      <c r="E47" s="308">
        <f>SUM(F47:I47)</f>
        <v>1310</v>
      </c>
      <c r="F47" s="306">
        <f>IF(ISBLANK(Výsledky!$I$3),"-",SUM(J47:M47,O47,Q47,S47:T47,V47,X47,Z47:AA47,AC47:AE47,AG47:AI47,AK47:AM47,AP47,AR47,AT47:AU47,AW47:AX47,BA47,BC47:BD47,BF47,BH47,BJ47,BL47,BN47,BP47,BR47:BS47))</f>
        <v>860</v>
      </c>
      <c r="G47" s="151">
        <f>IF(ISBLANK(Výsledky!$AK$3),"-",SUM(N47,R47,U47,Y47,AB47,AF47,AV47,BB47,BG47,BI47,BM47,BO47,BT47))</f>
        <v>190</v>
      </c>
      <c r="H47" s="151">
        <f>IF(ISBLANK(Výsledky!$AY$3),"-",SUM(P47,W47,AJ47,AO47,AQ47,AY47))</f>
        <v>140</v>
      </c>
      <c r="I47" s="167">
        <f>IF(ISBLANK(Výsledky!$HK$3),"-",SUM(AN47,AS47,AZ47,BE47,BK47,BQ47))</f>
        <v>120</v>
      </c>
      <c r="J47" s="164">
        <f>IF(ISBLANK(Výsledky!$I$3),"",Výsledky!I90)</f>
        <v>60</v>
      </c>
      <c r="K47" s="152">
        <f>IF(ISBLANK(Výsledky!$P$3),"",Výsledky!P90)</f>
        <v>50</v>
      </c>
      <c r="L47" s="152">
        <f>IF(ISBLANK(Výsledky!$W$3),"",Výsledky!W90)</f>
        <v>20</v>
      </c>
      <c r="M47" s="152" t="str">
        <f>IF(ISBLANK(Výsledky!$AD$3),"",Výsledky!AD90)</f>
        <v>-</v>
      </c>
      <c r="N47" s="152" t="str">
        <f>IF(ISBLANK(Výsledky!$AK$3),"",Výsledky!AK90)</f>
        <v>-</v>
      </c>
      <c r="O47" s="152">
        <f>IF(ISBLANK(Výsledky!$AR$3),"",Výsledky!AR90)</f>
        <v>80</v>
      </c>
      <c r="P47" s="152">
        <f>IF(ISBLANK(Výsledky!$AY$3),"",Výsledky!AY90)</f>
        <v>30</v>
      </c>
      <c r="Q47" s="152">
        <f>IF(ISBLANK(Výsledky!$BF$3),"",Výsledky!BF90)</f>
        <v>30</v>
      </c>
      <c r="R47" s="152">
        <f>IF(ISBLANK(Výsledky!$BM$3),"",Výsledky!BM90)</f>
        <v>50</v>
      </c>
      <c r="S47" s="152">
        <f>IF(ISBLANK(Výsledky!$BT$3),"",Výsledky!BT90)</f>
        <v>50</v>
      </c>
      <c r="T47" s="152">
        <f>IF(ISBLANK(Výsledky!$CA$3),"",Výsledky!CA90)</f>
        <v>50</v>
      </c>
      <c r="U47" s="152">
        <f>IF(ISBLANK(Výsledky!$CH$3),"",Výsledky!CH90)</f>
        <v>20</v>
      </c>
      <c r="V47" s="152">
        <f>IF(ISBLANK(Výsledky!$CO$3),"",Výsledky!CO90)</f>
        <v>60</v>
      </c>
      <c r="W47" s="152">
        <f>IF(ISBLANK(Výsledky!$CV$3),"",Výsledky!CV90)</f>
        <v>50</v>
      </c>
      <c r="X47" s="152">
        <f>IF(ISBLANK(Výsledky!$DC$3),"",Výsledky!DC90)</f>
        <v>0</v>
      </c>
      <c r="Y47" s="152">
        <f>IF(ISBLANK(Výsledky!$DJ$3),"",Výsledky!DJ90)</f>
        <v>30</v>
      </c>
      <c r="Z47" s="152">
        <f>IF(ISBLANK(Výsledky!$DQ$3),"",Výsledky!DQ90)</f>
        <v>10</v>
      </c>
      <c r="AA47" s="152">
        <f>IF(ISBLANK(Výsledky!$DX$3),"",Výsledky!DX90)</f>
        <v>50</v>
      </c>
      <c r="AB47" s="152">
        <f>IF(ISBLANK(Výsledky!$EE$3),"",Výsledky!EE90)</f>
        <v>30</v>
      </c>
      <c r="AC47" s="152">
        <f>IF(ISBLANK(Výsledky!$EL$3),"",Výsledky!EL90)</f>
        <v>20</v>
      </c>
      <c r="AD47" s="152">
        <f>IF(ISBLANK(Výsledky!$ES$3),"",Výsledky!ES90)</f>
        <v>60</v>
      </c>
      <c r="AE47" s="152">
        <f>IF(ISBLANK(Výsledky!$EZ$3),"",Výsledky!EZ90)</f>
        <v>20</v>
      </c>
      <c r="AF47" s="152">
        <f>IF(ISBLANK(Výsledky!$FG$3),"",Výsledky!FG90)</f>
        <v>10</v>
      </c>
      <c r="AG47" s="152">
        <f>IF(ISBLANK(Výsledky!$FN$3),"",Výsledky!FN90)</f>
        <v>20</v>
      </c>
      <c r="AH47" s="152">
        <f>IF(ISBLANK(Výsledky!$FU$3),"",Výsledky!FU90)</f>
        <v>20</v>
      </c>
      <c r="AI47" s="152">
        <f>IF(ISBLANK(Výsledky!$GB$3),"",Výsledky!GB90)</f>
        <v>20</v>
      </c>
      <c r="AJ47" s="152">
        <f>IF(ISBLANK(Výsledky!$GI$3),"",Výsledky!GI90)</f>
        <v>30</v>
      </c>
      <c r="AK47" s="152">
        <f>IF(ISBLANK(Výsledky!$GP$3),"",Výsledky!GP90)</f>
        <v>50</v>
      </c>
      <c r="AL47" s="152">
        <v>0</v>
      </c>
      <c r="AM47" s="152">
        <f>IF(ISBLANK(Výsledky!$HD$3),"",Výsledky!HD90)</f>
        <v>0</v>
      </c>
      <c r="AN47" s="152">
        <f>IF(ISBLANK(Výsledky!$HK$3),"",Výsledky!HK90)</f>
        <v>20</v>
      </c>
      <c r="AO47" s="152">
        <f>IF(ISBLANK(Výsledky!$HR$3),"",Výsledky!HR90)</f>
        <v>20</v>
      </c>
      <c r="AP47" s="152">
        <f>IF(ISBLANK(Výsledky!$HY$3),"",Výsledky!HY90)</f>
        <v>30</v>
      </c>
      <c r="AQ47" s="152">
        <f>IF(ISBLANK(Výsledky!$IF$3),"",Výsledky!IF90)</f>
        <v>10</v>
      </c>
      <c r="AR47" s="152">
        <f>IF(ISBLANK(Výsledky!$IM$3),"",Výsledky!IM90)</f>
        <v>30</v>
      </c>
      <c r="AS47" s="152">
        <f>IF(ISBLANK(Výsledky!$IT$3),"",Výsledky!IT90)</f>
        <v>20</v>
      </c>
      <c r="AT47" s="152">
        <f>IF(ISBLANK(Výsledky!$JA$3),"",Výsledky!JA90)</f>
        <v>50</v>
      </c>
      <c r="AU47" s="152">
        <f>IF(ISBLANK(Výsledky!$JH$3),"",Výsledky!JH90)</f>
        <v>30</v>
      </c>
      <c r="AV47" s="152">
        <f>IF(ISBLANK(Výsledky!$JO$3),"",Výsledky!JO90)</f>
        <v>50</v>
      </c>
      <c r="AW47" s="152">
        <f>IF(ISBLANK(Výsledky!$JV$3),"",Výsledky!JV90)</f>
        <v>50</v>
      </c>
      <c r="AX47" s="152" t="str">
        <f>IF(ISBLANK(Výsledky!$KC$3),"",Výsledky!KC90)</f>
        <v/>
      </c>
      <c r="AY47" s="152">
        <f>IF(ISBLANK(Výsledky!$KJ$3),"",Výsledky!KJ90)</f>
        <v>0</v>
      </c>
      <c r="AZ47" s="152">
        <f>IF(ISBLANK(Výsledky!$KQ$3),"",Výsledky!KQ90)</f>
        <v>80</v>
      </c>
      <c r="BA47" s="152" t="str">
        <f>IF(ISBLANK(Výsledky!$KX$3),"",Výsledky!KX90)</f>
        <v>-</v>
      </c>
      <c r="BB47" s="152">
        <f>IF(ISBLANK(Výsledky!$LE$3),"",Výsledky!LE90)</f>
        <v>0</v>
      </c>
      <c r="BC47" s="152" t="str">
        <f>IF(ISBLANK(Výsledky!$LL$3),"",Výsledky!LL90)</f>
        <v/>
      </c>
      <c r="BD47" s="152" t="str">
        <f>IF(ISBLANK(Výsledky!$LS$3),"",Výsledky!LS90)</f>
        <v/>
      </c>
      <c r="BE47" s="152" t="str">
        <f>IF(ISBLANK(Výsledky!$LZ$3),"",Výsledky!LZ90)</f>
        <v/>
      </c>
      <c r="BF47" s="152" t="str">
        <f>IF(ISBLANK(Výsledky!$MG$3),"",Výsledky!MG90)</f>
        <v/>
      </c>
      <c r="BG47" s="152" t="str">
        <f>IF(ISBLANK(Výsledky!$MN$3),"",Výsledky!MN90)</f>
        <v/>
      </c>
      <c r="BH47" s="152" t="str">
        <f>IF(ISBLANK(Výsledky!$MU$3),"",Výsledky!MU90)</f>
        <v/>
      </c>
      <c r="BI47" s="152" t="str">
        <f>IF(ISBLANK(Výsledky!$NB$3),"",Výsledky!NB90)</f>
        <v/>
      </c>
      <c r="BJ47" s="152" t="str">
        <f>IF(ISBLANK(Výsledky!$NI$3),"",Výsledky!NI90)</f>
        <v/>
      </c>
      <c r="BK47" s="152" t="str">
        <f>IF(ISBLANK(Výsledky!$NP$3),"",Výsledky!NP90)</f>
        <v/>
      </c>
      <c r="BL47" s="152" t="str">
        <f>IF(ISBLANK(Výsledky!$NW$3),"",Výsledky!NW90)</f>
        <v/>
      </c>
      <c r="BM47" s="152" t="str">
        <f>IF(ISBLANK(Výsledky!$OD$3),"",Výsledky!OD90)</f>
        <v/>
      </c>
      <c r="BN47" s="152" t="str">
        <f>IF(ISBLANK(Výsledky!$OK$3),"",Výsledky!OK90)</f>
        <v/>
      </c>
      <c r="BO47" s="152" t="str">
        <f>IF(ISBLANK(Výsledky!$OR$3),"",Výsledky!OR90)</f>
        <v/>
      </c>
      <c r="BP47" s="152" t="str">
        <f>IF(ISBLANK(Výsledky!$OY$3),"",Výsledky!OY90)</f>
        <v/>
      </c>
      <c r="BQ47" s="152" t="str">
        <f>IF(ISBLANK(Výsledky!$PF$3),"",Výsledky!PF90)</f>
        <v/>
      </c>
      <c r="BR47" s="152" t="str">
        <f>IF(ISBLANK(Výsledky!$PM$3),"",Výsledky!PM90)</f>
        <v/>
      </c>
      <c r="BS47" s="152" t="str">
        <f>IF(ISBLANK(Výsledky!$PT$3),"",Výsledky!PT90)</f>
        <v/>
      </c>
      <c r="BT47" s="153" t="str">
        <f>IF(ISBLANK(Výsledky!$QA$3),"",Výsledky!QA90)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Tipy!A43</f>
        <v>57</v>
      </c>
      <c r="D48" s="179" t="str">
        <f>Tipy!B43</f>
        <v>kloppinho</v>
      </c>
      <c r="E48" s="308">
        <f>SUM(F48:I48)</f>
        <v>1310</v>
      </c>
      <c r="F48" s="306">
        <f>IF(ISBLANK(Výsledky!$I$3),"-",SUM(J48:M48,O48,Q48,S48:T48,V48,X48,Z48:AA48,AC48:AE48,AG48:AI48,AK48:AM48,AP48,AR48,AT48:AU48,AW48:AX48,BA48,BC48:BD48,BF48,BH48,BJ48,BL48,BN48,BP48,BR48:BS48))</f>
        <v>920</v>
      </c>
      <c r="G48" s="151">
        <f>IF(ISBLANK(Výsledky!$AK$3),"-",SUM(N48,R48,U48,Y48,AB48,AF48,AV48,BB48,BG48,BI48,BM48,BO48,BT48))</f>
        <v>180</v>
      </c>
      <c r="H48" s="151">
        <f>IF(ISBLANK(Výsledky!$AY$3),"-",SUM(P48,W48,AJ48,AO48,AQ48,AY48))</f>
        <v>160</v>
      </c>
      <c r="I48" s="167">
        <f>IF(ISBLANK(Výsledky!$HK$3),"-",SUM(AN48,AS48,AZ48,BE48,BK48,BQ48))</f>
        <v>50</v>
      </c>
      <c r="J48" s="164">
        <f>IF(ISBLANK(Výsledky!$I$3),"",Výsledky!I49)</f>
        <v>50</v>
      </c>
      <c r="K48" s="152">
        <f>IF(ISBLANK(Výsledky!$P$3),"",Výsledky!P49)</f>
        <v>80</v>
      </c>
      <c r="L48" s="152">
        <f>IF(ISBLANK(Výsledky!$W$3),"",Výsledky!W49)</f>
        <v>40</v>
      </c>
      <c r="M48" s="152">
        <f>IF(ISBLANK(Výsledky!$AD$3),"",Výsledky!AD49)</f>
        <v>60</v>
      </c>
      <c r="N48" s="152">
        <f>IF(ISBLANK(Výsledky!$AK$3),"",Výsledky!AK49)</f>
        <v>20</v>
      </c>
      <c r="O48" s="152">
        <f>IF(ISBLANK(Výsledky!$AR$3),"",Výsledky!AR49)</f>
        <v>60</v>
      </c>
      <c r="P48" s="152">
        <f>IF(ISBLANK(Výsledky!$AY$3),"",Výsledky!AY49)</f>
        <v>20</v>
      </c>
      <c r="Q48" s="152">
        <f>IF(ISBLANK(Výsledky!$BF$3),"",Výsledky!BF49)</f>
        <v>40</v>
      </c>
      <c r="R48" s="152">
        <f>IF(ISBLANK(Výsledky!$BM$3),"",Výsledky!BM49)</f>
        <v>50</v>
      </c>
      <c r="S48" s="152">
        <f>IF(ISBLANK(Výsledky!$BT$3),"",Výsledky!BT49)</f>
        <v>40</v>
      </c>
      <c r="T48" s="152">
        <f>IF(ISBLANK(Výsledky!$CA$3),"",Výsledky!CA49)</f>
        <v>50</v>
      </c>
      <c r="U48" s="152">
        <f>IF(ISBLANK(Výsledky!$CH$3),"",Výsledky!CH49)</f>
        <v>20</v>
      </c>
      <c r="V48" s="152">
        <f>IF(ISBLANK(Výsledky!$CO$3),"",Výsledky!CO49)</f>
        <v>60</v>
      </c>
      <c r="W48" s="152">
        <f>IF(ISBLANK(Výsledky!$CV$3),"",Výsledky!CV49)</f>
        <v>60</v>
      </c>
      <c r="X48" s="152">
        <f>IF(ISBLANK(Výsledky!$DC$3),"",Výsledky!DC49)</f>
        <v>30</v>
      </c>
      <c r="Y48" s="152">
        <f>IF(ISBLANK(Výsledky!$DJ$3),"",Výsledky!DJ49)</f>
        <v>60</v>
      </c>
      <c r="Z48" s="152">
        <f>IF(ISBLANK(Výsledky!$DQ$3),"",Výsledky!DQ49)</f>
        <v>0</v>
      </c>
      <c r="AA48" s="152">
        <f>IF(ISBLANK(Výsledky!$DX$3),"",Výsledky!DX49)</f>
        <v>60</v>
      </c>
      <c r="AB48" s="152" t="str">
        <f>IF(ISBLANK(Výsledky!$EE$3),"",Výsledky!EE49)</f>
        <v>-</v>
      </c>
      <c r="AC48" s="152">
        <f>IF(ISBLANK(Výsledky!$EL$3),"",Výsledky!EL49)</f>
        <v>30</v>
      </c>
      <c r="AD48" s="152" t="str">
        <f>IF(ISBLANK(Výsledky!$ES$3),"",Výsledky!ES49)</f>
        <v>-</v>
      </c>
      <c r="AE48" s="152" t="str">
        <f>IF(ISBLANK(Výsledky!$EZ$3),"",Výsledky!EZ49)</f>
        <v>-</v>
      </c>
      <c r="AF48" s="152">
        <f>IF(ISBLANK(Výsledky!$FG$3),"",Výsledky!FG49)</f>
        <v>10</v>
      </c>
      <c r="AG48" s="152">
        <f>IF(ISBLANK(Výsledky!$FN$3),"",Výsledky!FN49)</f>
        <v>50</v>
      </c>
      <c r="AH48" s="152">
        <f>IF(ISBLANK(Výsledky!$FU$3),"",Výsledky!FU49)</f>
        <v>50</v>
      </c>
      <c r="AI48" s="152" t="str">
        <f>IF(ISBLANK(Výsledky!$GB$3),"",Výsledky!GB49)</f>
        <v>-</v>
      </c>
      <c r="AJ48" s="152" t="str">
        <f>IF(ISBLANK(Výsledky!$GI$3),"",Výsledky!GI49)</f>
        <v>-</v>
      </c>
      <c r="AK48" s="152">
        <f>IF(ISBLANK(Výsledky!$GP$3),"",Výsledky!GP49)</f>
        <v>50</v>
      </c>
      <c r="AL48" s="152">
        <v>0</v>
      </c>
      <c r="AM48" s="152">
        <f>IF(ISBLANK(Výsledky!$HD$3),"",Výsledky!HD49)</f>
        <v>30</v>
      </c>
      <c r="AN48" s="152" t="str">
        <f>IF(ISBLANK(Výsledky!$HK$3),"",Výsledky!HK49)</f>
        <v>-</v>
      </c>
      <c r="AO48" s="152" t="str">
        <f>IF(ISBLANK(Výsledky!$HR$3),"",Výsledky!HR49)</f>
        <v>-</v>
      </c>
      <c r="AP48" s="152">
        <f>IF(ISBLANK(Výsledky!$HY$3),"",Výsledky!HY49)</f>
        <v>20</v>
      </c>
      <c r="AQ48" s="152">
        <f>IF(ISBLANK(Výsledky!$IF$3),"",Výsledky!IF49)</f>
        <v>80</v>
      </c>
      <c r="AR48" s="152" t="str">
        <f>IF(ISBLANK(Výsledky!$IM$3),"",Výsledky!IM49)</f>
        <v>-</v>
      </c>
      <c r="AS48" s="152">
        <f>IF(ISBLANK(Výsledky!$IT$3),"",Výsledky!IT49)</f>
        <v>50</v>
      </c>
      <c r="AT48" s="152">
        <f>IF(ISBLANK(Výsledky!$JA$3),"",Výsledky!JA49)</f>
        <v>20</v>
      </c>
      <c r="AU48" s="152">
        <f>IF(ISBLANK(Výsledky!$JH$3),"",Výsledky!JH49)</f>
        <v>50</v>
      </c>
      <c r="AV48" s="152">
        <f>IF(ISBLANK(Výsledky!$JO$3),"",Výsledky!JO49)</f>
        <v>20</v>
      </c>
      <c r="AW48" s="152">
        <f>IF(ISBLANK(Výsledky!$JV$3),"",Výsledky!JV49)</f>
        <v>50</v>
      </c>
      <c r="AX48" s="152" t="str">
        <f>IF(ISBLANK(Výsledky!$KC$3),"",Výsledky!KC49)</f>
        <v/>
      </c>
      <c r="AY48" s="152">
        <f>IF(ISBLANK(Výsledky!$KJ$3),"",Výsledky!KJ49)</f>
        <v>0</v>
      </c>
      <c r="AZ48" s="152" t="str">
        <f>IF(ISBLANK(Výsledky!$KQ$3),"",Výsledky!KQ49)</f>
        <v>-</v>
      </c>
      <c r="BA48" s="152" t="str">
        <f>IF(ISBLANK(Výsledky!$KX$3),"",Výsledky!KX49)</f>
        <v>-</v>
      </c>
      <c r="BB48" s="152" t="str">
        <f>IF(ISBLANK(Výsledky!$LE$3),"",Výsledky!LE49)</f>
        <v>-</v>
      </c>
      <c r="BC48" s="152" t="str">
        <f>IF(ISBLANK(Výsledky!$LL$3),"",Výsledky!LL49)</f>
        <v/>
      </c>
      <c r="BD48" s="152" t="str">
        <f>IF(ISBLANK(Výsledky!$LS$3),"",Výsledky!LS49)</f>
        <v/>
      </c>
      <c r="BE48" s="152" t="str">
        <f>IF(ISBLANK(Výsledky!$LZ$3),"",Výsledky!LZ49)</f>
        <v/>
      </c>
      <c r="BF48" s="152" t="str">
        <f>IF(ISBLANK(Výsledky!$MG$3),"",Výsledky!MG49)</f>
        <v/>
      </c>
      <c r="BG48" s="152" t="str">
        <f>IF(ISBLANK(Výsledky!$MN$3),"",Výsledky!MN49)</f>
        <v/>
      </c>
      <c r="BH48" s="152" t="str">
        <f>IF(ISBLANK(Výsledky!$MU$3),"",Výsledky!MU49)</f>
        <v/>
      </c>
      <c r="BI48" s="152" t="str">
        <f>IF(ISBLANK(Výsledky!$NB$3),"",Výsledky!NB49)</f>
        <v/>
      </c>
      <c r="BJ48" s="152" t="str">
        <f>IF(ISBLANK(Výsledky!$NI$3),"",Výsledky!NI49)</f>
        <v/>
      </c>
      <c r="BK48" s="152" t="str">
        <f>IF(ISBLANK(Výsledky!$NP$3),"",Výsledky!NP49)</f>
        <v/>
      </c>
      <c r="BL48" s="152" t="str">
        <f>IF(ISBLANK(Výsledky!$NW$3),"",Výsledky!NW49)</f>
        <v/>
      </c>
      <c r="BM48" s="152" t="str">
        <f>IF(ISBLANK(Výsledky!$OD$3),"",Výsledky!OD49)</f>
        <v/>
      </c>
      <c r="BN48" s="152" t="str">
        <f>IF(ISBLANK(Výsledky!$OK$3),"",Výsledky!OK49)</f>
        <v/>
      </c>
      <c r="BO48" s="152" t="str">
        <f>IF(ISBLANK(Výsledky!$OR$3),"",Výsledky!OR49)</f>
        <v/>
      </c>
      <c r="BP48" s="152" t="str">
        <f>IF(ISBLANK(Výsledky!$OY$3),"",Výsledky!OY49)</f>
        <v/>
      </c>
      <c r="BQ48" s="152" t="str">
        <f>IF(ISBLANK(Výsledky!$PF$3),"",Výsledky!PF49)</f>
        <v/>
      </c>
      <c r="BR48" s="152" t="str">
        <f>IF(ISBLANK(Výsledky!$PM$3),"",Výsledky!PM49)</f>
        <v/>
      </c>
      <c r="BS48" s="152" t="str">
        <f>IF(ISBLANK(Výsledky!$PT$3),"",Výsledky!PT49)</f>
        <v/>
      </c>
      <c r="BT48" s="153" t="str">
        <f>IF(ISBLANK(Výsledky!$QA$3),"",Výsledky!QA49)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Tipy!A42</f>
        <v>76</v>
      </c>
      <c r="D49" s="179" t="str">
        <f>Tipy!B42</f>
        <v>kirips</v>
      </c>
      <c r="E49" s="308">
        <f>SUM(F49:I49)</f>
        <v>1310</v>
      </c>
      <c r="F49" s="306">
        <f>IF(ISBLANK(Výsledky!$I$3),"-",SUM(J49:M49,O49,Q49,S49:T49,V49,X49,Z49:AA49,AC49:AE49,AG49:AI49,AK49:AM49,AP49,AR49,AT49:AU49,AW49:AX49,BA49,BC49:BD49,BF49,BH49,BJ49,BL49,BN49,BP49,BR49:BS49))</f>
        <v>710</v>
      </c>
      <c r="G49" s="151">
        <f>IF(ISBLANK(Výsledky!$AK$3),"-",SUM(N49,R49,U49,Y49,AB49,AF49,AV49,BB49,BG49,BI49,BM49,BO49,BT49))</f>
        <v>320</v>
      </c>
      <c r="H49" s="151">
        <f>IF(ISBLANK(Výsledky!$AY$3),"-",SUM(P49,W49,AJ49,AO49,AQ49,AY49))</f>
        <v>140</v>
      </c>
      <c r="I49" s="167">
        <f>IF(ISBLANK(Výsledky!$HK$3),"-",SUM(AN49,AS49,AZ49,BE49,BK49,BQ49))</f>
        <v>140</v>
      </c>
      <c r="J49" s="164">
        <f>IF(ISBLANK(Výsledky!$I$3),"",Výsledky!I48)</f>
        <v>30</v>
      </c>
      <c r="K49" s="152">
        <f>IF(ISBLANK(Výsledky!$P$3),"",Výsledky!P48)</f>
        <v>30</v>
      </c>
      <c r="L49" s="152">
        <f>IF(ISBLANK(Výsledky!$W$3),"",Výsledky!W48)</f>
        <v>10</v>
      </c>
      <c r="M49" s="152" t="str">
        <f>IF(ISBLANK(Výsledky!$AD$3),"",Výsledky!AD48)</f>
        <v>-</v>
      </c>
      <c r="N49" s="152">
        <f>IF(ISBLANK(Výsledky!$AK$3),"",Výsledky!AK48)</f>
        <v>60</v>
      </c>
      <c r="O49" s="152">
        <f>IF(ISBLANK(Výsledky!$AR$3),"",Výsledky!AR48)</f>
        <v>30</v>
      </c>
      <c r="P49" s="152">
        <f>IF(ISBLANK(Výsledky!$AY$3),"",Výsledky!AY48)</f>
        <v>60</v>
      </c>
      <c r="Q49" s="152">
        <f>IF(ISBLANK(Výsledky!$BF$3),"",Výsledky!BF48)</f>
        <v>40</v>
      </c>
      <c r="R49" s="152">
        <f>IF(ISBLANK(Výsledky!$BM$3),"",Výsledky!BM48)</f>
        <v>50</v>
      </c>
      <c r="S49" s="152" t="str">
        <f>IF(ISBLANK(Výsledky!$BT$3),"",Výsledky!BT48)</f>
        <v>-</v>
      </c>
      <c r="T49" s="152">
        <f>IF(ISBLANK(Výsledky!$CA$3),"",Výsledky!CA48)</f>
        <v>50</v>
      </c>
      <c r="U49" s="152">
        <f>IF(ISBLANK(Výsledky!$CH$3),"",Výsledky!CH48)</f>
        <v>60</v>
      </c>
      <c r="V49" s="152">
        <f>IF(ISBLANK(Výsledky!$CO$3),"",Výsledky!CO48)</f>
        <v>10</v>
      </c>
      <c r="W49" s="152">
        <f>IF(ISBLANK(Výsledky!$CV$3),"",Výsledky!CV48)</f>
        <v>20</v>
      </c>
      <c r="X49" s="152">
        <f>IF(ISBLANK(Výsledky!$DC$3),"",Výsledky!DC48)</f>
        <v>0</v>
      </c>
      <c r="Y49" s="152">
        <f>IF(ISBLANK(Výsledky!$DJ$3),"",Výsledky!DJ48)</f>
        <v>60</v>
      </c>
      <c r="Z49" s="152">
        <f>IF(ISBLANK(Výsledky!$DQ$3),"",Výsledky!DQ48)</f>
        <v>10</v>
      </c>
      <c r="AA49" s="152" t="str">
        <f>IF(ISBLANK(Výsledky!$DX$3),"",Výsledky!DX48)</f>
        <v>-</v>
      </c>
      <c r="AB49" s="152">
        <f>IF(ISBLANK(Výsledky!$EE$3),"",Výsledky!EE48)</f>
        <v>50</v>
      </c>
      <c r="AC49" s="152">
        <f>IF(ISBLANK(Výsledky!$EL$3),"",Výsledky!EL48)</f>
        <v>50</v>
      </c>
      <c r="AD49" s="152">
        <f>IF(ISBLANK(Výsledky!$ES$3),"",Výsledky!ES48)</f>
        <v>50</v>
      </c>
      <c r="AE49" s="152">
        <f>IF(ISBLANK(Výsledky!$EZ$3),"",Výsledky!EZ48)</f>
        <v>30</v>
      </c>
      <c r="AF49" s="152">
        <f>IF(ISBLANK(Výsledky!$FG$3),"",Výsledky!FG48)</f>
        <v>10</v>
      </c>
      <c r="AG49" s="152">
        <f>IF(ISBLANK(Výsledky!$FN$3),"",Výsledky!FN48)</f>
        <v>50</v>
      </c>
      <c r="AH49" s="152">
        <f>IF(ISBLANK(Výsledky!$FU$3),"",Výsledky!FU48)</f>
        <v>50</v>
      </c>
      <c r="AI49" s="152">
        <f>IF(ISBLANK(Výsledky!$GB$3),"",Výsledky!GB48)</f>
        <v>0</v>
      </c>
      <c r="AJ49" s="152">
        <f>IF(ISBLANK(Výsledky!$GI$3),"",Výsledky!GI48)</f>
        <v>30</v>
      </c>
      <c r="AK49" s="152">
        <f>IF(ISBLANK(Výsledky!$GP$3),"",Výsledky!GP48)</f>
        <v>60</v>
      </c>
      <c r="AL49" s="152">
        <v>0</v>
      </c>
      <c r="AM49" s="200">
        <f>IF(ISBLANK(Výsledky!$HD$3),"",Výsledky!HD48)</f>
        <v>0</v>
      </c>
      <c r="AN49" s="152">
        <f>IF(ISBLANK(Výsledky!$HK$3),"",Výsledky!HK48)</f>
        <v>30</v>
      </c>
      <c r="AO49" s="152">
        <f>IF(ISBLANK(Výsledky!$HR$3),"",Výsledky!HR48)</f>
        <v>0</v>
      </c>
      <c r="AP49" s="152">
        <f>IF(ISBLANK(Výsledky!$HY$3),"",Výsledky!HY48)</f>
        <v>60</v>
      </c>
      <c r="AQ49" s="152">
        <f>IF(ISBLANK(Výsledky!$IF$3),"",Výsledky!IF48)</f>
        <v>30</v>
      </c>
      <c r="AR49" s="152">
        <f>IF(ISBLANK(Výsledky!$IM$3),"",Výsledky!IM48)</f>
        <v>60</v>
      </c>
      <c r="AS49" s="152">
        <f>IF(ISBLANK(Výsledky!$IT$3),"",Výsledky!IT48)</f>
        <v>60</v>
      </c>
      <c r="AT49" s="152" t="str">
        <f>IF(ISBLANK(Výsledky!$JA$3),"",Výsledky!JA48)</f>
        <v>-</v>
      </c>
      <c r="AU49" s="152">
        <f>IF(ISBLANK(Výsledky!$JH$3),"",Výsledky!JH48)</f>
        <v>20</v>
      </c>
      <c r="AV49" s="152">
        <f>IF(ISBLANK(Výsledky!$JO$3),"",Výsledky!JO48)</f>
        <v>30</v>
      </c>
      <c r="AW49" s="152">
        <f>IF(ISBLANK(Výsledky!$JV$3),"",Výsledky!JV48)</f>
        <v>50</v>
      </c>
      <c r="AX49" s="152" t="str">
        <f>IF(ISBLANK(Výsledky!$KC$3),"",Výsledky!KC48)</f>
        <v/>
      </c>
      <c r="AY49" s="152">
        <f>IF(ISBLANK(Výsledky!$KJ$3),"",Výsledky!KJ48)</f>
        <v>0</v>
      </c>
      <c r="AZ49" s="152">
        <f>IF(ISBLANK(Výsledky!$KQ$3),"",Výsledky!KQ48)</f>
        <v>50</v>
      </c>
      <c r="BA49" s="152">
        <f>IF(ISBLANK(Výsledky!$KX$3),"",Výsledky!KX48)</f>
        <v>20</v>
      </c>
      <c r="BB49" s="152">
        <f>IF(ISBLANK(Výsledky!$LE$3),"",Výsledky!LE48)</f>
        <v>0</v>
      </c>
      <c r="BC49" s="152" t="str">
        <f>IF(ISBLANK(Výsledky!$LL$3),"",Výsledky!LL48)</f>
        <v/>
      </c>
      <c r="BD49" s="152" t="str">
        <f>IF(ISBLANK(Výsledky!$LS$3),"",Výsledky!LS48)</f>
        <v/>
      </c>
      <c r="BE49" s="152" t="str">
        <f>IF(ISBLANK(Výsledky!$LZ$3),"",Výsledky!LZ48)</f>
        <v/>
      </c>
      <c r="BF49" s="152" t="str">
        <f>IF(ISBLANK(Výsledky!$MG$3),"",Výsledky!MG48)</f>
        <v/>
      </c>
      <c r="BG49" s="152" t="str">
        <f>IF(ISBLANK(Výsledky!$MN$3),"",Výsledky!MN48)</f>
        <v/>
      </c>
      <c r="BH49" s="152" t="str">
        <f>IF(ISBLANK(Výsledky!$MU$3),"",Výsledky!MU48)</f>
        <v/>
      </c>
      <c r="BI49" s="152" t="str">
        <f>IF(ISBLANK(Výsledky!$NB$3),"",Výsledky!NB48)</f>
        <v/>
      </c>
      <c r="BJ49" s="152" t="str">
        <f>IF(ISBLANK(Výsledky!$NI$3),"",Výsledky!NI48)</f>
        <v/>
      </c>
      <c r="BK49" s="152" t="str">
        <f>IF(ISBLANK(Výsledky!$NP$3),"",Výsledky!NP48)</f>
        <v/>
      </c>
      <c r="BL49" s="152" t="str">
        <f>IF(ISBLANK(Výsledky!$NW$3),"",Výsledky!NW48)</f>
        <v/>
      </c>
      <c r="BM49" s="152" t="str">
        <f>IF(ISBLANK(Výsledky!$OD$3),"",Výsledky!OD48)</f>
        <v/>
      </c>
      <c r="BN49" s="152" t="str">
        <f>IF(ISBLANK(Výsledky!$OK$3),"",Výsledky!OK48)</f>
        <v/>
      </c>
      <c r="BO49" s="152" t="str">
        <f>IF(ISBLANK(Výsledky!$OR$3),"",Výsledky!OR48)</f>
        <v/>
      </c>
      <c r="BP49" s="152" t="str">
        <f>IF(ISBLANK(Výsledky!$OY$3),"",Výsledky!OY48)</f>
        <v/>
      </c>
      <c r="BQ49" s="152" t="str">
        <f>IF(ISBLANK(Výsledky!$PF$3),"",Výsledky!PF48)</f>
        <v/>
      </c>
      <c r="BR49" s="152" t="str">
        <f>IF(ISBLANK(Výsledky!$PM$3),"",Výsledky!PM48)</f>
        <v/>
      </c>
      <c r="BS49" s="152" t="str">
        <f>IF(ISBLANK(Výsledky!$PT$3),"",Výsledky!PT48)</f>
        <v/>
      </c>
      <c r="BT49" s="153" t="str">
        <f>IF(ISBLANK(Výsledky!$QA$3),"",Výsledky!QA48)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1250</v>
      </c>
      <c r="F50" s="306">
        <f>IF(ISBLANK(Výsledky!$I$3),"-",SUM(J50:M50,O50,Q50,S50:T50,V50,X50,Z50:AA50,AC50:AE50,AG50:AI50,AK50:AM50,AP50,AR50,AT50:AU50,AW50:AX50,BA50,BC50:BD50,BF50,BH50,BJ50,BL50,BN50,BP50,BR50:BS50))</f>
        <v>680</v>
      </c>
      <c r="G50" s="151">
        <f>IF(ISBLANK(Výsledky!$AK$3),"-",SUM(N50,R50,U50,Y50,AB50,AF50,AV50,BB50,BG50,BI50,BM50,BO50,BT50))</f>
        <v>320</v>
      </c>
      <c r="H50" s="151">
        <f>IF(ISBLANK(Výsledky!$AY$3),"-",SUM(P50,W50,AJ50,AO50,AQ50,AY50))</f>
        <v>170</v>
      </c>
      <c r="I50" s="167">
        <f>IF(ISBLANK(Výsledky!$HK$3),"-",SUM(AN50,AS50,AZ50,BE50,BK50,BQ50))</f>
        <v>80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>
        <f>IF(ISBLANK(Výsledky!$GP$3),"",Výsledky!GP38)</f>
        <v>50</v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>
        <f>IF(ISBLANK(Výsledky!$JA$3),"",Výsledky!JA38)</f>
        <v>60</v>
      </c>
      <c r="AU50" s="152">
        <f>IF(ISBLANK(Výsledky!$JH$3),"",Výsledky!JH38)</f>
        <v>20</v>
      </c>
      <c r="AV50" s="152">
        <f>IF(ISBLANK(Výsledky!$JO$3),"",Výsledky!JO38)</f>
        <v>20</v>
      </c>
      <c r="AW50" s="152">
        <f>IF(ISBLANK(Výsledky!$JV$3),"",Výsledky!JV38)</f>
        <v>60</v>
      </c>
      <c r="AX50" s="152" t="str">
        <f>IF(ISBLANK(Výsledky!$KC$3),"",Výsledky!KC38)</f>
        <v/>
      </c>
      <c r="AY50" s="152">
        <f>IF(ISBLANK(Výsledky!$KJ$3),"",Výsledky!KJ38)</f>
        <v>0</v>
      </c>
      <c r="AZ50" s="152">
        <f>IF(ISBLANK(Výsledky!$KQ$3),"",Výsledky!KQ38)</f>
        <v>20</v>
      </c>
      <c r="BA50" s="152">
        <f>IF(ISBLANK(Výsledky!$KX$3),"",Výsledky!KX38)</f>
        <v>30</v>
      </c>
      <c r="BB50" s="152">
        <f>IF(ISBLANK(Výsledky!$LE$3),"",Výsledky!LE38)</f>
        <v>0</v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Tipy!A54</f>
        <v>12</v>
      </c>
      <c r="D51" s="179" t="str">
        <f>Tipy!B54</f>
        <v>MarekM</v>
      </c>
      <c r="E51" s="308">
        <f>SUM(F51:I51)</f>
        <v>1230</v>
      </c>
      <c r="F51" s="306">
        <f>IF(ISBLANK(Výsledky!$I$3),"-",SUM(J51:M51,O51,Q51,S51:T51,V51,X51,Z51:AA51,AC51:AE51,AG51:AI51,AK51:AM51,AP51,AR51,AT51:AU51,AW51:AX51,BA51,BC51:BD51,BF51,BH51,BJ51,BL51,BN51,BP51,BR51:BS51))</f>
        <v>840</v>
      </c>
      <c r="G51" s="151">
        <f>IF(ISBLANK(Výsledky!$AK$3),"-",SUM(N51,R51,U51,Y51,AB51,AF51,AV51,BB51,BG51,BI51,BM51,BO51,BT51))</f>
        <v>160</v>
      </c>
      <c r="H51" s="151">
        <f>IF(ISBLANK(Výsledky!$AY$3),"-",SUM(P51,W51,AJ51,AO51,AQ51,AY51))</f>
        <v>120</v>
      </c>
      <c r="I51" s="167">
        <f>IF(ISBLANK(Výsledky!$HK$3),"-",SUM(AN51,AS51,AZ51,BE51,BK51,BQ51))</f>
        <v>110</v>
      </c>
      <c r="J51" s="164">
        <f>IF(ISBLANK(Výsledky!$I$3),"",Výsledky!I60)</f>
        <v>60</v>
      </c>
      <c r="K51" s="152">
        <f>IF(ISBLANK(Výsledky!$P$3),"",Výsledky!P60)</f>
        <v>80</v>
      </c>
      <c r="L51" s="152">
        <f>IF(ISBLANK(Výsledky!$W$3),"",Výsledky!W60)</f>
        <v>0</v>
      </c>
      <c r="M51" s="152">
        <f>IF(ISBLANK(Výsledky!$AD$3),"",Výsledky!AD60)</f>
        <v>70</v>
      </c>
      <c r="N51" s="152">
        <f>IF(ISBLANK(Výsledky!$AK$3),"",Výsledky!AK60)</f>
        <v>20</v>
      </c>
      <c r="O51" s="152">
        <f>IF(ISBLANK(Výsledky!$AR$3),"",Výsledky!AR60)</f>
        <v>60</v>
      </c>
      <c r="P51" s="152">
        <f>IF(ISBLANK(Výsledky!$AY$3),"",Výsledky!AY60)</f>
        <v>70</v>
      </c>
      <c r="Q51" s="152">
        <f>IF(ISBLANK(Výsledky!$BF$3),"",Výsledky!BF60)</f>
        <v>0</v>
      </c>
      <c r="R51" s="152">
        <f>IF(ISBLANK(Výsledky!$BM$3),"",Výsledky!BM60)</f>
        <v>50</v>
      </c>
      <c r="S51" s="152">
        <f>IF(ISBLANK(Výsledky!$BT$3),"",Výsledky!BT60)</f>
        <v>40</v>
      </c>
      <c r="T51" s="152">
        <f>IF(ISBLANK(Výsledky!$CA$3),"",Výsledky!CA60)</f>
        <v>50</v>
      </c>
      <c r="U51" s="152" t="str">
        <f>IF(ISBLANK(Výsledky!$CH$3),"",Výsledky!CH60)</f>
        <v>-</v>
      </c>
      <c r="V51" s="152">
        <f>IF(ISBLANK(Výsledky!$CO$3),"",Výsledky!CO60)</f>
        <v>60</v>
      </c>
      <c r="W51" s="152">
        <f>IF(ISBLANK(Výsledky!$CV$3),"",Výsledky!CV60)</f>
        <v>50</v>
      </c>
      <c r="X51" s="152">
        <f>IF(ISBLANK(Výsledky!$DC$3),"",Výsledky!DC60)</f>
        <v>10</v>
      </c>
      <c r="Y51" s="152">
        <f>IF(ISBLANK(Výsledky!$DJ$3),"",Výsledky!DJ60)</f>
        <v>10</v>
      </c>
      <c r="Z51" s="152">
        <f>IF(ISBLANK(Výsledky!$DQ$3),"",Výsledky!DQ60)</f>
        <v>10</v>
      </c>
      <c r="AA51" s="152">
        <f>IF(ISBLANK(Výsledky!$DX$3),"",Výsledky!DX60)</f>
        <v>60</v>
      </c>
      <c r="AB51" s="152">
        <f>IF(ISBLANK(Výsledky!$EE$3),"",Výsledky!EE60)</f>
        <v>0</v>
      </c>
      <c r="AC51" s="152">
        <f>IF(ISBLANK(Výsledky!$EL$3),"",Výsledky!EL60)</f>
        <v>40</v>
      </c>
      <c r="AD51" s="152">
        <f>IF(ISBLANK(Výsledky!$ES$3),"",Výsledky!ES60)</f>
        <v>20</v>
      </c>
      <c r="AE51" s="152">
        <f>IF(ISBLANK(Výsledky!$EZ$3),"",Výsledky!EZ60)</f>
        <v>30</v>
      </c>
      <c r="AF51" s="152">
        <f>IF(ISBLANK(Výsledky!$FG$3),"",Výsledky!FG60)</f>
        <v>50</v>
      </c>
      <c r="AG51" s="152" t="str">
        <f>IF(ISBLANK(Výsledky!$FN$3),"",Výsledky!FN60)</f>
        <v>-</v>
      </c>
      <c r="AH51" s="152" t="str">
        <f>IF(ISBLANK(Výsledky!$FU$3),"",Výsledky!FU60)</f>
        <v>-</v>
      </c>
      <c r="AI51" s="152" t="str">
        <f>IF(ISBLANK(Výsledky!$GB$3),"",Výsledky!GB60)</f>
        <v>-</v>
      </c>
      <c r="AJ51" s="152" t="str">
        <f>IF(ISBLANK(Výsledky!$GI$3),"",Výsledky!GI60)</f>
        <v>-</v>
      </c>
      <c r="AK51" s="152">
        <f>IF(ISBLANK(Výsledky!$GP$3),"",Výsledky!GP60)</f>
        <v>60</v>
      </c>
      <c r="AL51" s="152">
        <v>0</v>
      </c>
      <c r="AM51" s="152" t="str">
        <f>IF(ISBLANK(Výsledky!$HD$3),"",Výsledky!HD60)</f>
        <v>-</v>
      </c>
      <c r="AN51" s="152">
        <f>IF(ISBLANK(Výsledky!$HK$3),"",Výsledky!HK60)</f>
        <v>20</v>
      </c>
      <c r="AO51" s="152" t="str">
        <f>IF(ISBLANK(Výsledky!$HR$3),"",Výsledky!HR60)</f>
        <v>-</v>
      </c>
      <c r="AP51" s="152">
        <f>IF(ISBLANK(Výsledky!$HY$3),"",Výsledky!HY60)</f>
        <v>40</v>
      </c>
      <c r="AQ51" s="152" t="str">
        <f>IF(ISBLANK(Výsledky!$IF$3),"",Výsledky!IF60)</f>
        <v>-</v>
      </c>
      <c r="AR51" s="152" t="str">
        <f>IF(ISBLANK(Výsledky!$IM$3),"",Výsledky!IM60)</f>
        <v>-</v>
      </c>
      <c r="AS51" s="152">
        <f>IF(ISBLANK(Výsledky!$IT$3),"",Výsledky!IT60)</f>
        <v>70</v>
      </c>
      <c r="AT51" s="152">
        <f>IF(ISBLANK(Výsledky!$JA$3),"",Výsledky!JA60)</f>
        <v>30</v>
      </c>
      <c r="AU51" s="152">
        <f>IF(ISBLANK(Výsledky!$JH$3),"",Výsledky!JH60)</f>
        <v>20</v>
      </c>
      <c r="AV51" s="152">
        <f>IF(ISBLANK(Výsledky!$JO$3),"",Výsledky!JO60)</f>
        <v>30</v>
      </c>
      <c r="AW51" s="152">
        <f>IF(ISBLANK(Výsledky!$JV$3),"",Výsledky!JV60)</f>
        <v>60</v>
      </c>
      <c r="AX51" s="152" t="str">
        <f>IF(ISBLANK(Výsledky!$KC$3),"",Výsledky!KC60)</f>
        <v/>
      </c>
      <c r="AY51" s="152">
        <f>IF(ISBLANK(Výsledky!$KJ$3),"",Výsledky!KJ60)</f>
        <v>0</v>
      </c>
      <c r="AZ51" s="152">
        <f>IF(ISBLANK(Výsledky!$KQ$3),"",Výsledky!KQ60)</f>
        <v>20</v>
      </c>
      <c r="BA51" s="152">
        <f>IF(ISBLANK(Výsledky!$KX$3),"",Výsledky!KX60)</f>
        <v>40</v>
      </c>
      <c r="BB51" s="152">
        <f>IF(ISBLANK(Výsledky!$LE$3),"",Výsledky!LE60)</f>
        <v>0</v>
      </c>
      <c r="BC51" s="152" t="str">
        <f>IF(ISBLANK(Výsledky!$LL$3),"",Výsledky!LL60)</f>
        <v/>
      </c>
      <c r="BD51" s="152" t="str">
        <f>IF(ISBLANK(Výsledky!$LS$3),"",Výsledky!LS60)</f>
        <v/>
      </c>
      <c r="BE51" s="152" t="str">
        <f>IF(ISBLANK(Výsledky!$LZ$3),"",Výsledky!LZ60)</f>
        <v/>
      </c>
      <c r="BF51" s="152" t="str">
        <f>IF(ISBLANK(Výsledky!$MG$3),"",Výsledky!MG60)</f>
        <v/>
      </c>
      <c r="BG51" s="152" t="str">
        <f>IF(ISBLANK(Výsledky!$MN$3),"",Výsledky!MN60)</f>
        <v/>
      </c>
      <c r="BH51" s="152" t="str">
        <f>IF(ISBLANK(Výsledky!$MU$3),"",Výsledky!MU60)</f>
        <v/>
      </c>
      <c r="BI51" s="152" t="str">
        <f>IF(ISBLANK(Výsledky!$NB$3),"",Výsledky!NB60)</f>
        <v/>
      </c>
      <c r="BJ51" s="152" t="str">
        <f>IF(ISBLANK(Výsledky!$NI$3),"",Výsledky!NI60)</f>
        <v/>
      </c>
      <c r="BK51" s="152" t="str">
        <f>IF(ISBLANK(Výsledky!$NP$3),"",Výsledky!NP60)</f>
        <v/>
      </c>
      <c r="BL51" s="152" t="str">
        <f>IF(ISBLANK(Výsledky!$NW$3),"",Výsledky!NW60)</f>
        <v/>
      </c>
      <c r="BM51" s="152" t="str">
        <f>IF(ISBLANK(Výsledky!$OD$3),"",Výsledky!OD60)</f>
        <v/>
      </c>
      <c r="BN51" s="152" t="str">
        <f>IF(ISBLANK(Výsledky!$OK$3),"",Výsledky!OK60)</f>
        <v/>
      </c>
      <c r="BO51" s="152" t="str">
        <f>IF(ISBLANK(Výsledky!$OR$3),"",Výsledky!OR60)</f>
        <v/>
      </c>
      <c r="BP51" s="152" t="str">
        <f>IF(ISBLANK(Výsledky!$OY$3),"",Výsledky!OY60)</f>
        <v/>
      </c>
      <c r="BQ51" s="152" t="str">
        <f>IF(ISBLANK(Výsledky!$PF$3),"",Výsledky!PF60)</f>
        <v/>
      </c>
      <c r="BR51" s="152" t="str">
        <f>IF(ISBLANK(Výsledky!$PM$3),"",Výsledky!PM60)</f>
        <v/>
      </c>
      <c r="BS51" s="152" t="str">
        <f>IF(ISBLANK(Výsledky!$PT$3),"",Výsledky!PT60)</f>
        <v/>
      </c>
      <c r="BT51" s="153" t="str">
        <f>IF(ISBLANK(Výsledky!$QA$3),"",Výsledky!QA60)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Tipy!A92</f>
        <v>100</v>
      </c>
      <c r="D52" s="179" t="str">
        <f>Tipy!B92</f>
        <v>Stanley</v>
      </c>
      <c r="E52" s="308">
        <f>SUM(F52:I52)</f>
        <v>1220</v>
      </c>
      <c r="F52" s="306">
        <f>IF(ISBLANK(Výsledky!$I$3),"-",SUM(J52:M52,O52,Q52,S52:T52,V52,X52,Z52:AA52,AC52:AE52,AG52:AI52,AK52:AM52,AP52,AR52,AT52:AU52,AW52:AX52,BA52,BC52:BD52,BF52,BH52,BJ52,BL52,BN52,BP52,BR52:BS52))</f>
        <v>840</v>
      </c>
      <c r="G52" s="151">
        <f>IF(ISBLANK(Výsledky!$AK$3),"-",SUM(N52,R52,U52,Y52,AB52,AF52,AV52,BB52,BG52,BI52,BM52,BO52,BT52))</f>
        <v>120</v>
      </c>
      <c r="H52" s="151">
        <f>IF(ISBLANK(Výsledky!$AY$3),"-",SUM(P52,W52,AJ52,AO52,AQ52,AY52))</f>
        <v>150</v>
      </c>
      <c r="I52" s="167">
        <f>IF(ISBLANK(Výsledky!$HK$3),"-",SUM(AN52,AS52,AZ52,BE52,BK52,BQ52))</f>
        <v>110</v>
      </c>
      <c r="J52" s="164" t="str">
        <f>IF(ISBLANK(Výsledky!$I$3),"",Výsledky!I98)</f>
        <v>-</v>
      </c>
      <c r="K52" s="152" t="str">
        <f>IF(ISBLANK(Výsledky!$P$3),"",Výsledky!P98)</f>
        <v>-</v>
      </c>
      <c r="L52" s="152">
        <f>IF(ISBLANK(Výsledky!$W$3),"",Výsledky!W98)</f>
        <v>0</v>
      </c>
      <c r="M52" s="152">
        <f>IF(ISBLANK(Výsledky!$AD$3),"",Výsledky!AD98)</f>
        <v>30</v>
      </c>
      <c r="N52" s="152" t="str">
        <f>IF(ISBLANK(Výsledky!$AK$3),"",Výsledky!AK98)</f>
        <v>-</v>
      </c>
      <c r="O52" s="152">
        <f>IF(ISBLANK(Výsledky!$AR$3),"",Výsledky!AR98)</f>
        <v>80</v>
      </c>
      <c r="P52" s="152">
        <f>IF(ISBLANK(Výsledky!$AY$3),"",Výsledky!AY98)</f>
        <v>30</v>
      </c>
      <c r="Q52" s="152" t="str">
        <f>IF(ISBLANK(Výsledky!$BF$3),"",Výsledky!BF98)</f>
        <v>-</v>
      </c>
      <c r="R52" s="152">
        <f>IF(ISBLANK(Výsledky!$BM$3),"",Výsledky!BM98)</f>
        <v>20</v>
      </c>
      <c r="S52" s="152">
        <f>IF(ISBLANK(Výsledky!$BT$3),"",Výsledky!BT98)</f>
        <v>20</v>
      </c>
      <c r="T52" s="152">
        <f>IF(ISBLANK(Výsledky!$CA$3),"",Výsledky!CA98)</f>
        <v>50</v>
      </c>
      <c r="U52" s="152">
        <f>IF(ISBLANK(Výsledky!$CH$3),"",Výsledky!CH98)</f>
        <v>20</v>
      </c>
      <c r="V52" s="152">
        <f>IF(ISBLANK(Výsledky!$CO$3),"",Výsledky!CO98)</f>
        <v>50</v>
      </c>
      <c r="W52" s="152">
        <f>IF(ISBLANK(Výsledky!$CV$3),"",Výsledky!CV98)</f>
        <v>30</v>
      </c>
      <c r="X52" s="152" t="str">
        <f>IF(ISBLANK(Výsledky!$DC$3),"",Výsledky!DC98)</f>
        <v>-</v>
      </c>
      <c r="Y52" s="152" t="str">
        <f>IF(ISBLANK(Výsledky!$DJ$3),"",Výsledky!DJ98)</f>
        <v>-</v>
      </c>
      <c r="Z52" s="152">
        <f>IF(ISBLANK(Výsledky!$DQ$3),"",Výsledky!DQ98)</f>
        <v>10</v>
      </c>
      <c r="AA52" s="152">
        <f>IF(ISBLANK(Výsledky!$DX$3),"",Výsledky!DX98)</f>
        <v>50</v>
      </c>
      <c r="AB52" s="152">
        <f>IF(ISBLANK(Výsledky!$EE$3),"",Výsledky!EE98)</f>
        <v>30</v>
      </c>
      <c r="AC52" s="152">
        <f>IF(ISBLANK(Výsledky!$EL$3),"",Výsledky!EL98)</f>
        <v>60</v>
      </c>
      <c r="AD52" s="152">
        <f>IF(ISBLANK(Výsledky!$ES$3),"",Výsledky!ES98)</f>
        <v>60</v>
      </c>
      <c r="AE52" s="152">
        <f>IF(ISBLANK(Výsledky!$EZ$3),"",Výsledky!EZ98)</f>
        <v>20</v>
      </c>
      <c r="AF52" s="152">
        <f>IF(ISBLANK(Výsledky!$FG$3),"",Výsledky!FG98)</f>
        <v>30</v>
      </c>
      <c r="AG52" s="152">
        <f>IF(ISBLANK(Výsledky!$FN$3),"",Výsledky!FN98)</f>
        <v>60</v>
      </c>
      <c r="AH52" s="152">
        <f>IF(ISBLANK(Výsledky!$FU$3),"",Výsledky!FU98)</f>
        <v>60</v>
      </c>
      <c r="AI52" s="152">
        <f>IF(ISBLANK(Výsledky!$GB$3),"",Výsledky!GB98)</f>
        <v>0</v>
      </c>
      <c r="AJ52" s="152">
        <f>IF(ISBLANK(Výsledky!$GI$3),"",Výsledky!GI98)</f>
        <v>30</v>
      </c>
      <c r="AK52" s="152">
        <f>IF(ISBLANK(Výsledky!$GP$3),"",Výsledky!GP98)</f>
        <v>50</v>
      </c>
      <c r="AL52" s="152">
        <v>0</v>
      </c>
      <c r="AM52" s="152">
        <f>IF(ISBLANK(Výsledky!$HD$3),"",Výsledky!HD98)</f>
        <v>40</v>
      </c>
      <c r="AN52" s="152">
        <f>IF(ISBLANK(Výsledky!$HK$3),"",Výsledky!HK98)</f>
        <v>20</v>
      </c>
      <c r="AO52" s="152">
        <f>IF(ISBLANK(Výsledky!$HR$3),"",Výsledky!HR98)</f>
        <v>0</v>
      </c>
      <c r="AP52" s="152">
        <f>IF(ISBLANK(Výsledky!$HY$3),"",Výsledky!HY98)</f>
        <v>40</v>
      </c>
      <c r="AQ52" s="152">
        <f>IF(ISBLANK(Výsledky!$IF$3),"",Výsledky!IF98)</f>
        <v>60</v>
      </c>
      <c r="AR52" s="152" t="str">
        <f>IF(ISBLANK(Výsledky!$IM$3),"",Výsledky!IM98)</f>
        <v>-</v>
      </c>
      <c r="AS52" s="152">
        <f>IF(ISBLANK(Výsledky!$IT$3),"",Výsledky!IT98)</f>
        <v>70</v>
      </c>
      <c r="AT52" s="152">
        <f>IF(ISBLANK(Výsledky!$JA$3),"",Výsledky!JA98)</f>
        <v>50</v>
      </c>
      <c r="AU52" s="152">
        <f>IF(ISBLANK(Výsledky!$JH$3),"",Výsledky!JH98)</f>
        <v>30</v>
      </c>
      <c r="AV52" s="152">
        <f>IF(ISBLANK(Výsledky!$JO$3),"",Výsledky!JO98)</f>
        <v>20</v>
      </c>
      <c r="AW52" s="152">
        <f>IF(ISBLANK(Výsledky!$JV$3),"",Výsledky!JV98)</f>
        <v>60</v>
      </c>
      <c r="AX52" s="152" t="str">
        <f>IF(ISBLANK(Výsledky!$KC$3),"",Výsledky!KC98)</f>
        <v/>
      </c>
      <c r="AY52" s="152">
        <f>IF(ISBLANK(Výsledky!$KJ$3),"",Výsledky!KJ98)</f>
        <v>0</v>
      </c>
      <c r="AZ52" s="152">
        <f>IF(ISBLANK(Výsledky!$KQ$3),"",Výsledky!KQ98)</f>
        <v>20</v>
      </c>
      <c r="BA52" s="152">
        <f>IF(ISBLANK(Výsledky!$KX$3),"",Výsledky!KX98)</f>
        <v>20</v>
      </c>
      <c r="BB52" s="152">
        <f>IF(ISBLANK(Výsledky!$LE$3),"",Výsledky!LE98)</f>
        <v>0</v>
      </c>
      <c r="BC52" s="152" t="str">
        <f>IF(ISBLANK(Výsledky!$LL$3),"",Výsledky!LL98)</f>
        <v/>
      </c>
      <c r="BD52" s="152" t="str">
        <f>IF(ISBLANK(Výsledky!$LS$3),"",Výsledky!LS98)</f>
        <v/>
      </c>
      <c r="BE52" s="152" t="str">
        <f>IF(ISBLANK(Výsledky!$LZ$3),"",Výsledky!LZ98)</f>
        <v/>
      </c>
      <c r="BF52" s="152" t="str">
        <f>IF(ISBLANK(Výsledky!$MG$3),"",Výsledky!MG98)</f>
        <v/>
      </c>
      <c r="BG52" s="152" t="str">
        <f>IF(ISBLANK(Výsledky!$MN$3),"",Výsledky!MN98)</f>
        <v/>
      </c>
      <c r="BH52" s="152" t="str">
        <f>IF(ISBLANK(Výsledky!$MU$3),"",Výsledky!MU98)</f>
        <v/>
      </c>
      <c r="BI52" s="152" t="str">
        <f>IF(ISBLANK(Výsledky!$NB$3),"",Výsledky!NB98)</f>
        <v/>
      </c>
      <c r="BJ52" s="152" t="str">
        <f>IF(ISBLANK(Výsledky!$NI$3),"",Výsledky!NI98)</f>
        <v/>
      </c>
      <c r="BK52" s="152" t="str">
        <f>IF(ISBLANK(Výsledky!$NP$3),"",Výsledky!NP98)</f>
        <v/>
      </c>
      <c r="BL52" s="152" t="str">
        <f>IF(ISBLANK(Výsledky!$NW$3),"",Výsledky!NW98)</f>
        <v/>
      </c>
      <c r="BM52" s="152" t="str">
        <f>IF(ISBLANK(Výsledky!$OD$3),"",Výsledky!OD98)</f>
        <v/>
      </c>
      <c r="BN52" s="152" t="str">
        <f>IF(ISBLANK(Výsledky!$OK$3),"",Výsledky!OK98)</f>
        <v/>
      </c>
      <c r="BO52" s="152" t="str">
        <f>IF(ISBLANK(Výsledky!$OR$3),"",Výsledky!OR98)</f>
        <v/>
      </c>
      <c r="BP52" s="152" t="str">
        <f>IF(ISBLANK(Výsledky!$OY$3),"",Výsledky!OY98)</f>
        <v/>
      </c>
      <c r="BQ52" s="152" t="str">
        <f>IF(ISBLANK(Výsledky!$PF$3),"",Výsledky!PF98)</f>
        <v/>
      </c>
      <c r="BR52" s="152" t="str">
        <f>IF(ISBLANK(Výsledky!$PM$3),"",Výsledky!PM98)</f>
        <v/>
      </c>
      <c r="BS52" s="152" t="str">
        <f>IF(ISBLANK(Výsledky!$PT$3),"",Výsledky!PT98)</f>
        <v/>
      </c>
      <c r="BT52" s="153" t="str">
        <f>IF(ISBLANK(Výsledky!$QA$3),"",Výsledky!QA98)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1060</v>
      </c>
      <c r="F53" s="306">
        <f>IF(ISBLANK(Výsledky!$I$3),"-",SUM(J53:M53,O53,Q53,S53:T53,V53,X53,Z53:AA53,AC53:AE53,AG53:AI53,AK53:AM53,AP53,AR53,AT53:AU53,AW53:AX53,BA53,BC53:BD53,BF53,BH53,BJ53,BL53,BN53,BP53,BR53:BS53))</f>
        <v>740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 t="str">
        <f>IF(ISBLANK(Výsledky!$KC$3),"",Výsledky!KC103)</f>
        <v/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>
        <f>IF(ISBLANK(Výsledky!$LE$3),"",Výsledky!LE103)</f>
        <v>0</v>
      </c>
      <c r="BC53" s="152" t="str">
        <f>IF(ISBLANK(Výsledky!$LL$3),"",Výsledky!LL103)</f>
        <v/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>-</v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>-</v>
      </c>
      <c r="AW54" s="152" t="str">
        <f>IF(ISBLANK(Výsledky!$JV$3),"",Výsledky!JV65)</f>
        <v>-</v>
      </c>
      <c r="AX54" s="152" t="str">
        <f>IF(ISBLANK(Výsledky!$KC$3),"",Výsledky!KC65)</f>
        <v/>
      </c>
      <c r="AY54" s="152" t="str">
        <f>IF(ISBLANK(Výsledky!$KJ$3),"",Výsledky!KJ65)</f>
        <v>-</v>
      </c>
      <c r="AZ54" s="152" t="str">
        <f>IF(ISBLANK(Výsledky!$KQ$3),"",Výsledky!KQ65)</f>
        <v>-</v>
      </c>
      <c r="BA54" s="152" t="str">
        <f>IF(ISBLANK(Výsledky!$KX$3),"",Výsledky!KX65)</f>
        <v>-</v>
      </c>
      <c r="BB54" s="152" t="str">
        <f>IF(ISBLANK(Výsledky!$LE$3),"",Výsledky!LE65)</f>
        <v>-</v>
      </c>
      <c r="BC54" s="152" t="str">
        <f>IF(ISBLANK(Výsledky!$LL$3),"",Výsledky!LL65)</f>
        <v/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>SUM(F55:I55)</f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>-</v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>-</v>
      </c>
      <c r="AV55" s="152" t="str">
        <f>IF(ISBLANK(Výsledky!$JO$3),"",Výsledky!JO14)</f>
        <v>-</v>
      </c>
      <c r="AW55" s="152" t="str">
        <f>IF(ISBLANK(Výsledky!$JV$3),"",Výsledky!JV14)</f>
        <v>-</v>
      </c>
      <c r="AX55" s="152" t="str">
        <f>IF(ISBLANK(Výsledky!$KC$3),"",Výsledky!KC14)</f>
        <v/>
      </c>
      <c r="AY55" s="152" t="str">
        <f>IF(ISBLANK(Výsledky!$KJ$3),"",Výsledky!KJ14)</f>
        <v>-</v>
      </c>
      <c r="AZ55" s="152" t="str">
        <f>IF(ISBLANK(Výsledky!$KQ$3),"",Výsledky!KQ14)</f>
        <v>-</v>
      </c>
      <c r="BA55" s="152" t="str">
        <f>IF(ISBLANK(Výsledky!$KX$3),"",Výsledky!KX14)</f>
        <v>-</v>
      </c>
      <c r="BB55" s="152" t="str">
        <f>IF(ISBLANK(Výsledky!$LE$3),"",Výsledky!LE14)</f>
        <v>-</v>
      </c>
      <c r="BC55" s="152" t="str">
        <f>IF(ISBLANK(Výsledky!$LL$3),"",Výsledky!LL14)</f>
        <v/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Tipy!A103</f>
        <v>101</v>
      </c>
      <c r="D56" s="179" t="str">
        <f>Tipy!B103</f>
        <v>Yankojan</v>
      </c>
      <c r="E56" s="308">
        <f>SUM(F56:I56)</f>
        <v>890</v>
      </c>
      <c r="F56" s="306">
        <f>IF(ISBLANK(Výsledky!$I$3),"-",SUM(J56:M56,O56,Q56,S56:T56,V56,X56,Z56:AA56,AC56:AE56,AG56:AI56,AK56:AM56,AP56,AR56,AT56:AU56,AW56:AX56,BA56,BC56:BD56,BF56,BH56,BJ56,BL56,BN56,BP56,BR56:BS56))</f>
        <v>610</v>
      </c>
      <c r="G56" s="151">
        <f>IF(ISBLANK(Výsledky!$AK$3),"-",SUM(N56,R56,U56,Y56,AB56,AF56,AV56,BB56,BG56,BI56,BM56,BO56,BT56))</f>
        <v>100</v>
      </c>
      <c r="H56" s="151">
        <f>IF(ISBLANK(Výsledky!$AY$3),"-",SUM(P56,W56,AJ56,AO56,AQ56,AY56))</f>
        <v>100</v>
      </c>
      <c r="I56" s="167">
        <f>IF(ISBLANK(Výsledky!$HK$3),"-",SUM(AN56,AS56,AZ56,BE56,BK56,BQ56))</f>
        <v>80</v>
      </c>
      <c r="J56" s="164" t="str">
        <f>IF(ISBLANK(Výsledky!$I$3),"",Výsledky!I109)</f>
        <v>-</v>
      </c>
      <c r="K56" s="152" t="str">
        <f>IF(ISBLANK(Výsledky!$P$3),"",Výsledky!P109)</f>
        <v>-</v>
      </c>
      <c r="L56" s="152">
        <f>IF(ISBLANK(Výsledky!$W$3),"",Výsledky!W109)</f>
        <v>0</v>
      </c>
      <c r="M56" s="152" t="str">
        <f>IF(ISBLANK(Výsledky!$AD$3),"",Výsledky!AD109)</f>
        <v>-</v>
      </c>
      <c r="N56" s="152" t="str">
        <f>IF(ISBLANK(Výsledky!$AK$3),"",Výsledky!AK109)</f>
        <v>-</v>
      </c>
      <c r="O56" s="152">
        <f>IF(ISBLANK(Výsledky!$AR$3),"",Výsledky!AR109)</f>
        <v>30</v>
      </c>
      <c r="P56" s="152" t="str">
        <f>IF(ISBLANK(Výsledky!$AY$3),"",Výsledky!AY109)</f>
        <v>-</v>
      </c>
      <c r="Q56" s="152" t="str">
        <f>IF(ISBLANK(Výsledky!$BF$3),"",Výsledky!BF109)</f>
        <v>-</v>
      </c>
      <c r="R56" s="152" t="str">
        <f>IF(ISBLANK(Výsledky!$BM$3),"",Výsledky!BM109)</f>
        <v>-</v>
      </c>
      <c r="S56" s="152">
        <f>IF(ISBLANK(Výsledky!$BT$3),"",Výsledky!BT109)</f>
        <v>40</v>
      </c>
      <c r="T56" s="152">
        <f>IF(ISBLANK(Výsledky!$CA$3),"",Výsledky!CA109)</f>
        <v>50</v>
      </c>
      <c r="U56" s="152">
        <f>IF(ISBLANK(Výsledky!$CH$3),"",Výsledky!CH109)</f>
        <v>0</v>
      </c>
      <c r="V56" s="152" t="str">
        <f>IF(ISBLANK(Výsledky!$CO$3),"",Výsledky!CO109)</f>
        <v>-</v>
      </c>
      <c r="W56" s="152">
        <f>IF(ISBLANK(Výsledky!$CV$3),"",Výsledky!CV109)</f>
        <v>60</v>
      </c>
      <c r="X56" s="152">
        <f>IF(ISBLANK(Výsledky!$DC$3),"",Výsledky!DC109)</f>
        <v>0</v>
      </c>
      <c r="Y56" s="152">
        <f>IF(ISBLANK(Výsledky!$DJ$3),"",Výsledky!DJ109)</f>
        <v>30</v>
      </c>
      <c r="Z56" s="152">
        <f>IF(ISBLANK(Výsledky!$DQ$3),"",Výsledky!DQ109)</f>
        <v>10</v>
      </c>
      <c r="AA56" s="152">
        <f>IF(ISBLANK(Výsledky!$DX$3),"",Výsledky!DX109)</f>
        <v>60</v>
      </c>
      <c r="AB56" s="152">
        <f>IF(ISBLANK(Výsledky!$EE$3),"",Výsledky!EE109)</f>
        <v>30</v>
      </c>
      <c r="AC56" s="152">
        <f>IF(ISBLANK(Výsledky!$EL$3),"",Výsledky!EL109)</f>
        <v>30</v>
      </c>
      <c r="AD56" s="152">
        <f>IF(ISBLANK(Výsledky!$ES$3),"",Výsledky!ES109)</f>
        <v>60</v>
      </c>
      <c r="AE56" s="152" t="str">
        <f>IF(ISBLANK(Výsledky!$EZ$3),"",Výsledky!EZ109)</f>
        <v>-</v>
      </c>
      <c r="AF56" s="152">
        <f>IF(ISBLANK(Výsledky!$FG$3),"",Výsledky!FG109)</f>
        <v>10</v>
      </c>
      <c r="AG56" s="152">
        <f>IF(ISBLANK(Výsledky!$FN$3),"",Výsledky!FN109)</f>
        <v>60</v>
      </c>
      <c r="AH56" s="152" t="str">
        <f>IF(ISBLANK(Výsledky!$FU$3),"",Výsledky!FU109)</f>
        <v>-</v>
      </c>
      <c r="AI56" s="152" t="str">
        <f>IF(ISBLANK(Výsledky!$GB$3),"",Výsledky!GB109)</f>
        <v>-</v>
      </c>
      <c r="AJ56" s="152" t="str">
        <f>IF(ISBLANK(Výsledky!$GI$3),"",Výsledky!GI109)</f>
        <v>-</v>
      </c>
      <c r="AK56" s="152">
        <f>IF(ISBLANK(Výsledky!$GP$3),"",Výsledky!GP109)</f>
        <v>50</v>
      </c>
      <c r="AL56" s="152">
        <v>0</v>
      </c>
      <c r="AM56" s="152">
        <f>IF(ISBLANK(Výsledky!$HD$3),"",Výsledky!HD109)</f>
        <v>60</v>
      </c>
      <c r="AN56" s="152">
        <f>IF(ISBLANK(Výsledky!$HK$3),"",Výsledky!HK109)</f>
        <v>30</v>
      </c>
      <c r="AO56" s="152">
        <f>IF(ISBLANK(Výsledky!$HR$3),"",Výsledky!HR109)</f>
        <v>0</v>
      </c>
      <c r="AP56" s="152">
        <f>IF(ISBLANK(Výsledky!$HY$3),"",Výsledky!HY109)</f>
        <v>30</v>
      </c>
      <c r="AQ56" s="152">
        <f>IF(ISBLANK(Výsledky!$IF$3),"",Výsledky!IF109)</f>
        <v>40</v>
      </c>
      <c r="AR56" s="152">
        <f>IF(ISBLANK(Výsledky!$IM$3),"",Výsledky!IM109)</f>
        <v>30</v>
      </c>
      <c r="AS56" s="152">
        <f>IF(ISBLANK(Výsledky!$IT$3),"",Výsledky!IT109)</f>
        <v>50</v>
      </c>
      <c r="AT56" s="152">
        <f>IF(ISBLANK(Výsledky!$JA$3),"",Výsledky!JA109)</f>
        <v>50</v>
      </c>
      <c r="AU56" s="152">
        <f>IF(ISBLANK(Výsledky!$JH$3),"",Výsledky!JH109)</f>
        <v>20</v>
      </c>
      <c r="AV56" s="152">
        <f>IF(ISBLANK(Výsledky!$JO$3),"",Výsledky!JO109)</f>
        <v>30</v>
      </c>
      <c r="AW56" s="152" t="str">
        <f>IF(ISBLANK(Výsledky!$JV$3),"",Výsledky!JV109)</f>
        <v>-</v>
      </c>
      <c r="AX56" s="152" t="str">
        <f>IF(ISBLANK(Výsledky!$KC$3),"",Výsledky!KC109)</f>
        <v/>
      </c>
      <c r="AY56" s="152">
        <f>IF(ISBLANK(Výsledky!$KJ$3),"",Výsledky!KJ109)</f>
        <v>0</v>
      </c>
      <c r="AZ56" s="152" t="str">
        <f>IF(ISBLANK(Výsledky!$KQ$3),"",Výsledky!KQ109)</f>
        <v>-</v>
      </c>
      <c r="BA56" s="152">
        <f>IF(ISBLANK(Výsledky!$KX$3),"",Výsledky!KX109)</f>
        <v>30</v>
      </c>
      <c r="BB56" s="152">
        <f>IF(ISBLANK(Výsledky!$LE$3),"",Výsledky!LE109)</f>
        <v>0</v>
      </c>
      <c r="BC56" s="152" t="str">
        <f>IF(ISBLANK(Výsledky!$LL$3),"",Výsledky!LL109)</f>
        <v/>
      </c>
      <c r="BD56" s="152" t="str">
        <f>IF(ISBLANK(Výsledky!$LS$3),"",Výsledky!LS109)</f>
        <v/>
      </c>
      <c r="BE56" s="152" t="str">
        <f>IF(ISBLANK(Výsledky!$LZ$3),"",Výsledky!LZ109)</f>
        <v/>
      </c>
      <c r="BF56" s="152" t="str">
        <f>IF(ISBLANK(Výsledky!$MG$3),"",Výsledky!MG109)</f>
        <v/>
      </c>
      <c r="BG56" s="152" t="str">
        <f>IF(ISBLANK(Výsledky!$MN$3),"",Výsledky!MN109)</f>
        <v/>
      </c>
      <c r="BH56" s="152" t="str">
        <f>IF(ISBLANK(Výsledky!$MU$3),"",Výsledky!MU109)</f>
        <v/>
      </c>
      <c r="BI56" s="152" t="str">
        <f>IF(ISBLANK(Výsledky!$NB$3),"",Výsledky!NB109)</f>
        <v/>
      </c>
      <c r="BJ56" s="152" t="str">
        <f>IF(ISBLANK(Výsledky!$NI$3),"",Výsledky!NI109)</f>
        <v/>
      </c>
      <c r="BK56" s="152" t="str">
        <f>IF(ISBLANK(Výsledky!$NP$3),"",Výsledky!NP109)</f>
        <v/>
      </c>
      <c r="BL56" s="152" t="str">
        <f>IF(ISBLANK(Výsledky!$NW$3),"",Výsledky!NW109)</f>
        <v/>
      </c>
      <c r="BM56" s="152" t="str">
        <f>IF(ISBLANK(Výsledky!$OD$3),"",Výsledky!OD109)</f>
        <v/>
      </c>
      <c r="BN56" s="152" t="str">
        <f>IF(ISBLANK(Výsledky!$OK$3),"",Výsledky!OK109)</f>
        <v/>
      </c>
      <c r="BO56" s="152" t="str">
        <f>IF(ISBLANK(Výsledky!$OR$3),"",Výsledky!OR109)</f>
        <v/>
      </c>
      <c r="BP56" s="152" t="str">
        <f>IF(ISBLANK(Výsledky!$OY$3),"",Výsledky!OY109)</f>
        <v/>
      </c>
      <c r="BQ56" s="152" t="str">
        <f>IF(ISBLANK(Výsledky!$PF$3),"",Výsledky!PF109)</f>
        <v/>
      </c>
      <c r="BR56" s="152" t="str">
        <f>IF(ISBLANK(Výsledky!$PM$3),"",Výsledky!PM109)</f>
        <v/>
      </c>
      <c r="BS56" s="152" t="str">
        <f>IF(ISBLANK(Výsledky!$PT$3),"",Výsledky!PT109)</f>
        <v/>
      </c>
      <c r="BT56" s="153" t="str">
        <f>IF(ISBLANK(Výsledky!$QA$3),"",Výsledky!QA109)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Tipy!A51</f>
        <v>98</v>
      </c>
      <c r="D57" s="179" t="str">
        <f>Tipy!B51</f>
        <v>MajkLFC</v>
      </c>
      <c r="E57" s="308">
        <f>SUM(F57:I57)</f>
        <v>870</v>
      </c>
      <c r="F57" s="306">
        <f>IF(ISBLANK(Výsledky!$I$3),"-",SUM(J57:M57,O57,Q57,S57:T57,V57,X57,Z57:AA57,AC57:AE57,AG57:AI57,AK57:AM57,AP57,AR57,AT57:AU57,AW57:AX57,BA57,BC57:BD57,BF57,BH57,BJ57,BL57,BN57,BP57,BR57:BS57))</f>
        <v>570</v>
      </c>
      <c r="G57" s="151">
        <f>IF(ISBLANK(Výsledky!$AK$3),"-",SUM(N57,R57,U57,Y57,AB57,AF57,AV57,BB57,BG57,BI57,BM57,BO57,BT57))</f>
        <v>160</v>
      </c>
      <c r="H57" s="151">
        <f>IF(ISBLANK(Výsledky!$AY$3),"-",SUM(P57,W57,AJ57,AO57,AQ57,AY57))</f>
        <v>90</v>
      </c>
      <c r="I57" s="167">
        <f>IF(ISBLANK(Výsledky!$HK$3),"-",SUM(AN57,AS57,AZ57,BE57,BK57,BQ57))</f>
        <v>50</v>
      </c>
      <c r="J57" s="164" t="str">
        <f>IF(ISBLANK(Výsledky!$I$3),"",Výsledky!I57)</f>
        <v>-</v>
      </c>
      <c r="K57" s="152">
        <f>IF(ISBLANK(Výsledky!$P$3),"",Výsledky!P57)</f>
        <v>20</v>
      </c>
      <c r="L57" s="152">
        <f>IF(ISBLANK(Výsledky!$W$3),"",Výsledky!W57)</f>
        <v>40</v>
      </c>
      <c r="M57" s="152">
        <f>IF(ISBLANK(Výsledky!$AD$3),"",Výsledky!AD57)</f>
        <v>50</v>
      </c>
      <c r="N57" s="152" t="str">
        <f>IF(ISBLANK(Výsledky!$AK$3),"",Výsledky!AK57)</f>
        <v>-</v>
      </c>
      <c r="O57" s="152" t="str">
        <f>IF(ISBLANK(Výsledky!$AR$3),"",Výsledky!AR57)</f>
        <v>-</v>
      </c>
      <c r="P57" s="152">
        <f>IF(ISBLANK(Výsledky!$AY$3),"",Výsledky!AY57)</f>
        <v>30</v>
      </c>
      <c r="Q57" s="152">
        <f>IF(ISBLANK(Výsledky!$BF$3),"",Výsledky!BF57)</f>
        <v>0</v>
      </c>
      <c r="R57" s="152">
        <f>IF(ISBLANK(Výsledky!$BM$3),"",Výsledky!BM57)</f>
        <v>50</v>
      </c>
      <c r="S57" s="152">
        <f>IF(ISBLANK(Výsledky!$BT$3),"",Výsledky!BT57)</f>
        <v>50</v>
      </c>
      <c r="T57" s="152">
        <f>IF(ISBLANK(Výsledky!$CA$3),"",Výsledky!CA57)</f>
        <v>30</v>
      </c>
      <c r="U57" s="152">
        <f>IF(ISBLANK(Výsledky!$CH$3),"",Výsledky!CH57)</f>
        <v>0</v>
      </c>
      <c r="V57" s="152">
        <f>IF(ISBLANK(Výsledky!$CO$3),"",Výsledky!CO57)</f>
        <v>0</v>
      </c>
      <c r="W57" s="152" t="str">
        <f>IF(ISBLANK(Výsledky!$CV$3),"",Výsledky!CV57)</f>
        <v>-</v>
      </c>
      <c r="X57" s="152">
        <f>IF(ISBLANK(Výsledky!$DC$3),"",Výsledky!DC57)</f>
        <v>30</v>
      </c>
      <c r="Y57" s="152">
        <f>IF(ISBLANK(Výsledky!$DJ$3),"",Výsledky!DJ57)</f>
        <v>40</v>
      </c>
      <c r="Z57" s="152">
        <f>IF(ISBLANK(Výsledky!$DQ$3),"",Výsledky!DQ57)</f>
        <v>0</v>
      </c>
      <c r="AA57" s="152">
        <f>IF(ISBLANK(Výsledky!$DX$3),"",Výsledky!DX57)</f>
        <v>50</v>
      </c>
      <c r="AB57" s="152">
        <f>IF(ISBLANK(Výsledky!$EE$3),"",Výsledky!EE57)</f>
        <v>0</v>
      </c>
      <c r="AC57" s="152" t="str">
        <f>IF(ISBLANK(Výsledky!$EL$3),"",Výsledky!EL57)</f>
        <v>-</v>
      </c>
      <c r="AD57" s="152" t="str">
        <f>IF(ISBLANK(Výsledky!$ES$3),"",Výsledky!ES57)</f>
        <v>-</v>
      </c>
      <c r="AE57" s="152">
        <f>IF(ISBLANK(Výsledky!$EZ$3),"",Výsledky!EZ57)</f>
        <v>30</v>
      </c>
      <c r="AF57" s="152">
        <f>IF(ISBLANK(Výsledky!$FG$3),"",Výsledky!FG57)</f>
        <v>10</v>
      </c>
      <c r="AG57" s="152" t="str">
        <f>IF(ISBLANK(Výsledky!$FN$3),"",Výsledky!FN57)</f>
        <v>-</v>
      </c>
      <c r="AH57" s="152" t="str">
        <f>IF(ISBLANK(Výsledky!$FU$3),"",Výsledky!FU57)</f>
        <v>-</v>
      </c>
      <c r="AI57" s="152" t="str">
        <f>IF(ISBLANK(Výsledky!$GB$3),"",Výsledky!GB57)</f>
        <v>-</v>
      </c>
      <c r="AJ57" s="152">
        <f>IF(ISBLANK(Výsledky!$GI$3),"",Výsledky!GI57)</f>
        <v>10</v>
      </c>
      <c r="AK57" s="152" t="str">
        <f>IF(ISBLANK(Výsledky!$GP$3),"",Výsledky!GP57)</f>
        <v>-</v>
      </c>
      <c r="AL57" s="200">
        <v>0</v>
      </c>
      <c r="AM57" s="152">
        <f>IF(ISBLANK(Výsledky!$HD$3),"",Výsledky!HD57)</f>
        <v>40</v>
      </c>
      <c r="AN57" s="152">
        <f>IF(ISBLANK(Výsledky!$HK$3),"",Výsledky!HK57)</f>
        <v>20</v>
      </c>
      <c r="AO57" s="152">
        <f>IF(ISBLANK(Výsledky!$HR$3),"",Výsledky!HR57)</f>
        <v>0</v>
      </c>
      <c r="AP57" s="152">
        <f>IF(ISBLANK(Výsledky!$HY$3),"",Výsledky!HY57)</f>
        <v>40</v>
      </c>
      <c r="AQ57" s="152">
        <f>IF(ISBLANK(Výsledky!$IF$3),"",Výsledky!IF57)</f>
        <v>30</v>
      </c>
      <c r="AR57" s="152">
        <f>IF(ISBLANK(Výsledky!$IM$3),"",Výsledky!IM57)</f>
        <v>20</v>
      </c>
      <c r="AS57" s="152" t="str">
        <f>IF(ISBLANK(Výsledky!$IT$3),"",Výsledky!IT57)</f>
        <v>-</v>
      </c>
      <c r="AT57" s="152">
        <f>IF(ISBLANK(Výsledky!$JA$3),"",Výsledky!JA57)</f>
        <v>20</v>
      </c>
      <c r="AU57" s="152">
        <f>IF(ISBLANK(Výsledky!$JH$3),"",Výsledky!JH57)</f>
        <v>50</v>
      </c>
      <c r="AV57" s="152">
        <f>IF(ISBLANK(Výsledky!$JO$3),"",Výsledky!JO57)</f>
        <v>60</v>
      </c>
      <c r="AW57" s="152">
        <f>IF(ISBLANK(Výsledky!$JV$3),"",Výsledky!JV57)</f>
        <v>80</v>
      </c>
      <c r="AX57" s="152" t="str">
        <f>IF(ISBLANK(Výsledky!$KC$3),"",Výsledky!KC57)</f>
        <v/>
      </c>
      <c r="AY57" s="152">
        <f>IF(ISBLANK(Výsledky!$KJ$3),"",Výsledky!KJ57)</f>
        <v>20</v>
      </c>
      <c r="AZ57" s="152">
        <f>IF(ISBLANK(Výsledky!$KQ$3),"",Výsledky!KQ57)</f>
        <v>30</v>
      </c>
      <c r="BA57" s="152">
        <f>IF(ISBLANK(Výsledky!$KX$3),"",Výsledky!KX57)</f>
        <v>20</v>
      </c>
      <c r="BB57" s="152">
        <f>IF(ISBLANK(Výsledky!$LE$3),"",Výsledky!LE57)</f>
        <v>0</v>
      </c>
      <c r="BC57" s="152" t="str">
        <f>IF(ISBLANK(Výsledky!$LL$3),"",Výsledky!LL57)</f>
        <v/>
      </c>
      <c r="BD57" s="152" t="str">
        <f>IF(ISBLANK(Výsledky!$LS$3),"",Výsledky!LS57)</f>
        <v/>
      </c>
      <c r="BE57" s="152" t="str">
        <f>IF(ISBLANK(Výsledky!$LZ$3),"",Výsledky!LZ57)</f>
        <v/>
      </c>
      <c r="BF57" s="152" t="str">
        <f>IF(ISBLANK(Výsledky!$MG$3),"",Výsledky!MG57)</f>
        <v/>
      </c>
      <c r="BG57" s="152" t="str">
        <f>IF(ISBLANK(Výsledky!$MN$3),"",Výsledky!MN57)</f>
        <v/>
      </c>
      <c r="BH57" s="152" t="str">
        <f>IF(ISBLANK(Výsledky!$MU$3),"",Výsledky!MU57)</f>
        <v/>
      </c>
      <c r="BI57" s="152" t="str">
        <f>IF(ISBLANK(Výsledky!$NB$3),"",Výsledky!NB57)</f>
        <v/>
      </c>
      <c r="BJ57" s="152" t="str">
        <f>IF(ISBLANK(Výsledky!$NI$3),"",Výsledky!NI57)</f>
        <v/>
      </c>
      <c r="BK57" s="152" t="str">
        <f>IF(ISBLANK(Výsledky!$NP$3),"",Výsledky!NP57)</f>
        <v/>
      </c>
      <c r="BL57" s="152" t="str">
        <f>IF(ISBLANK(Výsledky!$NW$3),"",Výsledky!NW57)</f>
        <v/>
      </c>
      <c r="BM57" s="152" t="str">
        <f>IF(ISBLANK(Výsledky!$OD$3),"",Výsledky!OD57)</f>
        <v/>
      </c>
      <c r="BN57" s="152" t="str">
        <f>IF(ISBLANK(Výsledky!$OK$3),"",Výsledky!OK57)</f>
        <v/>
      </c>
      <c r="BO57" s="152" t="str">
        <f>IF(ISBLANK(Výsledky!$OR$3),"",Výsledky!OR57)</f>
        <v/>
      </c>
      <c r="BP57" s="152" t="str">
        <f>IF(ISBLANK(Výsledky!$OY$3),"",Výsledky!OY57)</f>
        <v/>
      </c>
      <c r="BQ57" s="152" t="str">
        <f>IF(ISBLANK(Výsledky!$PF$3),"",Výsledky!PF57)</f>
        <v/>
      </c>
      <c r="BR57" s="152" t="str">
        <f>IF(ISBLANK(Výsledky!$PM$3),"",Výsledky!PM57)</f>
        <v/>
      </c>
      <c r="BS57" s="152" t="str">
        <f>IF(ISBLANK(Výsledky!$PT$3),"",Výsledky!PT57)</f>
        <v/>
      </c>
      <c r="BT57" s="153" t="str">
        <f>IF(ISBLANK(Výsledky!$QA$3),"",Výsledky!QA57)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/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/>
      </c>
      <c r="BD58" s="152" t="str">
        <f>IF(ISBLANK(Výsledky!$LS$3),"",Výsledky!LS63)</f>
        <v/>
      </c>
      <c r="BE58" s="152" t="str">
        <f>IF(ISBLANK(Výsledky!$LZ$3),"",Výsledky!LZ63)</f>
        <v/>
      </c>
      <c r="BF58" s="152" t="str">
        <f>IF(ISBLANK(Výsledky!$MG$3),"",Výsledky!MG63)</f>
        <v/>
      </c>
      <c r="BG58" s="152" t="str">
        <f>IF(ISBLANK(Výsledky!$MN$3),"",Výsledky!MN63)</f>
        <v/>
      </c>
      <c r="BH58" s="152" t="str">
        <f>IF(ISBLANK(Výsledky!$MU$3),"",Výsledky!MU63)</f>
        <v/>
      </c>
      <c r="BI58" s="152" t="str">
        <f>IF(ISBLANK(Výsledky!$NB$3),"",Výsledky!NB63)</f>
        <v/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/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/>
      </c>
      <c r="BD59" s="152" t="str">
        <f>IF(ISBLANK(Výsledky!$LS$3),"",Výsledky!LS23)</f>
        <v/>
      </c>
      <c r="BE59" s="152" t="str">
        <f>IF(ISBLANK(Výsledky!$LZ$3),"",Výsledky!LZ23)</f>
        <v/>
      </c>
      <c r="BF59" s="152" t="str">
        <f>IF(ISBLANK(Výsledky!$MG$3),"",Výsledky!MG23)</f>
        <v/>
      </c>
      <c r="BG59" s="152" t="str">
        <f>IF(ISBLANK(Výsledky!$MN$3),"",Výsledky!MN23)</f>
        <v/>
      </c>
      <c r="BH59" s="152" t="str">
        <f>IF(ISBLANK(Výsledky!$MU$3),"",Výsledky!MU23)</f>
        <v/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/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/>
      </c>
      <c r="BD60" s="152" t="str">
        <f>IF(ISBLANK(Výsledky!$LS$3),"",Výsledky!LS58)</f>
        <v/>
      </c>
      <c r="BE60" s="152" t="str">
        <f>IF(ISBLANK(Výsledky!$LZ$3),"",Výsledky!LZ58)</f>
        <v/>
      </c>
      <c r="BF60" s="152" t="str">
        <f>IF(ISBLANK(Výsledky!$MG$3),"",Výsledky!MG58)</f>
        <v/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/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/>
      </c>
      <c r="BD61" s="152" t="str">
        <f>IF(ISBLANK(Výsledky!$LS$3),"",Výsledky!LS108)</f>
        <v/>
      </c>
      <c r="BE61" s="152" t="str">
        <f>IF(ISBLANK(Výsledky!$LZ$3),"",Výsledky!LZ108)</f>
        <v/>
      </c>
      <c r="BF61" s="152" t="str">
        <f>IF(ISBLANK(Výsledky!$MG$3),"",Výsledky!MG108)</f>
        <v/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730</v>
      </c>
      <c r="F62" s="306">
        <f>IF(ISBLANK(Výsledky!$I$3),"-",SUM(J62:M62,O62,Q62,S62:T62,V62,X62,Z62:AA62,AC62:AE62,AG62:AI62,AK62:AM62,AP62,AR62,AT62:AU62,AW62:AX62,BA62,BC62:BD62,BF62,BH62,BJ62,BL62,BN62,BP62,BR62:BS62))</f>
        <v>530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/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 t="str">
        <f>IF(ISBLANK(Výsledky!$LL$3),"",Výsledky!LL80)</f>
        <v/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680</v>
      </c>
      <c r="F63" s="306">
        <f>IF(ISBLANK(Výsledky!$I$3),"-",SUM(J63:M63,O63,Q63,S63:T63,V63,X63,Z63:AA63,AC63:AE63,AG63:AI63,AK63:AM63,AP63,AR63,AT63:AU63,AW63:AX63,BA63,BC63:BD63,BF63,BH63,BJ63,BL63,BN63,BP63,BR63:BS63))</f>
        <v>480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 t="str">
        <f>IF(ISBLANK(Výsledky!$KC$3),"",Výsledky!KC30)</f>
        <v/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 t="str">
        <f>IF(ISBLANK(Výsledky!$LL$3),"",Výsledky!LL30)</f>
        <v/>
      </c>
      <c r="BD63" s="152" t="str">
        <f>IF(ISBLANK(Výsledky!$LS$3),"",Výsledky!LS30)</f>
        <v/>
      </c>
      <c r="BE63" s="152" t="str">
        <f>IF(ISBLANK(Výsledky!$LZ$3),"",Výsledky!LZ30)</f>
        <v/>
      </c>
      <c r="BF63" s="152" t="str">
        <f>IF(ISBLANK(Výsledky!$MG$3),"",Výsledky!MG30)</f>
        <v/>
      </c>
      <c r="BG63" s="152" t="str">
        <f>IF(ISBLANK(Výsledky!$MN$3),"",Výsledky!MN30)</f>
        <v/>
      </c>
      <c r="BH63" s="152" t="str">
        <f>IF(ISBLANK(Výsledky!$MU$3),"",Výsledky!MU30)</f>
        <v/>
      </c>
      <c r="BI63" s="152" t="str">
        <f>IF(ISBLANK(Výsledky!$NB$3),"",Výsledky!NB30)</f>
        <v/>
      </c>
      <c r="BJ63" s="152" t="str">
        <f>IF(ISBLANK(Výsledky!$NI$3),"",Výsledky!NI30)</f>
        <v/>
      </c>
      <c r="BK63" s="152" t="str">
        <f>IF(ISBLANK(Výsledky!$NP$3),"",Výsledky!NP30)</f>
        <v/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/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/>
      </c>
      <c r="BD64" s="152" t="str">
        <f>IF(ISBLANK(Výsledky!$LS$3),"",Výsledky!LS19)</f>
        <v/>
      </c>
      <c r="BE64" s="152" t="str">
        <f>IF(ISBLANK(Výsledky!$LZ$3),"",Výsledky!LZ19)</f>
        <v/>
      </c>
      <c r="BF64" s="152" t="str">
        <f>IF(ISBLANK(Výsledky!$MG$3),"",Výsledky!MG19)</f>
        <v/>
      </c>
      <c r="BG64" s="152" t="str">
        <f>IF(ISBLANK(Výsledky!$MN$3),"",Výsledky!MN19)</f>
        <v/>
      </c>
      <c r="BH64" s="152" t="str">
        <f>IF(ISBLANK(Výsledky!$MU$3),"",Výsledky!MU19)</f>
        <v/>
      </c>
      <c r="BI64" s="152" t="str">
        <f>IF(ISBLANK(Výsledky!$NB$3),"",Výsledky!NB19)</f>
        <v/>
      </c>
      <c r="BJ64" s="152" t="str">
        <f>IF(ISBLANK(Výsledky!$NI$3),"",Výsledky!NI19)</f>
        <v/>
      </c>
      <c r="BK64" s="152" t="str">
        <f>IF(ISBLANK(Výsledky!$NP$3),"",Výsledky!NP19)</f>
        <v/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/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/>
      </c>
      <c r="BD65" s="152" t="str">
        <f>IF(ISBLANK(Výsledky!$LS$3),"",Výsledky!LS79)</f>
        <v/>
      </c>
      <c r="BE65" s="152" t="str">
        <f>IF(ISBLANK(Výsledky!$LZ$3),"",Výsledky!LZ79)</f>
        <v/>
      </c>
      <c r="BF65" s="152" t="str">
        <f>IF(ISBLANK(Výsledky!$MG$3),"",Výsledky!MG79)</f>
        <v/>
      </c>
      <c r="BG65" s="152" t="str">
        <f>IF(ISBLANK(Výsledky!$MN$3),"",Výsledky!MN79)</f>
        <v/>
      </c>
      <c r="BH65" s="152" t="str">
        <f>IF(ISBLANK(Výsledky!$MU$3),"",Výsledky!MU79)</f>
        <v/>
      </c>
      <c r="BI65" s="152" t="str">
        <f>IF(ISBLANK(Výsledky!$NB$3),"",Výsledky!NB79)</f>
        <v/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/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/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/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/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/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/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/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/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/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/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/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/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/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>-</v>
      </c>
      <c r="BB78" s="152" t="str">
        <f>IF(ISBLANK(Výsledky!$LE$3),"",Výsledky!LE41)</f>
        <v>-</v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/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>-</v>
      </c>
      <c r="BB79" s="152" t="str">
        <f>IF(ISBLANK(Výsledky!$LE$3),"",Výsledky!LE94)</f>
        <v>-</v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/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>-</v>
      </c>
      <c r="BB80" s="152" t="str">
        <f>IF(ISBLANK(Výsledky!$LE$3),"",Výsledky!LE70)</f>
        <v>-</v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/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>-</v>
      </c>
      <c r="BB81" s="152" t="str">
        <f>IF(ISBLANK(Výsledky!$LE$3),"",Výsledky!LE106)</f>
        <v>-</v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/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>-</v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/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>-</v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/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>-</v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/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>-</v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/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>-</v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/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/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/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/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/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/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/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/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/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/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/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/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/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/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/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/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/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99" t="s">
        <v>348</v>
      </c>
      <c r="C105" s="500"/>
      <c r="D105" s="501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02" t="s">
        <v>349</v>
      </c>
      <c r="D106" s="503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93" t="s">
        <v>350</v>
      </c>
      <c r="D107" s="494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95" t="s">
        <v>351</v>
      </c>
      <c r="D108" s="496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91" t="s">
        <v>352</v>
      </c>
      <c r="D109" s="492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3" priority="48" operator="equal">
      <formula>90</formula>
    </cfRule>
    <cfRule type="cellIs" dxfId="132" priority="47" operator="equal">
      <formula>0</formula>
    </cfRule>
  </conditionalFormatting>
  <conditionalFormatting sqref="J3:J103">
    <cfRule type="top10" dxfId="131" priority="49" rank="1"/>
    <cfRule type="top10" dxfId="130" priority="112" bottom="1" rank="1"/>
  </conditionalFormatting>
  <conditionalFormatting sqref="K3:K103">
    <cfRule type="top10" dxfId="129" priority="50" rank="1"/>
    <cfRule type="top10" dxfId="128" priority="113" bottom="1" rank="1"/>
  </conditionalFormatting>
  <conditionalFormatting sqref="L3:L103">
    <cfRule type="top10" dxfId="127" priority="51" rank="1"/>
    <cfRule type="top10" dxfId="126" priority="114" bottom="1" rank="1"/>
  </conditionalFormatting>
  <conditionalFormatting sqref="M3:M103">
    <cfRule type="top10" dxfId="125" priority="52" rank="1"/>
    <cfRule type="top10" dxfId="124" priority="115" bottom="1" rank="1"/>
  </conditionalFormatting>
  <conditionalFormatting sqref="N3:N103">
    <cfRule type="top10" dxfId="123" priority="53" rank="1"/>
    <cfRule type="top10" dxfId="122" priority="116" bottom="1" rank="1"/>
  </conditionalFormatting>
  <conditionalFormatting sqref="O3:O103">
    <cfRule type="top10" dxfId="121" priority="54" rank="1"/>
    <cfRule type="top10" dxfId="120" priority="117" bottom="1" rank="1"/>
  </conditionalFormatting>
  <conditionalFormatting sqref="P3:P103">
    <cfRule type="top10" dxfId="119" priority="55" rank="1"/>
    <cfRule type="top10" dxfId="118" priority="118" bottom="1" rank="1"/>
  </conditionalFormatting>
  <conditionalFormatting sqref="Q3:Q103">
    <cfRule type="top10" dxfId="117" priority="56" rank="1"/>
    <cfRule type="top10" dxfId="116" priority="119" bottom="1" rank="1"/>
  </conditionalFormatting>
  <conditionalFormatting sqref="R3:R103">
    <cfRule type="top10" dxfId="115" priority="57" rank="1"/>
    <cfRule type="top10" dxfId="114" priority="120" bottom="1" rank="1"/>
  </conditionalFormatting>
  <conditionalFormatting sqref="S3:S103">
    <cfRule type="top10" dxfId="113" priority="58" rank="1"/>
    <cfRule type="top10" dxfId="112" priority="121" bottom="1" rank="1"/>
  </conditionalFormatting>
  <conditionalFormatting sqref="BR3:BR103">
    <cfRule type="top10" dxfId="111" priority="19" bottom="1" rank="1"/>
    <cfRule type="top10" dxfId="110" priority="109" rank="1"/>
  </conditionalFormatting>
  <conditionalFormatting sqref="BS3:BS103">
    <cfRule type="top10" dxfId="109" priority="18" bottom="1" rank="1"/>
    <cfRule type="top10" dxfId="108" priority="110" rank="1"/>
  </conditionalFormatting>
  <conditionalFormatting sqref="BT3:BT103">
    <cfRule type="top10" dxfId="107" priority="17" bottom="1" rank="1"/>
    <cfRule type="top10" dxfId="106" priority="111" rank="1"/>
  </conditionalFormatting>
  <conditionalFormatting sqref="BK3:BK103">
    <cfRule type="top10" dxfId="105" priority="26" bottom="1" rank="1"/>
    <cfRule type="top10" dxfId="104" priority="102" rank="1"/>
  </conditionalFormatting>
  <conditionalFormatting sqref="BF3:BF103">
    <cfRule type="top10" dxfId="103" priority="31" bottom="1" rank="1"/>
    <cfRule type="top10" dxfId="102" priority="97" rank="1"/>
  </conditionalFormatting>
  <conditionalFormatting sqref="BE3:BE103">
    <cfRule type="top10" dxfId="101" priority="32" bottom="1" rank="1"/>
    <cfRule type="top10" dxfId="100" priority="96" rank="1"/>
  </conditionalFormatting>
  <conditionalFormatting sqref="BD3:BD103">
    <cfRule type="top10" dxfId="99" priority="33" bottom="1" rank="1"/>
    <cfRule type="top10" dxfId="98" priority="95" rank="1"/>
  </conditionalFormatting>
  <conditionalFormatting sqref="BC3:BC103">
    <cfRule type="top10" dxfId="97" priority="34" bottom="1" rank="1"/>
    <cfRule type="top10" dxfId="96" priority="94" rank="1"/>
  </conditionalFormatting>
  <conditionalFormatting sqref="BB3:BB103">
    <cfRule type="top10" dxfId="95" priority="35" bottom="1" rank="1"/>
    <cfRule type="top10" dxfId="94" priority="93" rank="1"/>
  </conditionalFormatting>
  <conditionalFormatting sqref="AZ3:AZ103">
    <cfRule type="top10" dxfId="93" priority="37" bottom="1" rank="1"/>
    <cfRule type="top10" dxfId="92" priority="91" rank="1"/>
  </conditionalFormatting>
  <conditionalFormatting sqref="AY3:AY103">
    <cfRule type="top10" dxfId="91" priority="38" bottom="1" rank="1"/>
    <cfRule type="top10" dxfId="90" priority="90" rank="1"/>
  </conditionalFormatting>
  <conditionalFormatting sqref="AX3:AX103">
    <cfRule type="top10" dxfId="89" priority="39" bottom="1" rank="1"/>
    <cfRule type="top10" dxfId="88" priority="89" rank="1"/>
  </conditionalFormatting>
  <conditionalFormatting sqref="AW3:AW103">
    <cfRule type="top10" dxfId="87" priority="40" bottom="1" rank="1"/>
    <cfRule type="top10" dxfId="86" priority="88" rank="1"/>
  </conditionalFormatting>
  <conditionalFormatting sqref="AV3:AV103">
    <cfRule type="top10" dxfId="85" priority="41" bottom="1" rank="1"/>
    <cfRule type="top10" dxfId="84" priority="87" rank="1"/>
  </conditionalFormatting>
  <conditionalFormatting sqref="AU3:AU103">
    <cfRule type="top10" dxfId="83" priority="42" bottom="1" rank="1"/>
    <cfRule type="top10" dxfId="82" priority="86" rank="1"/>
  </conditionalFormatting>
  <conditionalFormatting sqref="AT3:AT103">
    <cfRule type="top10" dxfId="81" priority="43" bottom="1" rank="1"/>
    <cfRule type="top10" dxfId="80" priority="85" rank="1"/>
  </conditionalFormatting>
  <conditionalFormatting sqref="AS3:AS103">
    <cfRule type="top10" dxfId="79" priority="44" bottom="1" rank="1"/>
    <cfRule type="top10" dxfId="78" priority="84" rank="1"/>
  </conditionalFormatting>
  <conditionalFormatting sqref="AR3:AR103">
    <cfRule type="top10" dxfId="77" priority="45" bottom="1" rank="1"/>
    <cfRule type="top10" dxfId="76" priority="83" rank="1"/>
  </conditionalFormatting>
  <conditionalFormatting sqref="AQ3:AQ103">
    <cfRule type="top10" dxfId="75" priority="46" bottom="1" rank="1"/>
    <cfRule type="top10" dxfId="74" priority="82" rank="1"/>
  </conditionalFormatting>
  <conditionalFormatting sqref="AP3:AP103">
    <cfRule type="top10" dxfId="73" priority="163" bottom="1" rank="1"/>
    <cfRule type="top10" dxfId="72" priority="81" rank="1"/>
  </conditionalFormatting>
  <conditionalFormatting sqref="AO3:AO103">
    <cfRule type="top10" dxfId="71" priority="161" bottom="1" rank="1"/>
    <cfRule type="top10" dxfId="70" priority="80" rank="1"/>
  </conditionalFormatting>
  <conditionalFormatting sqref="AN3:AN103">
    <cfRule type="top10" dxfId="69" priority="158" bottom="1" rank="1"/>
    <cfRule type="top10" dxfId="68" priority="79" rank="1"/>
  </conditionalFormatting>
  <conditionalFormatting sqref="AM3:AM103">
    <cfRule type="top10" dxfId="67" priority="156" bottom="1" rank="1"/>
    <cfRule type="top10" dxfId="66" priority="78" rank="1"/>
  </conditionalFormatting>
  <conditionalFormatting sqref="AL3:AL103">
    <cfRule type="top10" dxfId="65" priority="77" rank="1"/>
    <cfRule type="top10" dxfId="64" priority="154" bottom="1" rank="1"/>
  </conditionalFormatting>
  <conditionalFormatting sqref="AK3:AK103">
    <cfRule type="top10" dxfId="63" priority="76" rank="1"/>
    <cfRule type="top10" dxfId="62" priority="153" bottom="1" rank="1"/>
  </conditionalFormatting>
  <conditionalFormatting sqref="AJ3:AJ103">
    <cfRule type="top10" dxfId="61" priority="75" rank="1"/>
    <cfRule type="top10" dxfId="60" priority="152" bottom="1" rank="1"/>
  </conditionalFormatting>
  <conditionalFormatting sqref="AI3:AI103">
    <cfRule type="top10" dxfId="59" priority="74" rank="1"/>
    <cfRule type="top10" dxfId="58" priority="151" bottom="1" rank="1"/>
  </conditionalFormatting>
  <conditionalFormatting sqref="AH3:AH103">
    <cfRule type="top10" dxfId="57" priority="73" rank="1"/>
    <cfRule type="top10" dxfId="56" priority="150" bottom="1" rank="1"/>
  </conditionalFormatting>
  <conditionalFormatting sqref="AG3:AG103">
    <cfRule type="top10" dxfId="55" priority="72" rank="1"/>
    <cfRule type="top10" dxfId="54" priority="149" bottom="1" rank="1"/>
  </conditionalFormatting>
  <conditionalFormatting sqref="AF3:AF103">
    <cfRule type="top10" dxfId="53" priority="71" rank="1"/>
    <cfRule type="top10" dxfId="52" priority="148" bottom="1" rank="1"/>
  </conditionalFormatting>
  <conditionalFormatting sqref="AE3:AE103">
    <cfRule type="top10" dxfId="51" priority="70" rank="1"/>
    <cfRule type="top10" dxfId="50" priority="147" bottom="1" rank="1"/>
  </conditionalFormatting>
  <conditionalFormatting sqref="AD3:AD103">
    <cfRule type="top10" dxfId="49" priority="69" rank="1"/>
    <cfRule type="top10" dxfId="48" priority="146" bottom="1" rank="1"/>
  </conditionalFormatting>
  <conditionalFormatting sqref="AC3:AC103">
    <cfRule type="top10" dxfId="47" priority="68" rank="1"/>
    <cfRule type="top10" dxfId="46" priority="145" bottom="1" rank="1"/>
  </conditionalFormatting>
  <conditionalFormatting sqref="AB3:AB103">
    <cfRule type="top10" dxfId="45" priority="67" rank="1"/>
    <cfRule type="top10" dxfId="44" priority="144" bottom="1" rank="1"/>
  </conditionalFormatting>
  <conditionalFormatting sqref="AA3:AA103">
    <cfRule type="top10" dxfId="43" priority="66" rank="1"/>
    <cfRule type="top10" dxfId="42" priority="143" bottom="1" rank="1"/>
  </conditionalFormatting>
  <conditionalFormatting sqref="Z3:Z103">
    <cfRule type="top10" dxfId="41" priority="65" rank="1"/>
    <cfRule type="top10" dxfId="40" priority="128" bottom="1" rank="1"/>
  </conditionalFormatting>
  <conditionalFormatting sqref="Y3:Y103">
    <cfRule type="top10" dxfId="39" priority="64" rank="1"/>
    <cfRule type="top10" dxfId="38" priority="127" bottom="1" rank="1"/>
  </conditionalFormatting>
  <conditionalFormatting sqref="X3:X103">
    <cfRule type="top10" dxfId="37" priority="63" rank="1"/>
    <cfRule type="top10" dxfId="36" priority="126" bottom="1" rank="1"/>
  </conditionalFormatting>
  <conditionalFormatting sqref="W3:W103">
    <cfRule type="top10" dxfId="35" priority="62" rank="1"/>
    <cfRule type="top10" dxfId="34" priority="125" bottom="1" rank="1"/>
  </conditionalFormatting>
  <conditionalFormatting sqref="V3:V103">
    <cfRule type="top10" dxfId="33" priority="61" rank="1"/>
    <cfRule type="top10" dxfId="32" priority="124" bottom="1" rank="1"/>
  </conditionalFormatting>
  <conditionalFormatting sqref="U3:U103">
    <cfRule type="top10" dxfId="31" priority="60" rank="1"/>
    <cfRule type="top10" dxfId="30" priority="123" bottom="1" rank="1"/>
  </conditionalFormatting>
  <conditionalFormatting sqref="T3:T103">
    <cfRule type="top10" dxfId="29" priority="59" rank="1"/>
    <cfRule type="top10" dxfId="28" priority="122" bottom="1" rank="1"/>
  </conditionalFormatting>
  <conditionalFormatting sqref="BA3:BA103">
    <cfRule type="top10" dxfId="27" priority="36" bottom="1" rank="1"/>
    <cfRule type="top10" dxfId="26" priority="92" rank="1"/>
    <cfRule type="top10" dxfId="25" priority="99" rank="1"/>
    <cfRule type="top10" dxfId="24" priority="101" rank="1"/>
  </conditionalFormatting>
  <conditionalFormatting sqref="BG3:BG103">
    <cfRule type="top10" dxfId="23" priority="30" bottom="1" rank="1"/>
    <cfRule type="top10" dxfId="22" priority="98" rank="1"/>
  </conditionalFormatting>
  <conditionalFormatting sqref="BI3:BI103">
    <cfRule type="top10" dxfId="21" priority="28" bottom="1" rank="1"/>
    <cfRule type="top10" dxfId="20" priority="100" rank="1"/>
  </conditionalFormatting>
  <conditionalFormatting sqref="BL3:BL103">
    <cfRule type="top10" dxfId="19" priority="25" bottom="1" rank="1"/>
    <cfRule type="top10" dxfId="18" priority="103" rank="1"/>
  </conditionalFormatting>
  <conditionalFormatting sqref="BM3:BM103">
    <cfRule type="top10" dxfId="17" priority="24" bottom="1" rank="1"/>
    <cfRule type="top10" dxfId="16" priority="104" rank="1"/>
  </conditionalFormatting>
  <conditionalFormatting sqref="BN3:BN103">
    <cfRule type="top10" dxfId="15" priority="23" bottom="1" rank="1"/>
    <cfRule type="top10" dxfId="14" priority="105" rank="1"/>
  </conditionalFormatting>
  <conditionalFormatting sqref="BO3:BO103">
    <cfRule type="top10" dxfId="13" priority="22" bottom="1" rank="1"/>
    <cfRule type="top10" dxfId="12" priority="106" rank="1"/>
  </conditionalFormatting>
  <conditionalFormatting sqref="BP3:BP103">
    <cfRule type="top10" dxfId="11" priority="21" bottom="1" rank="1"/>
    <cfRule type="top10" dxfId="10" priority="107" rank="1"/>
  </conditionalFormatting>
  <conditionalFormatting sqref="BQ3:BQ103">
    <cfRule type="top10" dxfId="9" priority="20" bottom="1" rank="1"/>
    <cfRule type="top10" dxfId="8" priority="108" rank="1"/>
  </conditionalFormatting>
  <conditionalFormatting sqref="BH3:BH103">
    <cfRule type="top10" dxfId="7" priority="29" bottom="1" rank="1"/>
  </conditionalFormatting>
  <conditionalFormatting sqref="BJ3:BJ103">
    <cfRule type="top10" dxfId="6" priority="27" bottom="1" rank="1"/>
  </conditionalFormatting>
  <conditionalFormatting sqref="AQ48">
    <cfRule type="cellIs" dxfId="5" priority="6" operator="equal">
      <formula>0</formula>
    </cfRule>
    <cfRule type="cellIs" dxfId="4" priority="5" operator="equal">
      <formula>0</formula>
    </cfRule>
  </conditionalFormatting>
  <conditionalFormatting sqref="AQ57 AQ63">
    <cfRule type="cellIs" dxfId="3" priority="4" operator="equal">
      <formula>0</formula>
    </cfRule>
  </conditionalFormatting>
  <conditionalFormatting sqref="AV46">
    <cfRule type="cellIs" dxfId="2" priority="3" operator="equal">
      <formula>0</formula>
    </cfRule>
  </conditionalFormatting>
  <conditionalFormatting sqref="AV65">
    <cfRule type="cellIs" dxfId="1" priority="2" operator="equal">
      <formula>0</formula>
    </cfRule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2022-03-09T06:53:08Z</dcterms:modified>
</cp:coreProperties>
</file>