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17895" windowHeight="768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 l="1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N15" i="2" s="1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D15" i="2"/>
  <c r="NE15" i="2"/>
  <c r="NF15" i="2"/>
  <c r="NG15" i="2"/>
  <c r="NH15" i="2"/>
  <c r="NI15" i="2"/>
  <c r="NK15" i="2"/>
  <c r="NL15" i="2"/>
  <c r="NM15" i="2"/>
  <c r="NN15" i="2"/>
  <c r="NO15" i="2"/>
  <c r="NR15" i="2"/>
  <c r="NS15" i="2"/>
  <c r="NT15" i="2"/>
  <c r="NU15" i="2"/>
  <c r="NV15" i="2"/>
  <c r="NY15" i="2"/>
  <c r="NZ15" i="2"/>
  <c r="OA15" i="2"/>
  <c r="OB15" i="2"/>
  <c r="OC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D16" i="2"/>
  <c r="NE16" i="2"/>
  <c r="NF16" i="2"/>
  <c r="NG16" i="2"/>
  <c r="NH16" i="2"/>
  <c r="NI16" i="2"/>
  <c r="NK16" i="2"/>
  <c r="NL16" i="2"/>
  <c r="NM16" i="2"/>
  <c r="NN16" i="2"/>
  <c r="NO16" i="2"/>
  <c r="NR16" i="2"/>
  <c r="NS16" i="2"/>
  <c r="NT16" i="2"/>
  <c r="NU16" i="2"/>
  <c r="NV16" i="2"/>
  <c r="NY16" i="2"/>
  <c r="NZ16" i="2"/>
  <c r="OA16" i="2"/>
  <c r="OB16" i="2"/>
  <c r="OC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D20" i="2"/>
  <c r="NE20" i="2"/>
  <c r="NF20" i="2"/>
  <c r="NG20" i="2"/>
  <c r="NH20" i="2"/>
  <c r="NI20" i="2"/>
  <c r="NK20" i="2"/>
  <c r="NL20" i="2"/>
  <c r="NM20" i="2"/>
  <c r="NN20" i="2"/>
  <c r="NO20" i="2"/>
  <c r="NR20" i="2"/>
  <c r="NS20" i="2"/>
  <c r="NT20" i="2"/>
  <c r="NU20" i="2"/>
  <c r="NV20" i="2"/>
  <c r="NY20" i="2"/>
  <c r="NZ20" i="2"/>
  <c r="OA20" i="2"/>
  <c r="OB20" i="2"/>
  <c r="OC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D21" i="2"/>
  <c r="NE21" i="2"/>
  <c r="NF21" i="2"/>
  <c r="NG21" i="2"/>
  <c r="NH21" i="2"/>
  <c r="NI21" i="2"/>
  <c r="NK21" i="2"/>
  <c r="NL21" i="2"/>
  <c r="NM21" i="2"/>
  <c r="NN21" i="2"/>
  <c r="NO21" i="2"/>
  <c r="NR21" i="2"/>
  <c r="NS21" i="2"/>
  <c r="NT21" i="2"/>
  <c r="NU21" i="2"/>
  <c r="NV21" i="2"/>
  <c r="NY21" i="2"/>
  <c r="NZ21" i="2"/>
  <c r="OA21" i="2"/>
  <c r="OB21" i="2"/>
  <c r="OC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D22" i="2"/>
  <c r="NE22" i="2"/>
  <c r="NF22" i="2"/>
  <c r="NG22" i="2"/>
  <c r="NH22" i="2"/>
  <c r="NI22" i="2"/>
  <c r="NK22" i="2"/>
  <c r="NL22" i="2"/>
  <c r="NM22" i="2"/>
  <c r="NP22" i="2" s="1"/>
  <c r="NN22" i="2"/>
  <c r="NO22" i="2"/>
  <c r="NR22" i="2"/>
  <c r="NS22" i="2"/>
  <c r="NT22" i="2"/>
  <c r="NU22" i="2"/>
  <c r="NV22" i="2"/>
  <c r="NW22" i="2" s="1"/>
  <c r="NY22" i="2"/>
  <c r="OD22" i="2" s="1"/>
  <c r="NZ22" i="2"/>
  <c r="OA22" i="2"/>
  <c r="OB22" i="2"/>
  <c r="OC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D24" i="2"/>
  <c r="NE24" i="2"/>
  <c r="NF24" i="2"/>
  <c r="NG24" i="2"/>
  <c r="NH24" i="2"/>
  <c r="NI24" i="2"/>
  <c r="NK24" i="2"/>
  <c r="NL24" i="2"/>
  <c r="NM24" i="2"/>
  <c r="NN24" i="2"/>
  <c r="NO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D25" i="2"/>
  <c r="NE25" i="2"/>
  <c r="NF25" i="2"/>
  <c r="NG25" i="2"/>
  <c r="NH25" i="2"/>
  <c r="NI25" i="2"/>
  <c r="NK25" i="2"/>
  <c r="NL25" i="2"/>
  <c r="NM25" i="2"/>
  <c r="NN25" i="2"/>
  <c r="NO25" i="2"/>
  <c r="NR25" i="2"/>
  <c r="NS25" i="2"/>
  <c r="NT25" i="2"/>
  <c r="NU25" i="2"/>
  <c r="NV25" i="2"/>
  <c r="NY25" i="2"/>
  <c r="NZ25" i="2"/>
  <c r="OA25" i="2"/>
  <c r="OB25" i="2"/>
  <c r="OC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D26" i="2"/>
  <c r="NE26" i="2"/>
  <c r="NF26" i="2"/>
  <c r="NG26" i="2"/>
  <c r="NH26" i="2"/>
  <c r="NI26" i="2"/>
  <c r="NK26" i="2"/>
  <c r="NL26" i="2"/>
  <c r="NM26" i="2"/>
  <c r="NN26" i="2"/>
  <c r="NO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D27" i="2"/>
  <c r="NE27" i="2"/>
  <c r="NF27" i="2"/>
  <c r="NG27" i="2"/>
  <c r="NH27" i="2"/>
  <c r="NI27" i="2"/>
  <c r="NK27" i="2"/>
  <c r="NL27" i="2"/>
  <c r="NM27" i="2"/>
  <c r="NN27" i="2"/>
  <c r="NO27" i="2"/>
  <c r="NR27" i="2"/>
  <c r="NS27" i="2"/>
  <c r="NT27" i="2"/>
  <c r="NU27" i="2"/>
  <c r="NV27" i="2"/>
  <c r="NY27" i="2"/>
  <c r="NZ27" i="2"/>
  <c r="OA27" i="2"/>
  <c r="OB27" i="2"/>
  <c r="OC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R30" i="2"/>
  <c r="NS30" i="2"/>
  <c r="NT30" i="2"/>
  <c r="NU30" i="2"/>
  <c r="NV30" i="2"/>
  <c r="NW30" i="2"/>
  <c r="NY30" i="2"/>
  <c r="NZ30" i="2"/>
  <c r="OA30" i="2"/>
  <c r="OB30" i="2"/>
  <c r="OC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W31" i="2" s="1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D33" i="2"/>
  <c r="NE33" i="2"/>
  <c r="NF33" i="2"/>
  <c r="NG33" i="2"/>
  <c r="NH33" i="2"/>
  <c r="NI33" i="2"/>
  <c r="NK33" i="2"/>
  <c r="NL33" i="2"/>
  <c r="NM33" i="2"/>
  <c r="NN33" i="2"/>
  <c r="NO33" i="2"/>
  <c r="NR33" i="2"/>
  <c r="NS33" i="2"/>
  <c r="NT33" i="2"/>
  <c r="NU33" i="2"/>
  <c r="NV33" i="2"/>
  <c r="NY33" i="2"/>
  <c r="NZ33" i="2"/>
  <c r="OA33" i="2"/>
  <c r="OB33" i="2"/>
  <c r="OC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D36" i="2"/>
  <c r="NE36" i="2"/>
  <c r="NF36" i="2"/>
  <c r="NG36" i="2"/>
  <c r="NH36" i="2"/>
  <c r="NI36" i="2"/>
  <c r="NK36" i="2"/>
  <c r="NL36" i="2"/>
  <c r="NM36" i="2"/>
  <c r="NN36" i="2"/>
  <c r="NO36" i="2"/>
  <c r="NR36" i="2"/>
  <c r="NS36" i="2"/>
  <c r="NT36" i="2"/>
  <c r="NU36" i="2"/>
  <c r="NV36" i="2"/>
  <c r="NY36" i="2"/>
  <c r="NZ36" i="2"/>
  <c r="OA36" i="2"/>
  <c r="OB36" i="2"/>
  <c r="OC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D38" i="2"/>
  <c r="NE38" i="2"/>
  <c r="NF38" i="2"/>
  <c r="NG38" i="2"/>
  <c r="NH38" i="2"/>
  <c r="NI38" i="2"/>
  <c r="NK38" i="2"/>
  <c r="NL38" i="2"/>
  <c r="NM38" i="2"/>
  <c r="NN38" i="2"/>
  <c r="NO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D45" i="2"/>
  <c r="NE45" i="2"/>
  <c r="NF45" i="2"/>
  <c r="NG45" i="2"/>
  <c r="NH45" i="2"/>
  <c r="NI45" i="2"/>
  <c r="NK45" i="2"/>
  <c r="NL45" i="2"/>
  <c r="NM45" i="2"/>
  <c r="NN45" i="2"/>
  <c r="NO45" i="2"/>
  <c r="NR45" i="2"/>
  <c r="NS45" i="2"/>
  <c r="NT45" i="2"/>
  <c r="NU45" i="2"/>
  <c r="NV45" i="2"/>
  <c r="NY45" i="2"/>
  <c r="NZ45" i="2"/>
  <c r="OA45" i="2"/>
  <c r="OB45" i="2"/>
  <c r="OC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D46" i="2"/>
  <c r="NE46" i="2"/>
  <c r="NF46" i="2"/>
  <c r="NG46" i="2"/>
  <c r="NH46" i="2"/>
  <c r="NI46" i="2"/>
  <c r="NK46" i="2"/>
  <c r="NL46" i="2"/>
  <c r="NM46" i="2"/>
  <c r="NN46" i="2"/>
  <c r="NO46" i="2"/>
  <c r="NR46" i="2"/>
  <c r="NS46" i="2"/>
  <c r="NT46" i="2"/>
  <c r="NU46" i="2"/>
  <c r="NV46" i="2"/>
  <c r="NW46" i="2"/>
  <c r="NY46" i="2"/>
  <c r="NZ46" i="2"/>
  <c r="OA46" i="2"/>
  <c r="OB46" i="2"/>
  <c r="OC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D48" i="2"/>
  <c r="NE48" i="2"/>
  <c r="NF48" i="2"/>
  <c r="NG48" i="2"/>
  <c r="NH48" i="2"/>
  <c r="NI48" i="2"/>
  <c r="NK48" i="2"/>
  <c r="NL48" i="2"/>
  <c r="NM48" i="2"/>
  <c r="NN48" i="2"/>
  <c r="NO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N51" i="2" s="1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D51" i="2"/>
  <c r="NE51" i="2"/>
  <c r="NF51" i="2"/>
  <c r="NG51" i="2"/>
  <c r="NH51" i="2"/>
  <c r="NI51" i="2"/>
  <c r="NK51" i="2"/>
  <c r="NL51" i="2"/>
  <c r="NM51" i="2"/>
  <c r="NN51" i="2"/>
  <c r="NO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D52" i="2"/>
  <c r="NE52" i="2"/>
  <c r="NF52" i="2"/>
  <c r="NG52" i="2"/>
  <c r="NH52" i="2"/>
  <c r="NI52" i="2"/>
  <c r="NK52" i="2"/>
  <c r="NL52" i="2"/>
  <c r="NM52" i="2"/>
  <c r="NN52" i="2"/>
  <c r="NO52" i="2"/>
  <c r="NR52" i="2"/>
  <c r="NS52" i="2"/>
  <c r="NT52" i="2"/>
  <c r="NU52" i="2"/>
  <c r="NV52" i="2"/>
  <c r="NY52" i="2"/>
  <c r="NZ52" i="2"/>
  <c r="OA52" i="2"/>
  <c r="OB52" i="2"/>
  <c r="OC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C60" i="2"/>
  <c r="MD60" i="2"/>
  <c r="ME60" i="2"/>
  <c r="MF60" i="2"/>
  <c r="MI60" i="2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W60" i="2" s="1"/>
  <c r="NT60" i="2"/>
  <c r="NU60" i="2"/>
  <c r="NV60" i="2"/>
  <c r="NY60" i="2"/>
  <c r="NZ60" i="2"/>
  <c r="OA60" i="2"/>
  <c r="OB60" i="2"/>
  <c r="OC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D72" i="2"/>
  <c r="NE72" i="2"/>
  <c r="NF72" i="2"/>
  <c r="NG72" i="2"/>
  <c r="NH72" i="2"/>
  <c r="NI72" i="2"/>
  <c r="NK72" i="2"/>
  <c r="NL72" i="2"/>
  <c r="NM72" i="2"/>
  <c r="NN72" i="2"/>
  <c r="NO72" i="2"/>
  <c r="NR72" i="2"/>
  <c r="NS72" i="2"/>
  <c r="NT72" i="2"/>
  <c r="NU72" i="2"/>
  <c r="NV72" i="2"/>
  <c r="NW72" i="2"/>
  <c r="NY72" i="2"/>
  <c r="NZ72" i="2"/>
  <c r="OA72" i="2"/>
  <c r="OB72" i="2"/>
  <c r="OC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D76" i="2"/>
  <c r="NE76" i="2"/>
  <c r="NF76" i="2"/>
  <c r="NG76" i="2"/>
  <c r="NH76" i="2"/>
  <c r="NI76" i="2"/>
  <c r="NK76" i="2"/>
  <c r="NL76" i="2"/>
  <c r="NM76" i="2"/>
  <c r="NN76" i="2"/>
  <c r="NO76" i="2"/>
  <c r="NR76" i="2"/>
  <c r="NS76" i="2"/>
  <c r="NT76" i="2"/>
  <c r="NU76" i="2"/>
  <c r="NV76" i="2"/>
  <c r="NY76" i="2"/>
  <c r="NZ76" i="2"/>
  <c r="OA76" i="2"/>
  <c r="OB76" i="2"/>
  <c r="OC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D77" i="2"/>
  <c r="NE77" i="2"/>
  <c r="NF77" i="2"/>
  <c r="NG77" i="2"/>
  <c r="NH77" i="2"/>
  <c r="NI77" i="2"/>
  <c r="NK77" i="2"/>
  <c r="NL77" i="2"/>
  <c r="NM77" i="2"/>
  <c r="NN77" i="2"/>
  <c r="NO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D78" i="2"/>
  <c r="NE78" i="2"/>
  <c r="NF78" i="2"/>
  <c r="NG78" i="2"/>
  <c r="NH78" i="2"/>
  <c r="NI78" i="2"/>
  <c r="NK78" i="2"/>
  <c r="NL78" i="2"/>
  <c r="NM78" i="2"/>
  <c r="NN78" i="2"/>
  <c r="NO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D81" i="2"/>
  <c r="NE81" i="2"/>
  <c r="NF81" i="2"/>
  <c r="NG81" i="2"/>
  <c r="NH81" i="2"/>
  <c r="NI81" i="2"/>
  <c r="NK81" i="2"/>
  <c r="NL81" i="2"/>
  <c r="NM81" i="2"/>
  <c r="NN81" i="2"/>
  <c r="NO81" i="2"/>
  <c r="NR81" i="2"/>
  <c r="NS81" i="2"/>
  <c r="NT81" i="2"/>
  <c r="NU81" i="2"/>
  <c r="NV81" i="2"/>
  <c r="NY81" i="2"/>
  <c r="NZ81" i="2"/>
  <c r="OA81" i="2"/>
  <c r="OB81" i="2"/>
  <c r="OC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D83" i="2"/>
  <c r="NE83" i="2"/>
  <c r="NF83" i="2"/>
  <c r="NG83" i="2"/>
  <c r="NH83" i="2"/>
  <c r="NI83" i="2"/>
  <c r="NK83" i="2"/>
  <c r="NL83" i="2"/>
  <c r="NM83" i="2"/>
  <c r="NN83" i="2"/>
  <c r="NO83" i="2"/>
  <c r="NR83" i="2"/>
  <c r="NW83" i="2" s="1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D87" i="2"/>
  <c r="NE87" i="2"/>
  <c r="NF87" i="2"/>
  <c r="NG87" i="2"/>
  <c r="NH87" i="2"/>
  <c r="NI87" i="2"/>
  <c r="NK87" i="2"/>
  <c r="NL87" i="2"/>
  <c r="NM87" i="2"/>
  <c r="NN87" i="2"/>
  <c r="NO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L88" i="2"/>
  <c r="MM88" i="2"/>
  <c r="MP88" i="2"/>
  <c r="MQ88" i="2"/>
  <c r="MR88" i="2"/>
  <c r="MS88" i="2"/>
  <c r="MT88" i="2"/>
  <c r="MW88" i="2"/>
  <c r="MX88" i="2"/>
  <c r="MY88" i="2"/>
  <c r="MZ88" i="2"/>
  <c r="NA88" i="2"/>
  <c r="ND88" i="2"/>
  <c r="NE88" i="2"/>
  <c r="NF88" i="2"/>
  <c r="NG88" i="2"/>
  <c r="NH88" i="2"/>
  <c r="NI88" i="2"/>
  <c r="NK88" i="2"/>
  <c r="NL88" i="2"/>
  <c r="NM88" i="2"/>
  <c r="NN88" i="2"/>
  <c r="NO88" i="2"/>
  <c r="NR88" i="2"/>
  <c r="NS88" i="2"/>
  <c r="NT88" i="2"/>
  <c r="NU88" i="2"/>
  <c r="NV88" i="2"/>
  <c r="NY88" i="2"/>
  <c r="NZ88" i="2"/>
  <c r="OA88" i="2"/>
  <c r="OB88" i="2"/>
  <c r="OC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D90" i="2"/>
  <c r="NE90" i="2"/>
  <c r="NF90" i="2"/>
  <c r="NG90" i="2"/>
  <c r="NH90" i="2"/>
  <c r="NI90" i="2"/>
  <c r="NK90" i="2"/>
  <c r="NL90" i="2"/>
  <c r="NM90" i="2"/>
  <c r="NN90" i="2"/>
  <c r="NO90" i="2"/>
  <c r="NR90" i="2"/>
  <c r="NS90" i="2"/>
  <c r="NT90" i="2"/>
  <c r="NU90" i="2"/>
  <c r="NV90" i="2"/>
  <c r="NW90" i="2"/>
  <c r="NY90" i="2"/>
  <c r="NZ90" i="2"/>
  <c r="OA90" i="2"/>
  <c r="OB90" i="2"/>
  <c r="OC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R91" i="2"/>
  <c r="NS91" i="2"/>
  <c r="NT91" i="2"/>
  <c r="NU91" i="2"/>
  <c r="NV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P96" i="2"/>
  <c r="MQ96" i="2"/>
  <c r="MR96" i="2"/>
  <c r="MS96" i="2"/>
  <c r="MT96" i="2"/>
  <c r="MW96" i="2"/>
  <c r="MX96" i="2"/>
  <c r="MY96" i="2"/>
  <c r="MZ96" i="2"/>
  <c r="NA96" i="2"/>
  <c r="ND96" i="2"/>
  <c r="NE96" i="2"/>
  <c r="NF96" i="2"/>
  <c r="NG96" i="2"/>
  <c r="NH96" i="2"/>
  <c r="NI96" i="2"/>
  <c r="NK96" i="2"/>
  <c r="NL96" i="2"/>
  <c r="NM96" i="2"/>
  <c r="NN96" i="2"/>
  <c r="NO96" i="2"/>
  <c r="NR96" i="2"/>
  <c r="NS96" i="2"/>
  <c r="NT96" i="2"/>
  <c r="NU96" i="2"/>
  <c r="NV96" i="2"/>
  <c r="NY96" i="2"/>
  <c r="NZ96" i="2"/>
  <c r="OA96" i="2"/>
  <c r="OB96" i="2"/>
  <c r="OC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P98" i="2"/>
  <c r="MQ98" i="2"/>
  <c r="MR98" i="2"/>
  <c r="MS98" i="2"/>
  <c r="MT98" i="2"/>
  <c r="MW98" i="2"/>
  <c r="MX98" i="2"/>
  <c r="MY98" i="2"/>
  <c r="MZ98" i="2"/>
  <c r="NA98" i="2"/>
  <c r="ND98" i="2"/>
  <c r="NE98" i="2"/>
  <c r="NF98" i="2"/>
  <c r="NG98" i="2"/>
  <c r="NH98" i="2"/>
  <c r="NI98" i="2"/>
  <c r="NK98" i="2"/>
  <c r="NL98" i="2"/>
  <c r="NM98" i="2"/>
  <c r="NN98" i="2"/>
  <c r="NO98" i="2"/>
  <c r="NR98" i="2"/>
  <c r="NS98" i="2"/>
  <c r="NT98" i="2"/>
  <c r="NU98" i="2"/>
  <c r="NV98" i="2"/>
  <c r="NY98" i="2"/>
  <c r="NZ98" i="2"/>
  <c r="OA98" i="2"/>
  <c r="OB98" i="2"/>
  <c r="OC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D99" i="2"/>
  <c r="NE99" i="2"/>
  <c r="NF99" i="2"/>
  <c r="NG99" i="2"/>
  <c r="NH99" i="2"/>
  <c r="NI99" i="2"/>
  <c r="NK99" i="2"/>
  <c r="NL99" i="2"/>
  <c r="NM99" i="2"/>
  <c r="NN99" i="2"/>
  <c r="NO99" i="2"/>
  <c r="NR99" i="2"/>
  <c r="NS99" i="2"/>
  <c r="NT99" i="2"/>
  <c r="NU99" i="2"/>
  <c r="NV99" i="2"/>
  <c r="NY99" i="2"/>
  <c r="NZ99" i="2"/>
  <c r="OA99" i="2"/>
  <c r="OB99" i="2"/>
  <c r="OC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D101" i="2"/>
  <c r="NE101" i="2"/>
  <c r="NF101" i="2"/>
  <c r="NG101" i="2"/>
  <c r="NH101" i="2"/>
  <c r="NI101" i="2"/>
  <c r="NK101" i="2"/>
  <c r="NL101" i="2"/>
  <c r="NM101" i="2"/>
  <c r="NN101" i="2"/>
  <c r="NO101" i="2"/>
  <c r="NR101" i="2"/>
  <c r="NS101" i="2"/>
  <c r="NT101" i="2"/>
  <c r="NU101" i="2"/>
  <c r="NV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R103" i="2"/>
  <c r="NS103" i="2"/>
  <c r="NT103" i="2"/>
  <c r="NU103" i="2"/>
  <c r="NV103" i="2"/>
  <c r="NY103" i="2"/>
  <c r="NZ103" i="2"/>
  <c r="OA103" i="2"/>
  <c r="OB103" i="2"/>
  <c r="OC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D104" i="2"/>
  <c r="NE104" i="2"/>
  <c r="NF104" i="2"/>
  <c r="NG104" i="2"/>
  <c r="NH104" i="2"/>
  <c r="NI104" i="2"/>
  <c r="NK104" i="2"/>
  <c r="NL104" i="2"/>
  <c r="NM104" i="2"/>
  <c r="NN104" i="2"/>
  <c r="NO104" i="2"/>
  <c r="NR104" i="2"/>
  <c r="NS104" i="2"/>
  <c r="NT104" i="2"/>
  <c r="NU104" i="2"/>
  <c r="NV104" i="2"/>
  <c r="NY104" i="2"/>
  <c r="NZ104" i="2"/>
  <c r="OA104" i="2"/>
  <c r="OB104" i="2"/>
  <c r="OC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F105" i="2"/>
  <c r="MI105" i="2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D105" i="2"/>
  <c r="NE105" i="2"/>
  <c r="NF105" i="2"/>
  <c r="NG105" i="2"/>
  <c r="NH105" i="2"/>
  <c r="NI105" i="2"/>
  <c r="NK105" i="2"/>
  <c r="NL105" i="2"/>
  <c r="NM105" i="2"/>
  <c r="NN105" i="2"/>
  <c r="NO105" i="2"/>
  <c r="NR105" i="2"/>
  <c r="NS105" i="2"/>
  <c r="NT105" i="2"/>
  <c r="NU105" i="2"/>
  <c r="NV105" i="2"/>
  <c r="NY105" i="2"/>
  <c r="NZ105" i="2"/>
  <c r="OA105" i="2"/>
  <c r="OB105" i="2"/>
  <c r="OC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R106" i="2"/>
  <c r="NS106" i="2"/>
  <c r="NW106" i="2" s="1"/>
  <c r="NT106" i="2"/>
  <c r="NU106" i="2"/>
  <c r="NV106" i="2"/>
  <c r="NY106" i="2"/>
  <c r="NZ106" i="2"/>
  <c r="OA106" i="2"/>
  <c r="OB106" i="2"/>
  <c r="OC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D107" i="2"/>
  <c r="NE107" i="2"/>
  <c r="NF107" i="2"/>
  <c r="NG107" i="2"/>
  <c r="NH107" i="2"/>
  <c r="NI107" i="2"/>
  <c r="NK107" i="2"/>
  <c r="NL107" i="2"/>
  <c r="NM107" i="2"/>
  <c r="NN107" i="2"/>
  <c r="NO107" i="2"/>
  <c r="NR107" i="2"/>
  <c r="NS107" i="2"/>
  <c r="NT107" i="2"/>
  <c r="NU107" i="2"/>
  <c r="NV107" i="2"/>
  <c r="NY107" i="2"/>
  <c r="NZ107" i="2"/>
  <c r="OA107" i="2"/>
  <c r="OB107" i="2"/>
  <c r="OC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R109" i="2"/>
  <c r="NS109" i="2"/>
  <c r="NT109" i="2"/>
  <c r="NU109" i="2"/>
  <c r="NV109" i="2"/>
  <c r="NY109" i="2"/>
  <c r="NZ109" i="2"/>
  <c r="OA109" i="2"/>
  <c r="OD109" i="2" s="1"/>
  <c r="OB109" i="2"/>
  <c r="OC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D110" i="2"/>
  <c r="NE110" i="2"/>
  <c r="NF110" i="2"/>
  <c r="NG110" i="2"/>
  <c r="NH110" i="2"/>
  <c r="NI110" i="2"/>
  <c r="NK110" i="2"/>
  <c r="NL110" i="2"/>
  <c r="NM110" i="2"/>
  <c r="NN110" i="2"/>
  <c r="NO110" i="2"/>
  <c r="NR110" i="2"/>
  <c r="NS110" i="2"/>
  <c r="NT110" i="2"/>
  <c r="NU110" i="2"/>
  <c r="NV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D111" i="2"/>
  <c r="NE111" i="2"/>
  <c r="NF111" i="2"/>
  <c r="NG111" i="2"/>
  <c r="NH111" i="2"/>
  <c r="NI111" i="2"/>
  <c r="NK111" i="2"/>
  <c r="NL111" i="2"/>
  <c r="NM111" i="2"/>
  <c r="NN111" i="2"/>
  <c r="NO111" i="2"/>
  <c r="NR111" i="2"/>
  <c r="NS111" i="2"/>
  <c r="NT111" i="2"/>
  <c r="NW111" i="2" s="1"/>
  <c r="NU111" i="2"/>
  <c r="NV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C12" i="2"/>
  <c r="OB12" i="2"/>
  <c r="OA12" i="2"/>
  <c r="NZ12" i="2"/>
  <c r="NY12" i="2"/>
  <c r="NV12" i="2"/>
  <c r="NU12" i="2"/>
  <c r="NT12" i="2"/>
  <c r="NS12" i="2"/>
  <c r="NR12" i="2"/>
  <c r="NO12" i="2"/>
  <c r="NN12" i="2"/>
  <c r="NM12" i="2"/>
  <c r="NL12" i="2"/>
  <c r="NK12" i="2"/>
  <c r="NI12" i="2"/>
  <c r="NH12" i="2"/>
  <c r="NG12" i="2"/>
  <c r="NF12" i="2"/>
  <c r="NE12" i="2"/>
  <c r="ND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Y12" i="2"/>
  <c r="LX12" i="2"/>
  <c r="LU12" i="2"/>
  <c r="LV12" i="2"/>
  <c r="LW12" i="2"/>
  <c r="OD72" i="2" l="1"/>
  <c r="OD15" i="2"/>
  <c r="OD26" i="2"/>
  <c r="OD48" i="2"/>
  <c r="OD88" i="2"/>
  <c r="OD30" i="2"/>
  <c r="OD16" i="2"/>
  <c r="OD81" i="2"/>
  <c r="OD105" i="2"/>
  <c r="OD98" i="2"/>
  <c r="OD78" i="2"/>
  <c r="OD60" i="2"/>
  <c r="OD38" i="2"/>
  <c r="OD24" i="2"/>
  <c r="OD106" i="2"/>
  <c r="OD103" i="2"/>
  <c r="OD107" i="2"/>
  <c r="OD104" i="2"/>
  <c r="OD12" i="2"/>
  <c r="OD99" i="2"/>
  <c r="OD90" i="2"/>
  <c r="OD46" i="2"/>
  <c r="OD45" i="2"/>
  <c r="OD31" i="2"/>
  <c r="OD27" i="2"/>
  <c r="OD20" i="2"/>
  <c r="OD96" i="2"/>
  <c r="OD76" i="2"/>
  <c r="OD33" i="2"/>
  <c r="OD21" i="2"/>
  <c r="OD87" i="2"/>
  <c r="OD83" i="2"/>
  <c r="OD77" i="2"/>
  <c r="OD52" i="2"/>
  <c r="OD36" i="2"/>
  <c r="OD25" i="2"/>
  <c r="NW45" i="2"/>
  <c r="NW110" i="2"/>
  <c r="NW36" i="2"/>
  <c r="NW101" i="2"/>
  <c r="NW12" i="2"/>
  <c r="NW27" i="2"/>
  <c r="NW16" i="2"/>
  <c r="NW78" i="2"/>
  <c r="NW15" i="2"/>
  <c r="NW104" i="2"/>
  <c r="NW77" i="2"/>
  <c r="NW33" i="2"/>
  <c r="NW38" i="2"/>
  <c r="NW26" i="2"/>
  <c r="NW76" i="2"/>
  <c r="NW20" i="2"/>
  <c r="NW96" i="2"/>
  <c r="NW102" i="2"/>
  <c r="NW52" i="2"/>
  <c r="NW85" i="2"/>
  <c r="NW48" i="2"/>
  <c r="NW91" i="2"/>
  <c r="NW25" i="2"/>
  <c r="NW88" i="2"/>
  <c r="NW98" i="2"/>
  <c r="NW107" i="2"/>
  <c r="NW81" i="2"/>
  <c r="NW105" i="2"/>
  <c r="NW24" i="2"/>
  <c r="NW109" i="2"/>
  <c r="NW87" i="2"/>
  <c r="NW99" i="2"/>
  <c r="NW21" i="2"/>
  <c r="NW103" i="2"/>
  <c r="MG101" i="2"/>
  <c r="MN25" i="2"/>
  <c r="LZ12" i="2"/>
  <c r="NP26" i="2"/>
  <c r="NP111" i="2"/>
  <c r="NP20" i="2"/>
  <c r="NP91" i="2"/>
  <c r="NP46" i="2"/>
  <c r="NP24" i="2"/>
  <c r="NP38" i="2"/>
  <c r="NP21" i="2"/>
  <c r="NP12" i="2"/>
  <c r="NP107" i="2"/>
  <c r="NP76" i="2"/>
  <c r="NP51" i="2"/>
  <c r="NP36" i="2"/>
  <c r="NP109" i="2"/>
  <c r="NP103" i="2"/>
  <c r="NP101" i="2"/>
  <c r="NP98" i="2"/>
  <c r="NP77" i="2"/>
  <c r="NP72" i="2"/>
  <c r="NP52" i="2"/>
  <c r="NP45" i="2"/>
  <c r="NP30" i="2"/>
  <c r="NP16" i="2"/>
  <c r="NP110" i="2"/>
  <c r="NP104" i="2"/>
  <c r="NP99" i="2"/>
  <c r="NP96" i="2"/>
  <c r="NP90" i="2"/>
  <c r="NP87" i="2"/>
  <c r="NP83" i="2"/>
  <c r="NP78" i="2"/>
  <c r="NP27" i="2"/>
  <c r="NP106" i="2"/>
  <c r="NP105" i="2"/>
  <c r="NP88" i="2"/>
  <c r="NP81" i="2"/>
  <c r="NP48" i="2"/>
  <c r="NP33" i="2"/>
  <c r="NP25" i="2"/>
  <c r="NP15" i="2"/>
  <c r="MG105" i="2"/>
  <c r="MN88" i="2"/>
  <c r="MN87" i="2"/>
  <c r="MN60" i="2"/>
  <c r="MN103" i="2"/>
  <c r="MN98" i="2"/>
  <c r="MN96" i="2"/>
  <c r="MN78" i="2"/>
  <c r="MN46" i="2"/>
  <c r="MN31" i="2"/>
  <c r="MG21" i="2"/>
  <c r="MN107" i="2"/>
  <c r="MN105" i="2"/>
  <c r="MG91" i="2"/>
  <c r="MN90" i="2"/>
  <c r="MN76" i="2"/>
  <c r="MN72" i="2"/>
  <c r="MG60" i="2"/>
  <c r="MG30" i="2"/>
  <c r="MG24" i="2"/>
  <c r="NB12" i="2"/>
  <c r="NB27" i="2"/>
  <c r="NB15" i="2"/>
  <c r="NB83" i="2"/>
  <c r="NB90" i="2"/>
  <c r="NB102" i="2"/>
  <c r="NB60" i="2"/>
  <c r="NB38" i="2"/>
  <c r="NB24" i="2"/>
  <c r="NB31" i="2"/>
  <c r="NB45" i="2"/>
  <c r="NB52" i="2"/>
  <c r="NB72" i="2"/>
  <c r="NB77" i="2"/>
  <c r="NB16" i="2"/>
  <c r="NB33" i="2"/>
  <c r="NB26" i="2"/>
  <c r="NB111" i="2"/>
  <c r="NB76" i="2"/>
  <c r="NB21" i="2"/>
  <c r="NB104" i="2"/>
  <c r="NB25" i="2"/>
  <c r="NB36" i="2"/>
  <c r="NB48" i="2"/>
  <c r="NB46" i="2"/>
  <c r="NB98" i="2"/>
  <c r="NB110" i="2"/>
  <c r="NB101" i="2"/>
  <c r="NB22" i="2"/>
  <c r="NB96" i="2"/>
  <c r="NB105" i="2"/>
  <c r="NB88" i="2"/>
  <c r="NB81" i="2"/>
  <c r="NB107" i="2"/>
  <c r="NB87" i="2"/>
  <c r="NB20" i="2"/>
  <c r="NB99" i="2"/>
  <c r="NB78" i="2"/>
  <c r="NB51" i="2"/>
  <c r="MU83" i="2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L15" i="2" s="1"/>
  <c r="LH15" i="2"/>
  <c r="LI15" i="2"/>
  <c r="LJ15" i="2"/>
  <c r="LK15" i="2"/>
  <c r="LN15" i="2"/>
  <c r="LO15" i="2"/>
  <c r="LP15" i="2"/>
  <c r="LQ15" i="2"/>
  <c r="LS15" i="2" s="1"/>
  <c r="LR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N24" i="2"/>
  <c r="LO24" i="2"/>
  <c r="LP24" i="2"/>
  <c r="LQ24" i="2"/>
  <c r="LR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I36" i="2"/>
  <c r="LJ36" i="2"/>
  <c r="LK36" i="2"/>
  <c r="LN36" i="2"/>
  <c r="LO36" i="2"/>
  <c r="LP36" i="2"/>
  <c r="LS36" i="2" s="1"/>
  <c r="LQ36" i="2"/>
  <c r="LR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N104" i="2"/>
  <c r="LO104" i="2"/>
  <c r="LP104" i="2"/>
  <c r="LQ104" i="2"/>
  <c r="LR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S107" i="2" l="1"/>
  <c r="LS96" i="2"/>
  <c r="LS37" i="2"/>
  <c r="LS24" i="2"/>
  <c r="LS22" i="2"/>
  <c r="LS99" i="2"/>
  <c r="LS72" i="2"/>
  <c r="LS45" i="2"/>
  <c r="LS38" i="2"/>
  <c r="LS25" i="2"/>
  <c r="LS60" i="2"/>
  <c r="LS48" i="2"/>
  <c r="LS33" i="2"/>
  <c r="LS26" i="2"/>
  <c r="LS27" i="2"/>
  <c r="LS90" i="2"/>
  <c r="LS78" i="2"/>
  <c r="LS105" i="2"/>
  <c r="LS101" i="2"/>
  <c r="LS91" i="2"/>
  <c r="LS81" i="2"/>
  <c r="LS51" i="2"/>
  <c r="LS110" i="2"/>
  <c r="LS109" i="2"/>
  <c r="LS103" i="2"/>
  <c r="LS83" i="2"/>
  <c r="LS76" i="2"/>
  <c r="LS52" i="2"/>
  <c r="LS20" i="2"/>
  <c r="LS16" i="2"/>
  <c r="LS12" i="2"/>
  <c r="LS111" i="2"/>
  <c r="LS104" i="2"/>
  <c r="LS98" i="2"/>
  <c r="LS88" i="2"/>
  <c r="LS87" i="2"/>
  <c r="LS77" i="2"/>
  <c r="LS21" i="2"/>
  <c r="LL104" i="2"/>
  <c r="KX101" i="2"/>
  <c r="JV92" i="2"/>
  <c r="KC88" i="2"/>
  <c r="KX87" i="2"/>
  <c r="LL81" i="2"/>
  <c r="KC81" i="2"/>
  <c r="LL80" i="2"/>
  <c r="KJ77" i="2"/>
  <c r="KQ72" i="2"/>
  <c r="LE61" i="2"/>
  <c r="KX60" i="2"/>
  <c r="KC52" i="2"/>
  <c r="LL47" i="2"/>
  <c r="LL38" i="2"/>
  <c r="LL36" i="2"/>
  <c r="JV26" i="2"/>
  <c r="LL24" i="2"/>
  <c r="KQ22" i="2"/>
  <c r="MP114" i="2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7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7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8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20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7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7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7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7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7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7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5" i="2"/>
  <c r="NZ126" i="2"/>
  <c r="NZ120" i="2"/>
  <c r="NZ121" i="2"/>
  <c r="NS125" i="2"/>
  <c r="NS126" i="2"/>
  <c r="NS120" i="2"/>
  <c r="NS121" i="2"/>
  <c r="NL126" i="2"/>
  <c r="NE126" i="2"/>
  <c r="NE123" i="2"/>
  <c r="NE124" i="2"/>
  <c r="NE125" i="2"/>
  <c r="NE119" i="2"/>
  <c r="NE120" i="2"/>
  <c r="NE121" i="2"/>
  <c r="NE118" i="2"/>
  <c r="MX125" i="2"/>
  <c r="MX126" i="2"/>
  <c r="MX120" i="2"/>
  <c r="MX121" i="2"/>
  <c r="MQ121" i="2"/>
  <c r="MJ126" i="2"/>
  <c r="MJ121" i="2"/>
  <c r="MC120" i="2"/>
  <c r="MC121" i="2"/>
  <c r="LV125" i="2"/>
  <c r="LV126" i="2"/>
  <c r="LV120" i="2"/>
  <c r="LV121" i="2"/>
  <c r="LO121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7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NY129" i="2"/>
  <c r="NY128" i="2"/>
  <c r="NY127" i="2"/>
  <c r="OB126" i="2"/>
  <c r="OA126" i="2"/>
  <c r="OB125" i="2"/>
  <c r="OA125" i="2"/>
  <c r="OB124" i="2"/>
  <c r="NZ124" i="2" s="1"/>
  <c r="OA124" i="2" s="1"/>
  <c r="OB123" i="2"/>
  <c r="NZ123" i="2" s="1"/>
  <c r="NY122" i="2"/>
  <c r="OB121" i="2"/>
  <c r="OA121" i="2"/>
  <c r="OB120" i="2"/>
  <c r="OA120" i="2"/>
  <c r="OB119" i="2"/>
  <c r="NZ119" i="2" s="1"/>
  <c r="OA119" i="2" s="1"/>
  <c r="OB118" i="2"/>
  <c r="NZ118" i="2" s="1"/>
  <c r="NY117" i="2"/>
  <c r="NY116" i="2"/>
  <c r="NY115" i="2"/>
  <c r="NY114" i="2"/>
  <c r="OA118" i="2" s="1"/>
  <c r="NR130" i="2"/>
  <c r="NR129" i="2"/>
  <c r="NR128" i="2"/>
  <c r="NR127" i="2"/>
  <c r="NU126" i="2"/>
  <c r="NT126" i="2"/>
  <c r="NU125" i="2"/>
  <c r="NT125" i="2"/>
  <c r="NU124" i="2"/>
  <c r="NS124" i="2" s="1"/>
  <c r="NU123" i="2"/>
  <c r="NS123" i="2" s="1"/>
  <c r="NR122" i="2"/>
  <c r="NU121" i="2"/>
  <c r="NT121" i="2"/>
  <c r="NU120" i="2"/>
  <c r="NT120" i="2"/>
  <c r="NU119" i="2"/>
  <c r="NS119" i="2" s="1"/>
  <c r="NU118" i="2"/>
  <c r="NS118" i="2" s="1"/>
  <c r="NR117" i="2"/>
  <c r="NR116" i="2"/>
  <c r="NR115" i="2"/>
  <c r="NR114" i="2"/>
  <c r="NK130" i="2"/>
  <c r="NK129" i="2"/>
  <c r="NK128" i="2"/>
  <c r="NK127" i="2"/>
  <c r="NN126" i="2"/>
  <c r="NM126" i="2"/>
  <c r="NN125" i="2"/>
  <c r="NL125" i="2" s="1"/>
  <c r="NN124" i="2"/>
  <c r="NL124" i="2" s="1"/>
  <c r="NN123" i="2"/>
  <c r="NL123" i="2" s="1"/>
  <c r="NK122" i="2"/>
  <c r="NN121" i="2"/>
  <c r="NL121" i="2" s="1"/>
  <c r="NM121" i="2" s="1"/>
  <c r="NN120" i="2"/>
  <c r="NL120" i="2" s="1"/>
  <c r="NN119" i="2"/>
  <c r="NL119" i="2" s="1"/>
  <c r="NN118" i="2"/>
  <c r="NL118" i="2" s="1"/>
  <c r="NK117" i="2"/>
  <c r="NK116" i="2"/>
  <c r="NK115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W129" i="2"/>
  <c r="MW128" i="2"/>
  <c r="MW127" i="2"/>
  <c r="MZ126" i="2"/>
  <c r="MY126" i="2"/>
  <c r="MZ125" i="2"/>
  <c r="MY125" i="2"/>
  <c r="MZ124" i="2"/>
  <c r="MX124" i="2" s="1"/>
  <c r="MZ123" i="2"/>
  <c r="MX123" i="2" s="1"/>
  <c r="MW122" i="2"/>
  <c r="MZ121" i="2"/>
  <c r="MY121" i="2"/>
  <c r="MZ120" i="2"/>
  <c r="MY120" i="2"/>
  <c r="MZ119" i="2"/>
  <c r="MX119" i="2" s="1"/>
  <c r="MZ118" i="2"/>
  <c r="MX118" i="2" s="1"/>
  <c r="MW117" i="2"/>
  <c r="MW116" i="2"/>
  <c r="MW115" i="2"/>
  <c r="MW114" i="2"/>
  <c r="MY118" i="2" s="1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N129" i="2"/>
  <c r="LN128" i="2"/>
  <c r="LN127" i="2"/>
  <c r="LQ126" i="2"/>
  <c r="LO126" i="2" s="1"/>
  <c r="LQ125" i="2"/>
  <c r="LO125" i="2" s="1"/>
  <c r="LQ124" i="2"/>
  <c r="LO124" i="2" s="1"/>
  <c r="LQ123" i="2"/>
  <c r="LO123" i="2" s="1"/>
  <c r="LN122" i="2"/>
  <c r="LQ121" i="2"/>
  <c r="LP121" i="2"/>
  <c r="LQ120" i="2"/>
  <c r="LO120" i="2" s="1"/>
  <c r="LQ119" i="2"/>
  <c r="LO119" i="2" s="1"/>
  <c r="LQ118" i="2"/>
  <c r="LO118" i="2" s="1"/>
  <c r="LN117" i="2"/>
  <c r="LN116" i="2"/>
  <c r="LN115" i="2"/>
  <c r="LN114" i="2"/>
  <c r="LP115" i="2" s="1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OA114" i="2" l="1"/>
  <c r="OA122" i="2"/>
  <c r="OA123" i="2"/>
  <c r="OC115" i="2"/>
  <c r="OA127" i="2"/>
  <c r="OA116" i="2"/>
  <c r="OA128" i="2"/>
  <c r="OA117" i="2"/>
  <c r="OA129" i="2"/>
  <c r="OA115" i="2"/>
  <c r="NT115" i="2"/>
  <c r="NT124" i="2"/>
  <c r="NT123" i="2"/>
  <c r="NT119" i="2"/>
  <c r="NT129" i="2"/>
  <c r="NT117" i="2"/>
  <c r="NT114" i="2"/>
  <c r="NT118" i="2"/>
  <c r="NT116" i="2"/>
  <c r="NT128" i="2"/>
  <c r="NV115" i="2"/>
  <c r="NT122" i="2"/>
  <c r="NT127" i="2"/>
  <c r="LP126" i="2"/>
  <c r="LP125" i="2"/>
  <c r="LP120" i="2"/>
  <c r="LP124" i="2"/>
  <c r="LP123" i="2"/>
  <c r="LP119" i="2"/>
  <c r="LP117" i="2"/>
  <c r="LP122" i="2"/>
  <c r="LR115" i="2"/>
  <c r="LP118" i="2"/>
  <c r="LP114" i="2"/>
  <c r="LP127" i="2"/>
  <c r="LP116" i="2"/>
  <c r="LP128" i="2"/>
  <c r="LP129" i="2"/>
  <c r="MD115" i="2"/>
  <c r="NM125" i="2"/>
  <c r="NM120" i="2"/>
  <c r="NM124" i="2"/>
  <c r="NM123" i="2"/>
  <c r="NM119" i="2"/>
  <c r="NM129" i="2"/>
  <c r="NM115" i="2"/>
  <c r="NM118" i="2"/>
  <c r="NM117" i="2"/>
  <c r="NM116" i="2"/>
  <c r="NM128" i="2"/>
  <c r="NM127" i="2"/>
  <c r="NO115" i="2"/>
  <c r="NM122" i="2"/>
  <c r="IJ123" i="2"/>
  <c r="IQ124" i="2"/>
  <c r="MY124" i="2"/>
  <c r="MY123" i="2"/>
  <c r="MY119" i="2"/>
  <c r="MY117" i="2"/>
  <c r="MY129" i="2"/>
  <c r="MY128" i="2"/>
  <c r="MY115" i="2"/>
  <c r="MY127" i="2"/>
  <c r="MY116" i="2"/>
  <c r="NA115" i="2"/>
  <c r="MY122" i="2"/>
  <c r="MR116" i="2"/>
  <c r="MK124" i="2"/>
  <c r="MK123" i="2"/>
  <c r="MK125" i="2"/>
  <c r="MK115" i="2"/>
  <c r="MK120" i="2"/>
  <c r="MK119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7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7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7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7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7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7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80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K7" i="4"/>
  <c r="AM7" i="4"/>
  <c r="AN7" i="4"/>
  <c r="AP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M25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7" i="4"/>
  <c r="H25" i="4"/>
  <c r="I77" i="4"/>
  <c r="I27" i="4"/>
  <c r="I40" i="4"/>
  <c r="I54" i="4"/>
  <c r="H62" i="4"/>
  <c r="I13" i="4"/>
  <c r="I20" i="4"/>
  <c r="I78" i="4"/>
  <c r="I28" i="4"/>
  <c r="I83" i="4"/>
  <c r="H77" i="4"/>
  <c r="H19" i="4"/>
  <c r="I17" i="4"/>
  <c r="I25" i="4"/>
  <c r="H27" i="4"/>
  <c r="H40" i="4"/>
  <c r="H54" i="4"/>
  <c r="H13" i="4"/>
  <c r="I76" i="4"/>
  <c r="H76" i="4"/>
  <c r="I19" i="4"/>
  <c r="I62" i="4"/>
  <c r="H51" i="4"/>
  <c r="H42" i="4"/>
  <c r="H78" i="4"/>
  <c r="H83" i="4"/>
  <c r="I38" i="4"/>
  <c r="H30" i="4"/>
  <c r="I63" i="4"/>
  <c r="H14" i="4"/>
  <c r="I10" i="4"/>
  <c r="H52" i="4"/>
  <c r="H6" i="4"/>
  <c r="H26" i="4"/>
  <c r="I88" i="4"/>
  <c r="H88" i="4"/>
  <c r="I4" i="4"/>
  <c r="H41" i="4"/>
  <c r="I97" i="4"/>
  <c r="H97" i="4"/>
  <c r="I11" i="4"/>
  <c r="H48" i="4"/>
  <c r="I35" i="4"/>
  <c r="H65" i="4"/>
  <c r="I5" i="4"/>
  <c r="H47" i="4"/>
  <c r="I93" i="4"/>
  <c r="H93" i="4"/>
  <c r="I31" i="4"/>
  <c r="H55" i="4"/>
  <c r="I45" i="4"/>
  <c r="H53" i="4"/>
  <c r="I43" i="4"/>
  <c r="H7" i="4"/>
  <c r="H39" i="4"/>
  <c r="I79" i="4"/>
  <c r="H79" i="4"/>
  <c r="I24" i="4"/>
  <c r="H61" i="4"/>
  <c r="I91" i="4"/>
  <c r="H91" i="4"/>
  <c r="I103" i="4"/>
  <c r="H23" i="4"/>
  <c r="I29" i="4"/>
  <c r="H21" i="4"/>
  <c r="I64" i="4"/>
  <c r="H64" i="4"/>
  <c r="I70" i="4"/>
  <c r="H70" i="4"/>
  <c r="I50" i="4"/>
  <c r="H57" i="4"/>
  <c r="I44" i="4"/>
  <c r="H20" i="4"/>
  <c r="I26" i="4"/>
  <c r="I3" i="4"/>
  <c r="H3" i="4"/>
  <c r="H28" i="4"/>
  <c r="I41" i="4"/>
  <c r="H38" i="4"/>
  <c r="I48" i="4"/>
  <c r="H63" i="4"/>
  <c r="I65" i="4"/>
  <c r="H10" i="4"/>
  <c r="I90" i="4"/>
  <c r="H90" i="4"/>
  <c r="I47" i="4"/>
  <c r="H46" i="4"/>
  <c r="I94" i="4"/>
  <c r="H94" i="4"/>
  <c r="I60" i="4"/>
  <c r="H60" i="4"/>
  <c r="I55" i="4"/>
  <c r="H33" i="4"/>
  <c r="I101" i="4"/>
  <c r="H101" i="4"/>
  <c r="I53" i="4"/>
  <c r="I7" i="4"/>
  <c r="H80" i="4"/>
  <c r="I74" i="4"/>
  <c r="H74" i="4"/>
  <c r="I69" i="4"/>
  <c r="H69" i="4"/>
  <c r="I39" i="4"/>
  <c r="H32" i="4"/>
  <c r="I61" i="4"/>
  <c r="H15" i="4"/>
  <c r="I23" i="4"/>
  <c r="H8" i="4"/>
  <c r="I21" i="4"/>
  <c r="H34" i="4"/>
  <c r="I57" i="4"/>
  <c r="H49" i="4"/>
  <c r="I46" i="4"/>
  <c r="H12" i="4"/>
  <c r="I33" i="4"/>
  <c r="H36" i="4"/>
  <c r="I37" i="4"/>
  <c r="H37" i="4"/>
  <c r="I99" i="4"/>
  <c r="H99" i="4"/>
  <c r="I100" i="4"/>
  <c r="H100" i="4"/>
  <c r="I86" i="4"/>
  <c r="H86" i="4"/>
  <c r="I80" i="4"/>
  <c r="H9" i="4"/>
  <c r="I72" i="4"/>
  <c r="H72" i="4"/>
  <c r="I32" i="4"/>
  <c r="H22" i="4"/>
  <c r="I15" i="4"/>
  <c r="H16" i="4"/>
  <c r="I8" i="4"/>
  <c r="H18" i="4"/>
  <c r="I34" i="4"/>
  <c r="H17" i="4"/>
  <c r="I51" i="4"/>
  <c r="H4" i="4"/>
  <c r="I42" i="4"/>
  <c r="I73" i="4"/>
  <c r="H73" i="4"/>
  <c r="I81" i="4"/>
  <c r="H81" i="4"/>
  <c r="I102" i="4"/>
  <c r="H102" i="4"/>
  <c r="I52" i="4"/>
  <c r="H11" i="4"/>
  <c r="I6" i="4"/>
  <c r="H35" i="4"/>
  <c r="I66" i="4"/>
  <c r="H66" i="4"/>
  <c r="I30" i="4"/>
  <c r="H5" i="4"/>
  <c r="I14" i="4"/>
  <c r="H31" i="4"/>
  <c r="I84" i="4"/>
  <c r="H84" i="4"/>
  <c r="I82" i="4"/>
  <c r="H82" i="4"/>
  <c r="I68" i="4"/>
  <c r="H68" i="4"/>
  <c r="I92" i="4"/>
  <c r="H92" i="4"/>
  <c r="I85" i="4"/>
  <c r="H85" i="4"/>
  <c r="I87" i="4"/>
  <c r="H87" i="4"/>
  <c r="I56" i="4"/>
  <c r="H56" i="4"/>
  <c r="I75" i="4"/>
  <c r="H75" i="4"/>
  <c r="I58" i="4"/>
  <c r="H58" i="4"/>
  <c r="I71" i="4"/>
  <c r="H71" i="4"/>
  <c r="I49" i="4"/>
  <c r="H45" i="4"/>
  <c r="I98" i="4"/>
  <c r="H98" i="4"/>
  <c r="I67" i="4"/>
  <c r="H67" i="4"/>
  <c r="I95" i="4"/>
  <c r="H95" i="4"/>
  <c r="I12" i="4"/>
  <c r="H43" i="4"/>
  <c r="I36" i="4"/>
  <c r="H24" i="4"/>
  <c r="I96" i="4"/>
  <c r="H96" i="4"/>
  <c r="I89" i="4"/>
  <c r="H89" i="4"/>
  <c r="I9" i="4"/>
  <c r="H103" i="4"/>
  <c r="I22" i="4"/>
  <c r="H29" i="4"/>
  <c r="I59" i="4"/>
  <c r="H59" i="4"/>
  <c r="I16" i="4"/>
  <c r="H50" i="4"/>
  <c r="I18" i="4"/>
  <c r="H44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7" i="4"/>
  <c r="G40" i="4"/>
  <c r="G54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44" i="4"/>
  <c r="C57" i="4"/>
  <c r="C34" i="4"/>
  <c r="C18" i="4"/>
  <c r="C50" i="4"/>
  <c r="C70" i="4"/>
  <c r="C64" i="4"/>
  <c r="C21" i="4"/>
  <c r="C8" i="4"/>
  <c r="C16" i="4"/>
  <c r="C59" i="4"/>
  <c r="C29" i="4"/>
  <c r="C23" i="4"/>
  <c r="C15" i="4"/>
  <c r="C22" i="4"/>
  <c r="C103" i="4"/>
  <c r="C91" i="4"/>
  <c r="C61" i="4"/>
  <c r="C32" i="4"/>
  <c r="C72" i="4"/>
  <c r="C9" i="4"/>
  <c r="C89" i="4"/>
  <c r="C96" i="4"/>
  <c r="C24" i="4"/>
  <c r="C79" i="4"/>
  <c r="C39" i="4"/>
  <c r="C69" i="4"/>
  <c r="C74" i="4"/>
  <c r="C80" i="4"/>
  <c r="C86" i="4"/>
  <c r="C100" i="4"/>
  <c r="C99" i="4"/>
  <c r="C7" i="4"/>
  <c r="C37" i="4"/>
  <c r="C36" i="4"/>
  <c r="C43" i="4"/>
  <c r="C53" i="4"/>
  <c r="C101" i="4"/>
  <c r="C33" i="4"/>
  <c r="C12" i="4"/>
  <c r="C95" i="4"/>
  <c r="C67" i="4"/>
  <c r="C98" i="4"/>
  <c r="C45" i="4"/>
  <c r="C55" i="4"/>
  <c r="C60" i="4"/>
  <c r="C94" i="4"/>
  <c r="C46" i="4"/>
  <c r="C49" i="4"/>
  <c r="C71" i="4"/>
  <c r="C58" i="4"/>
  <c r="C75" i="4"/>
  <c r="C56" i="4"/>
  <c r="C87" i="4"/>
  <c r="C85" i="4"/>
  <c r="C92" i="4"/>
  <c r="C68" i="4"/>
  <c r="C82" i="4"/>
  <c r="C84" i="4"/>
  <c r="C31" i="4"/>
  <c r="C93" i="4"/>
  <c r="C47" i="4"/>
  <c r="C90" i="4"/>
  <c r="C10" i="4"/>
  <c r="C14" i="4"/>
  <c r="C5" i="4"/>
  <c r="C65" i="4"/>
  <c r="C63" i="4"/>
  <c r="C30" i="4"/>
  <c r="C66" i="4"/>
  <c r="C35" i="4"/>
  <c r="C48" i="4"/>
  <c r="C38" i="4"/>
  <c r="C83" i="4"/>
  <c r="C6" i="4"/>
  <c r="C11" i="4"/>
  <c r="C97" i="4"/>
  <c r="C41" i="4"/>
  <c r="C28" i="4"/>
  <c r="C52" i="4"/>
  <c r="C102" i="4"/>
  <c r="C81" i="4"/>
  <c r="C73" i="4"/>
  <c r="C3" i="4"/>
  <c r="C78" i="4"/>
  <c r="C42" i="4"/>
  <c r="C4" i="4"/>
  <c r="C88" i="4"/>
  <c r="C26" i="4"/>
  <c r="C20" i="4"/>
  <c r="C51" i="4"/>
  <c r="C17" i="4"/>
  <c r="C19" i="4"/>
  <c r="C76" i="4"/>
  <c r="C13" i="4"/>
  <c r="C62" i="4"/>
  <c r="C54" i="4"/>
  <c r="C40" i="4"/>
  <c r="C27" i="4"/>
  <c r="C77" i="4"/>
  <c r="C25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79" i="4"/>
  <c r="NM114" i="2" l="1"/>
  <c r="MR114" i="2"/>
  <c r="MY114" i="2"/>
  <c r="MK114" i="2"/>
  <c r="MD114" i="2"/>
  <c r="LI114" i="2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8" i="4"/>
  <c r="L65" i="4" l="1"/>
  <c r="L76" i="4"/>
  <c r="L88" i="4"/>
  <c r="L58" i="4"/>
  <c r="L38" i="4"/>
  <c r="L87" i="4"/>
  <c r="L12" i="4"/>
  <c r="L41" i="4"/>
  <c r="L95" i="4"/>
  <c r="L99" i="4"/>
  <c r="L47" i="4"/>
  <c r="L14" i="4"/>
  <c r="L74" i="4"/>
  <c r="L64" i="4"/>
  <c r="L57" i="4"/>
  <c r="L5" i="4"/>
  <c r="L31" i="4"/>
  <c r="L37" i="4"/>
  <c r="L11" i="4"/>
  <c r="L15" i="4"/>
  <c r="L18" i="4"/>
  <c r="L16" i="4"/>
  <c r="L92" i="4"/>
  <c r="L71" i="4"/>
  <c r="L40" i="4"/>
  <c r="L43" i="4"/>
  <c r="L69" i="4"/>
  <c r="L24" i="4"/>
  <c r="L22" i="4"/>
  <c r="L51" i="4"/>
  <c r="L93" i="4"/>
  <c r="L68" i="4"/>
  <c r="L60" i="4"/>
  <c r="L55" i="4"/>
  <c r="L67" i="4"/>
  <c r="L33" i="4"/>
  <c r="L36" i="4"/>
  <c r="L80" i="4"/>
  <c r="L39" i="4"/>
  <c r="L9" i="4"/>
  <c r="L91" i="4"/>
  <c r="L59" i="4"/>
  <c r="L27" i="4"/>
  <c r="L56" i="4"/>
  <c r="L79" i="4"/>
  <c r="L94" i="4"/>
  <c r="L98" i="4"/>
  <c r="L53" i="4"/>
  <c r="L100" i="4"/>
  <c r="L13" i="4"/>
  <c r="L73" i="4"/>
  <c r="L81" i="4"/>
  <c r="L28" i="4"/>
  <c r="L35" i="4"/>
  <c r="L66" i="4"/>
  <c r="L10" i="4"/>
  <c r="L72" i="4"/>
  <c r="L70" i="4"/>
  <c r="L89" i="4"/>
  <c r="L61" i="4"/>
  <c r="L29" i="4"/>
  <c r="L21" i="4"/>
  <c r="L44" i="4"/>
  <c r="L96" i="4"/>
  <c r="L32" i="4"/>
  <c r="L23" i="4"/>
  <c r="L8" i="4"/>
  <c r="L34" i="4"/>
  <c r="L4" i="4"/>
  <c r="L42" i="4"/>
  <c r="L102" i="4"/>
  <c r="L52" i="4"/>
  <c r="L48" i="4"/>
  <c r="L30" i="4"/>
  <c r="L63" i="4"/>
  <c r="L90" i="4"/>
  <c r="L75" i="4"/>
  <c r="L86" i="4"/>
  <c r="L20" i="4"/>
  <c r="L77" i="4"/>
  <c r="L54" i="4"/>
  <c r="L62" i="4"/>
  <c r="L19" i="4"/>
  <c r="L17" i="4"/>
  <c r="L26" i="4"/>
  <c r="L6" i="4"/>
  <c r="L83" i="4"/>
  <c r="L84" i="4"/>
  <c r="L82" i="4"/>
  <c r="L85" i="4"/>
  <c r="L49" i="4"/>
  <c r="L46" i="4"/>
  <c r="L45" i="4"/>
  <c r="L101" i="4"/>
  <c r="L50" i="4"/>
  <c r="BW100" i="4" l="1"/>
  <c r="BW101" i="4"/>
  <c r="BW102" i="4"/>
  <c r="BW103" i="4"/>
  <c r="D40" i="4"/>
  <c r="D27" i="4"/>
  <c r="D77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7" i="4"/>
  <c r="F27" i="4" s="1"/>
  <c r="K77" i="4"/>
  <c r="F77" i="4" s="1"/>
  <c r="K40" i="4"/>
  <c r="F40" i="4" s="1"/>
  <c r="E40" i="4" l="1"/>
  <c r="E27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44" i="4"/>
  <c r="D57" i="4"/>
  <c r="D34" i="4"/>
  <c r="D18" i="4"/>
  <c r="D50" i="4"/>
  <c r="D70" i="4"/>
  <c r="D64" i="4"/>
  <c r="D21" i="4"/>
  <c r="D8" i="4"/>
  <c r="D16" i="4"/>
  <c r="D59" i="4"/>
  <c r="D29" i="4"/>
  <c r="D23" i="4"/>
  <c r="D15" i="4"/>
  <c r="D22" i="4"/>
  <c r="D103" i="4"/>
  <c r="D91" i="4"/>
  <c r="D61" i="4"/>
  <c r="D32" i="4"/>
  <c r="D72" i="4"/>
  <c r="D9" i="4"/>
  <c r="D89" i="4"/>
  <c r="D96" i="4"/>
  <c r="D24" i="4"/>
  <c r="D39" i="4"/>
  <c r="D69" i="4"/>
  <c r="D74" i="4"/>
  <c r="D80" i="4"/>
  <c r="D86" i="4"/>
  <c r="D100" i="4"/>
  <c r="D99" i="4"/>
  <c r="D7" i="4"/>
  <c r="D37" i="4"/>
  <c r="D36" i="4"/>
  <c r="D43" i="4"/>
  <c r="D53" i="4"/>
  <c r="D101" i="4"/>
  <c r="D33" i="4"/>
  <c r="D12" i="4"/>
  <c r="D95" i="4"/>
  <c r="D67" i="4"/>
  <c r="D98" i="4"/>
  <c r="D45" i="4"/>
  <c r="D55" i="4"/>
  <c r="D60" i="4"/>
  <c r="D94" i="4"/>
  <c r="D46" i="4"/>
  <c r="D49" i="4"/>
  <c r="D71" i="4"/>
  <c r="D58" i="4"/>
  <c r="D75" i="4"/>
  <c r="D56" i="4"/>
  <c r="D87" i="4"/>
  <c r="D85" i="4"/>
  <c r="D92" i="4"/>
  <c r="D68" i="4"/>
  <c r="D82" i="4"/>
  <c r="D84" i="4"/>
  <c r="D31" i="4"/>
  <c r="D93" i="4"/>
  <c r="D47" i="4"/>
  <c r="D90" i="4"/>
  <c r="D10" i="4"/>
  <c r="D14" i="4"/>
  <c r="D5" i="4"/>
  <c r="D65" i="4"/>
  <c r="D63" i="4"/>
  <c r="D30" i="4"/>
  <c r="D66" i="4"/>
  <c r="D35" i="4"/>
  <c r="D48" i="4"/>
  <c r="D83" i="4"/>
  <c r="D6" i="4"/>
  <c r="D11" i="4"/>
  <c r="D97" i="4"/>
  <c r="D41" i="4"/>
  <c r="D28" i="4"/>
  <c r="D52" i="4"/>
  <c r="D102" i="4"/>
  <c r="D81" i="4"/>
  <c r="D73" i="4"/>
  <c r="D3" i="4"/>
  <c r="D78" i="4"/>
  <c r="D42" i="4"/>
  <c r="D4" i="4"/>
  <c r="D88" i="4"/>
  <c r="D26" i="4"/>
  <c r="D20" i="4"/>
  <c r="D51" i="4"/>
  <c r="D17" i="4"/>
  <c r="D19" i="4"/>
  <c r="D76" i="4"/>
  <c r="D13" i="4"/>
  <c r="D62" i="4"/>
  <c r="D54" i="4"/>
  <c r="D25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4" i="4"/>
  <c r="F54" i="4" s="1"/>
  <c r="E54" i="4" l="1"/>
  <c r="N25" i="4"/>
  <c r="R127" i="2"/>
  <c r="U12" i="2"/>
  <c r="R122" i="2" s="1"/>
  <c r="T12" i="2"/>
  <c r="R117" i="2" l="1"/>
  <c r="W12" i="2"/>
  <c r="G25" i="4"/>
  <c r="K97" i="4"/>
  <c r="F97" i="4" s="1"/>
  <c r="L25" i="4" l="1"/>
  <c r="R129" i="2"/>
  <c r="R128" i="2"/>
  <c r="R130" i="2"/>
  <c r="R114" i="2"/>
  <c r="T118" i="2" s="1"/>
  <c r="N12" i="2"/>
  <c r="M12" i="2"/>
  <c r="G12" i="2"/>
  <c r="F12" i="2"/>
  <c r="N57" i="4"/>
  <c r="G57" i="4" s="1"/>
  <c r="N34" i="4"/>
  <c r="G34" i="4" s="1"/>
  <c r="N18" i="4"/>
  <c r="G18" i="4" s="1"/>
  <c r="N50" i="4"/>
  <c r="G50" i="4" s="1"/>
  <c r="N70" i="4"/>
  <c r="G70" i="4" s="1"/>
  <c r="N64" i="4"/>
  <c r="G64" i="4" s="1"/>
  <c r="N21" i="4"/>
  <c r="G21" i="4" s="1"/>
  <c r="N8" i="4"/>
  <c r="G8" i="4" s="1"/>
  <c r="N16" i="4"/>
  <c r="G16" i="4" s="1"/>
  <c r="N59" i="4"/>
  <c r="G59" i="4" s="1"/>
  <c r="N29" i="4"/>
  <c r="G29" i="4" s="1"/>
  <c r="N23" i="4"/>
  <c r="G23" i="4" s="1"/>
  <c r="N15" i="4"/>
  <c r="G15" i="4" s="1"/>
  <c r="N22" i="4"/>
  <c r="G22" i="4" s="1"/>
  <c r="N103" i="4"/>
  <c r="G103" i="4" s="1"/>
  <c r="N91" i="4"/>
  <c r="G91" i="4" s="1"/>
  <c r="N61" i="4"/>
  <c r="G61" i="4" s="1"/>
  <c r="N32" i="4"/>
  <c r="G32" i="4" s="1"/>
  <c r="N72" i="4"/>
  <c r="G72" i="4" s="1"/>
  <c r="N9" i="4"/>
  <c r="G9" i="4" s="1"/>
  <c r="N89" i="4"/>
  <c r="G89" i="4" s="1"/>
  <c r="N96" i="4"/>
  <c r="G96" i="4" s="1"/>
  <c r="N24" i="4"/>
  <c r="G24" i="4" s="1"/>
  <c r="N79" i="4"/>
  <c r="G79" i="4" s="1"/>
  <c r="N39" i="4"/>
  <c r="G39" i="4" s="1"/>
  <c r="N69" i="4"/>
  <c r="G69" i="4" s="1"/>
  <c r="N74" i="4"/>
  <c r="G74" i="4" s="1"/>
  <c r="N80" i="4"/>
  <c r="G80" i="4" s="1"/>
  <c r="N86" i="4"/>
  <c r="G86" i="4" s="1"/>
  <c r="N100" i="4"/>
  <c r="G100" i="4" s="1"/>
  <c r="N99" i="4"/>
  <c r="G99" i="4" s="1"/>
  <c r="G7" i="4"/>
  <c r="N37" i="4"/>
  <c r="G37" i="4" s="1"/>
  <c r="N36" i="4"/>
  <c r="G36" i="4" s="1"/>
  <c r="N43" i="4"/>
  <c r="G43" i="4" s="1"/>
  <c r="N53" i="4"/>
  <c r="G53" i="4" s="1"/>
  <c r="N101" i="4"/>
  <c r="G101" i="4" s="1"/>
  <c r="N33" i="4"/>
  <c r="G33" i="4" s="1"/>
  <c r="N12" i="4"/>
  <c r="G12" i="4" s="1"/>
  <c r="N95" i="4"/>
  <c r="G95" i="4" s="1"/>
  <c r="N67" i="4"/>
  <c r="G67" i="4" s="1"/>
  <c r="N98" i="4"/>
  <c r="G98" i="4" s="1"/>
  <c r="N45" i="4"/>
  <c r="G45" i="4" s="1"/>
  <c r="N55" i="4"/>
  <c r="G55" i="4" s="1"/>
  <c r="N60" i="4"/>
  <c r="G60" i="4" s="1"/>
  <c r="N94" i="4"/>
  <c r="G94" i="4" s="1"/>
  <c r="N46" i="4"/>
  <c r="G46" i="4" s="1"/>
  <c r="N49" i="4"/>
  <c r="G49" i="4" s="1"/>
  <c r="N71" i="4"/>
  <c r="G71" i="4" s="1"/>
  <c r="N58" i="4"/>
  <c r="G58" i="4" s="1"/>
  <c r="N75" i="4"/>
  <c r="G75" i="4" s="1"/>
  <c r="N56" i="4"/>
  <c r="G56" i="4" s="1"/>
  <c r="N87" i="4"/>
  <c r="G87" i="4" s="1"/>
  <c r="N85" i="4"/>
  <c r="G85" i="4" s="1"/>
  <c r="N92" i="4"/>
  <c r="G92" i="4" s="1"/>
  <c r="N68" i="4"/>
  <c r="G68" i="4" s="1"/>
  <c r="N82" i="4"/>
  <c r="G82" i="4" s="1"/>
  <c r="N84" i="4"/>
  <c r="G84" i="4" s="1"/>
  <c r="N31" i="4"/>
  <c r="G31" i="4" s="1"/>
  <c r="N93" i="4"/>
  <c r="G93" i="4" s="1"/>
  <c r="N47" i="4"/>
  <c r="G47" i="4" s="1"/>
  <c r="N90" i="4"/>
  <c r="G90" i="4" s="1"/>
  <c r="N10" i="4"/>
  <c r="G10" i="4" s="1"/>
  <c r="N14" i="4"/>
  <c r="G14" i="4" s="1"/>
  <c r="N5" i="4"/>
  <c r="G5" i="4" s="1"/>
  <c r="N65" i="4"/>
  <c r="G65" i="4" s="1"/>
  <c r="N63" i="4"/>
  <c r="G63" i="4" s="1"/>
  <c r="N30" i="4"/>
  <c r="G30" i="4" s="1"/>
  <c r="N66" i="4"/>
  <c r="G66" i="4" s="1"/>
  <c r="N35" i="4"/>
  <c r="G35" i="4" s="1"/>
  <c r="N48" i="4"/>
  <c r="G48" i="4" s="1"/>
  <c r="N38" i="4"/>
  <c r="G38" i="4" s="1"/>
  <c r="N83" i="4"/>
  <c r="G83" i="4" s="1"/>
  <c r="N6" i="4"/>
  <c r="G6" i="4" s="1"/>
  <c r="N11" i="4"/>
  <c r="G11" i="4" s="1"/>
  <c r="N97" i="4"/>
  <c r="G97" i="4" s="1"/>
  <c r="E97" i="4" s="1"/>
  <c r="N41" i="4"/>
  <c r="G41" i="4" s="1"/>
  <c r="N28" i="4"/>
  <c r="G28" i="4" s="1"/>
  <c r="N52" i="4"/>
  <c r="G52" i="4" s="1"/>
  <c r="N102" i="4"/>
  <c r="G102" i="4" s="1"/>
  <c r="N81" i="4"/>
  <c r="G81" i="4" s="1"/>
  <c r="N73" i="4"/>
  <c r="G73" i="4" s="1"/>
  <c r="G3" i="4"/>
  <c r="N78" i="4"/>
  <c r="G78" i="4" s="1"/>
  <c r="N42" i="4"/>
  <c r="G42" i="4" s="1"/>
  <c r="N4" i="4"/>
  <c r="G4" i="4" s="1"/>
  <c r="N88" i="4"/>
  <c r="G88" i="4" s="1"/>
  <c r="N26" i="4"/>
  <c r="G26" i="4" s="1"/>
  <c r="N20" i="4"/>
  <c r="G20" i="4" s="1"/>
  <c r="N51" i="4"/>
  <c r="G51" i="4" s="1"/>
  <c r="N17" i="4"/>
  <c r="G17" i="4" s="1"/>
  <c r="N19" i="4"/>
  <c r="G19" i="4" s="1"/>
  <c r="N76" i="4"/>
  <c r="G76" i="4" s="1"/>
  <c r="N13" i="4"/>
  <c r="G13" i="4" s="1"/>
  <c r="N62" i="4"/>
  <c r="G62" i="4" s="1"/>
  <c r="N77" i="4"/>
  <c r="G77" i="4" s="1"/>
  <c r="E77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44" i="4"/>
  <c r="G44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8" i="4"/>
  <c r="F78" i="4" s="1"/>
  <c r="K95" i="4"/>
  <c r="F95" i="4" s="1"/>
  <c r="K99" i="4"/>
  <c r="F99" i="4" s="1"/>
  <c r="K103" i="4"/>
  <c r="F103" i="4" s="1"/>
  <c r="K4" i="4"/>
  <c r="F4" i="4" s="1"/>
  <c r="K35" i="4"/>
  <c r="F35" i="4" s="1"/>
  <c r="K41" i="4"/>
  <c r="F41" i="4" s="1"/>
  <c r="K5" i="4"/>
  <c r="F5" i="4" s="1"/>
  <c r="K47" i="4"/>
  <c r="F47" i="4" s="1"/>
  <c r="K87" i="4"/>
  <c r="F87" i="4" s="1"/>
  <c r="K65" i="4"/>
  <c r="F65" i="4" s="1"/>
  <c r="K68" i="4"/>
  <c r="F68" i="4" s="1"/>
  <c r="K53" i="4"/>
  <c r="F53" i="4" s="1"/>
  <c r="K84" i="4"/>
  <c r="F84" i="4" s="1"/>
  <c r="K58" i="4"/>
  <c r="F58" i="4" s="1"/>
  <c r="K33" i="4"/>
  <c r="F33" i="4" s="1"/>
  <c r="E3" i="4"/>
  <c r="K12" i="4"/>
  <c r="F12" i="4" s="1"/>
  <c r="K13" i="4"/>
  <c r="F13" i="4" s="1"/>
  <c r="K73" i="4"/>
  <c r="F73" i="4" s="1"/>
  <c r="K28" i="4"/>
  <c r="F28" i="4" s="1"/>
  <c r="K90" i="4"/>
  <c r="F90" i="4" s="1"/>
  <c r="K100" i="4"/>
  <c r="F100" i="4" s="1"/>
  <c r="K96" i="4"/>
  <c r="F96" i="4" s="1"/>
  <c r="K22" i="4"/>
  <c r="F22" i="4" s="1"/>
  <c r="K64" i="4"/>
  <c r="F64" i="4" s="1"/>
  <c r="I12" i="2"/>
  <c r="J25" i="4" s="1"/>
  <c r="K51" i="4"/>
  <c r="F51" i="4" s="1"/>
  <c r="K6" i="4"/>
  <c r="F6" i="4" s="1"/>
  <c r="K85" i="4"/>
  <c r="F85" i="4" s="1"/>
  <c r="K98" i="4"/>
  <c r="F98" i="4" s="1"/>
  <c r="K36" i="4"/>
  <c r="F36" i="4" s="1"/>
  <c r="K32" i="4"/>
  <c r="F32" i="4" s="1"/>
  <c r="K59" i="4"/>
  <c r="F59" i="4" s="1"/>
  <c r="K34" i="4"/>
  <c r="F34" i="4" s="1"/>
  <c r="K66" i="4"/>
  <c r="F66" i="4" s="1"/>
  <c r="K101" i="4"/>
  <c r="F101" i="4" s="1"/>
  <c r="K61" i="4"/>
  <c r="F61" i="4" s="1"/>
  <c r="K70" i="4"/>
  <c r="F70" i="4" s="1"/>
  <c r="K57" i="4"/>
  <c r="F57" i="4" s="1"/>
  <c r="K69" i="4"/>
  <c r="F69" i="4" s="1"/>
  <c r="K76" i="4"/>
  <c r="F76" i="4" s="1"/>
  <c r="K20" i="4"/>
  <c r="F20" i="4" s="1"/>
  <c r="K42" i="4"/>
  <c r="F42" i="4" s="1"/>
  <c r="K81" i="4"/>
  <c r="F81" i="4" s="1"/>
  <c r="K83" i="4"/>
  <c r="F83" i="4" s="1"/>
  <c r="K82" i="4"/>
  <c r="F82" i="4" s="1"/>
  <c r="K71" i="4"/>
  <c r="F71" i="4" s="1"/>
  <c r="K60" i="4"/>
  <c r="F60" i="4" s="1"/>
  <c r="K67" i="4"/>
  <c r="F67" i="4" s="1"/>
  <c r="K37" i="4"/>
  <c r="F37" i="4" s="1"/>
  <c r="K86" i="4"/>
  <c r="F86" i="4" s="1"/>
  <c r="K39" i="4"/>
  <c r="F39" i="4" s="1"/>
  <c r="K89" i="4"/>
  <c r="F89" i="4" s="1"/>
  <c r="K15" i="4"/>
  <c r="F15" i="4" s="1"/>
  <c r="K16" i="4"/>
  <c r="F16" i="4" s="1"/>
  <c r="K19" i="4"/>
  <c r="F19" i="4" s="1"/>
  <c r="K26" i="4"/>
  <c r="F26" i="4" s="1"/>
  <c r="K102" i="4"/>
  <c r="F102" i="4" s="1"/>
  <c r="K38" i="4"/>
  <c r="F38" i="4" s="1"/>
  <c r="K30" i="4"/>
  <c r="F30" i="4" s="1"/>
  <c r="K14" i="4"/>
  <c r="F14" i="4" s="1"/>
  <c r="K93" i="4"/>
  <c r="F93" i="4" s="1"/>
  <c r="K56" i="4"/>
  <c r="F56" i="4" s="1"/>
  <c r="K49" i="4"/>
  <c r="F49" i="4" s="1"/>
  <c r="K55" i="4"/>
  <c r="F55" i="4" s="1"/>
  <c r="E7" i="4"/>
  <c r="K80" i="4"/>
  <c r="F80" i="4" s="1"/>
  <c r="K79" i="4"/>
  <c r="F79" i="4" s="1"/>
  <c r="K9" i="4"/>
  <c r="F9" i="4" s="1"/>
  <c r="K91" i="4"/>
  <c r="F91" i="4" s="1"/>
  <c r="K23" i="4"/>
  <c r="F23" i="4" s="1"/>
  <c r="K8" i="4"/>
  <c r="F8" i="4" s="1"/>
  <c r="K50" i="4"/>
  <c r="F50" i="4" s="1"/>
  <c r="K44" i="4"/>
  <c r="F44" i="4" s="1"/>
  <c r="K62" i="4"/>
  <c r="F62" i="4" s="1"/>
  <c r="K17" i="4"/>
  <c r="F17" i="4" s="1"/>
  <c r="K88" i="4"/>
  <c r="F88" i="4" s="1"/>
  <c r="K52" i="4"/>
  <c r="F52" i="4" s="1"/>
  <c r="K11" i="4"/>
  <c r="F11" i="4" s="1"/>
  <c r="K48" i="4"/>
  <c r="F48" i="4" s="1"/>
  <c r="K63" i="4"/>
  <c r="F63" i="4" s="1"/>
  <c r="K10" i="4"/>
  <c r="F10" i="4" s="1"/>
  <c r="K31" i="4"/>
  <c r="F31" i="4" s="1"/>
  <c r="K92" i="4"/>
  <c r="F92" i="4" s="1"/>
  <c r="K75" i="4"/>
  <c r="F75" i="4" s="1"/>
  <c r="K46" i="4"/>
  <c r="F46" i="4" s="1"/>
  <c r="K45" i="4"/>
  <c r="F45" i="4" s="1"/>
  <c r="K43" i="4"/>
  <c r="F43" i="4" s="1"/>
  <c r="K74" i="4"/>
  <c r="F74" i="4" s="1"/>
  <c r="K24" i="4"/>
  <c r="F24" i="4" s="1"/>
  <c r="K72" i="4"/>
  <c r="F72" i="4" s="1"/>
  <c r="K29" i="4"/>
  <c r="F29" i="4" s="1"/>
  <c r="K21" i="4"/>
  <c r="F21" i="4" s="1"/>
  <c r="K18" i="4"/>
  <c r="F18" i="4" s="1"/>
  <c r="P12" i="2"/>
  <c r="K3" i="2"/>
  <c r="K2" i="2"/>
  <c r="K1" i="2"/>
  <c r="D1" i="2"/>
  <c r="D2" i="2"/>
  <c r="D3" i="2"/>
  <c r="E21" i="4" l="1"/>
  <c r="E63" i="4"/>
  <c r="E29" i="4"/>
  <c r="E92" i="4"/>
  <c r="E18" i="4"/>
  <c r="E24" i="4"/>
  <c r="E46" i="4"/>
  <c r="E10" i="4"/>
  <c r="E52" i="4"/>
  <c r="E91" i="4"/>
  <c r="E93" i="4"/>
  <c r="E102" i="4"/>
  <c r="E15" i="4"/>
  <c r="E37" i="4"/>
  <c r="E82" i="4"/>
  <c r="E20" i="4"/>
  <c r="E70" i="4"/>
  <c r="E34" i="4"/>
  <c r="E98" i="4"/>
  <c r="E100" i="4"/>
  <c r="E13" i="4"/>
  <c r="E58" i="4"/>
  <c r="E65" i="4"/>
  <c r="E41" i="4"/>
  <c r="E99" i="4"/>
  <c r="E74" i="4"/>
  <c r="E50" i="4"/>
  <c r="E9" i="4"/>
  <c r="E55" i="4"/>
  <c r="E14" i="4"/>
  <c r="E26" i="4"/>
  <c r="E89" i="4"/>
  <c r="E67" i="4"/>
  <c r="E83" i="4"/>
  <c r="E76" i="4"/>
  <c r="E61" i="4"/>
  <c r="E59" i="4"/>
  <c r="E85" i="4"/>
  <c r="E64" i="4"/>
  <c r="E90" i="4"/>
  <c r="E12" i="4"/>
  <c r="E84" i="4"/>
  <c r="E87" i="4"/>
  <c r="E35" i="4"/>
  <c r="E95" i="4"/>
  <c r="E75" i="4"/>
  <c r="E48" i="4"/>
  <c r="E8" i="4"/>
  <c r="E49" i="4"/>
  <c r="E19" i="4"/>
  <c r="E81" i="4"/>
  <c r="E101" i="4"/>
  <c r="E32" i="4"/>
  <c r="E22" i="4"/>
  <c r="E28" i="4"/>
  <c r="E53" i="4"/>
  <c r="E47" i="4"/>
  <c r="E4" i="4"/>
  <c r="E78" i="4"/>
  <c r="E88" i="4"/>
  <c r="E43" i="4"/>
  <c r="E17" i="4"/>
  <c r="E79" i="4"/>
  <c r="E30" i="4"/>
  <c r="E39" i="4"/>
  <c r="E60" i="4"/>
  <c r="E69" i="4"/>
  <c r="E6" i="4"/>
  <c r="E72" i="4"/>
  <c r="E45" i="4"/>
  <c r="E31" i="4"/>
  <c r="E11" i="4"/>
  <c r="E62" i="4"/>
  <c r="E23" i="4"/>
  <c r="E80" i="4"/>
  <c r="E56" i="4"/>
  <c r="E38" i="4"/>
  <c r="E16" i="4"/>
  <c r="E86" i="4"/>
  <c r="E71" i="4"/>
  <c r="E42" i="4"/>
  <c r="E57" i="4"/>
  <c r="E66" i="4"/>
  <c r="E36" i="4"/>
  <c r="E51" i="4"/>
  <c r="E96" i="4"/>
  <c r="E73" i="4"/>
  <c r="E33" i="4"/>
  <c r="E68" i="4"/>
  <c r="E5" i="4"/>
  <c r="E103" i="4"/>
  <c r="E94" i="4"/>
  <c r="E44" i="4"/>
  <c r="D130" i="2"/>
  <c r="D114" i="2"/>
  <c r="D129" i="2"/>
  <c r="D128" i="2"/>
  <c r="K129" i="2"/>
  <c r="K130" i="2"/>
  <c r="K114" i="2"/>
  <c r="K128" i="2"/>
  <c r="K25" i="4"/>
  <c r="F25" i="4" s="1"/>
  <c r="E25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<sst xmlns="http://schemas.openxmlformats.org/spreadsheetml/2006/main" count="19520" uniqueCount="415">
  <si>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</si>
  <si>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</si>
  <si>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</si>
  <si>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</si>
  <si>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</si>
  <si>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</si>
  <si>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</si>
  <si>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</si>
  <si>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</si>
  <si>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</si>
  <si>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</si>
  <si>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</si>
  <si>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</si>
  <si>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</si>
  <si>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</si>
  <si>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</si>
  <si>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</si>
  <si>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</si>
  <si>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</si>
  <si>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</si>
  <si>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</si>
  <si>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</si>
  <si>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</si>
  <si>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</si>
  <si>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</si>
  <si>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</si>
  <si>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</si>
  <si>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</si>
  <si>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</si>
  <si>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</si>
  <si>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</si>
  <si>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</si>
  <si>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</si>
  <si>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</si>
  <si>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</si>
  <si>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</si>
  <si>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</si>
  <si>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</si>
  <si>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</si>
  <si>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</si>
  <si>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</si>
  <si>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</si>
  <si>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</si>
  <si>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</si>
  <si>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</si>
  <si>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</si>
  <si>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</si>
  <si>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</si>
  <si>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</si>
  <si>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</si>
  <si>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</si>
  <si>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</si>
  <si>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</si>
  <si>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</si>
  <si>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</si>
  <si>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</si>
  <si>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</si>
  <si>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</si>
  <si>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</si>
  <si>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</si>
  <si>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</si>
  <si>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</si>
  <si>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</si>
  <si>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</si>
  <si>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</si>
  <si>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</si>
  <si>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</si>
  <si>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</si>
  <si>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</si>
  <si>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</si>
  <si>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</si>
  <si>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</si>
  <si>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</si>
  <si>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</si>
  <si>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</si>
  <si>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</si>
  <si>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</si>
  <si>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</si>
  <si>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</si>
  <si>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</si>
  <si>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</si>
  <si>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</si>
  <si>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</si>
  <si>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</si>
  <si>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</si>
  <si>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</si>
  <si>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</si>
  <si>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</si>
  <si>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</si>
  <si>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</si>
  <si>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</si>
  <si>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</si>
  <si>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</si>
  <si>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</si>
  <si>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</si>
  <si>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</si>
  <si>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</si>
  <si>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</si>
  <si>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</si>
  <si>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</si>
  <si>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</si>
  <si>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</si>
  <si>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</si>
  <si>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</si>
  <si>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</si>
  <si>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</si>
  <si>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</si>
  <si>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</si>
  <si>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</si>
  <si>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</si>
  <si>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</si>
  <si>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</si>
  <si>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</si>
  <si>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</si>
  <si>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</si>
  <si>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</si>
  <si>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</si>
  <si>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</si>
  <si>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</si>
  <si>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</si>
  <si>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</si>
  <si>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</si>
  <si>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</si>
  <si>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</si>
  <si>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</si>
  <si>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</si>
  <si>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</si>
  <si>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</si>
  <si>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</si>
  <si>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</si>
  <si>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</si>
  <si>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</si>
  <si>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</si>
  <si>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</si>
  <si>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</si>
  <si>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</si>
  <si>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</si>
  <si>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</si>
  <si>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</si>
  <si>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</si>
  <si>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</si>
  <si>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</si>
  <si>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</si>
  <si>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</si>
  <si>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</si>
  <si>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</si>
  <si>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</si>
  <si>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</si>
  <si>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</si>
  <si>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</si>
  <si>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</si>
  <si>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</si>
  <si>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</si>
  <si>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</si>
  <si>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</si>
  <si>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</si>
  <si>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</si>
  <si>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</si>
  <si>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</si>
  <si>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</si>
  <si>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</si>
  <si>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</si>
  <si>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</si>
  <si>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</si>
  <si>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</si>
  <si>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</si>
  <si>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</si>
  <si>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</si>
  <si>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</si>
  <si>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</si>
  <si>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</si>
  <si>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</si>
  <si>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</si>
  <si>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</si>
  <si>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</si>
  <si>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</si>
  <si>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</si>
  <si>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</si>
  <si>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</si>
  <si>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</si>
  <si>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</si>
  <si>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</si>
  <si>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</si>
  <si>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</si>
  <si>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</si>
  <si>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</si>
  <si>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</si>
  <si>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</si>
  <si>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</si>
  <si>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</si>
  <si>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</si>
  <si>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</si>
  <si>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</si>
  <si>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</si>
  <si>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</si>
  <si>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</si>
  <si>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</si>
  <si>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</si>
  <si>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</si>
  <si>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</si>
  <si>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</si>
  <si>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</si>
  <si>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</si>
  <si>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</si>
  <si>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</si>
  <si>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</si>
  <si>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</si>
  <si>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</si>
  <si>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</si>
  <si>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</si>
  <si>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</si>
  <si>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</si>
  <si>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</si>
  <si>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</si>
  <si>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</si>
  <si>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</si>
  <si>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</si>
  <si>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</si>
  <si>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</si>
  <si>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</si>
  <si>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</si>
  <si>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</si>
  <si>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</si>
  <si>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</si>
  <si>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</si>
  <si>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</si>
  <si>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</si>
  <si>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</si>
  <si>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</si>
  <si>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</si>
  <si>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</si>
  <si>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</si>
  <si>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</si>
  <si>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</si>
  <si>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</si>
  <si>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</si>
  <si>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</si>
  <si>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</si>
  <si>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</si>
  <si>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</si>
  <si>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</si>
  <si>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</si>
  <si>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</si>
  <si>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</si>
  <si>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</si>
  <si>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</si>
  <si>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</si>
  <si>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</si>
  <si>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</si>
  <si>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</si>
  <si>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</si>
  <si>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</si>
  <si>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</si>
  <si>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</si>
  <si>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</si>
  <si>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</si>
  <si>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</si>
  <si>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</si>
  <si>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</si>
  <si>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</si>
  <si>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</si>
  <si>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</si>
  <si>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</si>
  <si>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</si>
  <si>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</si>
  <si>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</si>
  <si>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</si>
  <si>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</si>
  <si>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</si>
  <si>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</si>
  <si>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</si>
  <si>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</si>
  <si>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</si>
  <si>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</si>
  <si>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</si>
  <si>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</si>
  <si>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</si>
  <si>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</si>
  <si>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</si>
  <si>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</si>
  <si>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</si>
  <si>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</si>
  <si>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</si>
  <si>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</si>
  <si>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</si>
  <si>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</si>
  <si>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</si>
  <si>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</si>
  <si>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</si>
  <si>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</si>
  <si>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</si>
  <si>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</si>
  <si>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</si>
  <si>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</si>
  <si>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</si>
  <si>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</si>
  <si>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</si>
  <si>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</si>
  <si>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</si>
  <si>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</si>
  <si>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</si>
  <si>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</si>
  <si>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</si>
  <si>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</si>
  <si>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</si>
  <si>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</si>
  <si>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</si>
  <si>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</si>
  <si>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</si>
  <si>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</si>
  <si>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</si>
  <si>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</si>
  <si>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</si>
  <si>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</si>
  <si>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</si>
  <si>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</si>
  <si>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</si>
  <si>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</si>
  <si>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</si>
  <si>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</si>
  <si>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</si>
  <si>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</si>
  <si>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</si>
  <si>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</si>
  <si>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</si>
  <si>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</si>
  <si>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</si>
  <si>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</si>
  <si>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</si>
  <si>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</si>
  <si>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</si>
  <si>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</si>
  <si>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</si>
  <si>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</si>
  <si>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</si>
  <si>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</si>
  <si>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</si>
  <si>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</si>
  <si>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</si>
  <si>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</si>
  <si>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</si>
  <si>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</si>
  <si>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</si>
  <si>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</si>
  <si>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</si>
  <si>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</si>
  <si>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</si>
  <si>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</si>
  <si>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</si>
  <si>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</si>
  <si>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</si>
  <si>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</si>
  <si>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</si>
  <si>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</si>
  <si>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</si>
  <si>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</si>
  <si>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</si>
  <si>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</si>
  <si>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</si>
  <si>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</si>
  <si>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</si>
  <si>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</si>
  <si>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</si>
  <si>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</si>
  <si>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</si>
  <si>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</si>
  <si>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</si>
  <si>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</si>
  <si>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</si>
  <si>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</si>
  <si>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</si>
  <si>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</si>
  <si>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</si>
  <si>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</si>
  <si>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</si>
  <si>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</si>
  <si>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</si>
  <si>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</si>
  <si>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</si>
  <si>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</si>
  <si>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</si>
  <si>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</si>
  <si>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</si>
  <si>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</si>
  <si>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</si>
  <si>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</si>
  <si>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</si>
  <si>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</si>
  <si>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</si>
  <si>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</si>
  <si>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</si>
  <si>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</si>
  <si>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</si>
  <si>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</si>
  <si>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</si>
  <si>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</si>
  <si>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</si>
  <si>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</si>
  <si>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</si>
  <si>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</si>
  <si>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</si>
  <si>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</si>
  <si>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</si>
  <si>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</si>
  <si>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</si>
  <si>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</si>
  <si>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</si>
  <si>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</si>
  <si>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</si>
  <si>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</si>
  <si>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</si>
  <si>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</si>
  <si>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14.5.2022 xx:xx</t>
  </si>
  <si>
    <t>28.5.2022  xx:xx</t>
  </si>
  <si>
    <t>Danjuma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</si>
</sst>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330200"/>
        <c:axId val="372333336"/>
      </c:lineChart>
      <c:catAx>
        <c:axId val="3723302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2333336"/>
        <c:crosses val="autoZero"/>
        <c:auto val="1"/>
        <c:lblAlgn val="ctr"/>
        <c:lblOffset val="100"/>
        <c:noMultiLvlLbl val="0"/>
      </c:catAx>
      <c:valAx>
        <c:axId val="372333336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233020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LU66" activePane="bottomRight" state="frozen"/>
      <selection pane="topRight" activeCell="D1" sqref="D1"/>
      <selection pane="bottomLeft" activeCell="A6" sqref="A6"/>
      <selection pane="bottomRight" activeCell="LY89" sqref="LY89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52"/>
      <c r="B1" s="452"/>
      <c r="C1" s="30"/>
      <c r="D1" s="437" t="s">
        <v>106</v>
      </c>
      <c r="E1" s="438"/>
      <c r="F1" s="438"/>
      <c r="G1" s="438"/>
      <c r="H1" s="433"/>
      <c r="I1" s="33"/>
      <c r="J1" s="437" t="s">
        <v>113</v>
      </c>
      <c r="K1" s="438"/>
      <c r="L1" s="438"/>
      <c r="M1" s="438"/>
      <c r="N1" s="433"/>
      <c r="O1" s="33"/>
      <c r="P1" s="437" t="s">
        <v>127</v>
      </c>
      <c r="Q1" s="438"/>
      <c r="R1" s="438"/>
      <c r="S1" s="438"/>
      <c r="T1" s="433"/>
      <c r="U1" s="33"/>
      <c r="V1" s="437" t="s">
        <v>128</v>
      </c>
      <c r="W1" s="438"/>
      <c r="X1" s="438"/>
      <c r="Y1" s="438"/>
      <c r="Z1" s="433"/>
      <c r="AA1" s="74"/>
      <c r="AB1" s="443" t="s">
        <v>323</v>
      </c>
      <c r="AC1" s="444"/>
      <c r="AD1" s="444"/>
      <c r="AE1" s="444"/>
      <c r="AF1" s="445"/>
      <c r="AG1" s="33"/>
      <c r="AH1" s="437" t="s">
        <v>129</v>
      </c>
      <c r="AI1" s="438"/>
      <c r="AJ1" s="438"/>
      <c r="AK1" s="438"/>
      <c r="AL1" s="433"/>
      <c r="AM1" s="74"/>
      <c r="AN1" s="454" t="s">
        <v>127</v>
      </c>
      <c r="AO1" s="455"/>
      <c r="AP1" s="455"/>
      <c r="AQ1" s="455"/>
      <c r="AR1" s="460"/>
      <c r="AS1" s="33"/>
      <c r="AT1" s="437" t="s">
        <v>130</v>
      </c>
      <c r="AU1" s="438"/>
      <c r="AV1" s="438"/>
      <c r="AW1" s="438"/>
      <c r="AX1" s="433"/>
      <c r="AY1" s="74"/>
      <c r="AZ1" s="443" t="s">
        <v>323</v>
      </c>
      <c r="BA1" s="444"/>
      <c r="BB1" s="444"/>
      <c r="BC1" s="444"/>
      <c r="BD1" s="445"/>
      <c r="BE1" s="33"/>
      <c r="BF1" s="437" t="s">
        <v>135</v>
      </c>
      <c r="BG1" s="438"/>
      <c r="BH1" s="438"/>
      <c r="BI1" s="438"/>
      <c r="BJ1" s="433"/>
      <c r="BK1" s="33"/>
      <c r="BL1" s="437" t="s">
        <v>136</v>
      </c>
      <c r="BM1" s="438"/>
      <c r="BN1" s="438"/>
      <c r="BO1" s="438"/>
      <c r="BP1" s="433"/>
      <c r="BQ1" s="74"/>
      <c r="BR1" s="443" t="s">
        <v>323</v>
      </c>
      <c r="BS1" s="444"/>
      <c r="BT1" s="444"/>
      <c r="BU1" s="444"/>
      <c r="BV1" s="445"/>
      <c r="BW1" s="33"/>
      <c r="BX1" s="437" t="s">
        <v>137</v>
      </c>
      <c r="BY1" s="438"/>
      <c r="BZ1" s="438"/>
      <c r="CA1" s="438"/>
      <c r="CB1" s="433"/>
      <c r="CC1" s="74"/>
      <c r="CD1" s="454" t="s">
        <v>128</v>
      </c>
      <c r="CE1" s="455"/>
      <c r="CF1" s="455"/>
      <c r="CG1" s="455"/>
      <c r="CH1" s="460"/>
      <c r="CI1" s="33"/>
      <c r="CJ1" s="437" t="s">
        <v>138</v>
      </c>
      <c r="CK1" s="438"/>
      <c r="CL1" s="438"/>
      <c r="CM1" s="438"/>
      <c r="CN1" s="433"/>
      <c r="CO1" s="74"/>
      <c r="CP1" s="443" t="s">
        <v>323</v>
      </c>
      <c r="CQ1" s="444"/>
      <c r="CR1" s="444"/>
      <c r="CS1" s="444"/>
      <c r="CT1" s="445"/>
      <c r="CU1" s="33"/>
      <c r="CV1" s="437" t="s">
        <v>139</v>
      </c>
      <c r="CW1" s="438"/>
      <c r="CX1" s="438"/>
      <c r="CY1" s="438"/>
      <c r="CZ1" s="433"/>
      <c r="DA1" s="33"/>
      <c r="DB1" s="437" t="s">
        <v>140</v>
      </c>
      <c r="DC1" s="438"/>
      <c r="DD1" s="438"/>
      <c r="DE1" s="438"/>
      <c r="DF1" s="433"/>
      <c r="DG1" s="74"/>
      <c r="DH1" s="443" t="s">
        <v>323</v>
      </c>
      <c r="DI1" s="444"/>
      <c r="DJ1" s="444"/>
      <c r="DK1" s="444"/>
      <c r="DL1" s="445"/>
      <c r="DM1" s="33"/>
      <c r="DN1" s="437" t="s">
        <v>141</v>
      </c>
      <c r="DO1" s="438"/>
      <c r="DP1" s="438"/>
      <c r="DQ1" s="438"/>
      <c r="DR1" s="433"/>
      <c r="DS1" s="33"/>
      <c r="DT1" s="437" t="s">
        <v>142</v>
      </c>
      <c r="DU1" s="438"/>
      <c r="DV1" s="438"/>
      <c r="DW1" s="438"/>
      <c r="DX1" s="433"/>
      <c r="DY1" s="33"/>
      <c r="DZ1" s="437" t="s">
        <v>143</v>
      </c>
      <c r="EA1" s="438"/>
      <c r="EB1" s="438"/>
      <c r="EC1" s="438"/>
      <c r="ED1" s="433"/>
      <c r="EE1" s="74"/>
      <c r="EF1" s="443" t="s">
        <v>323</v>
      </c>
      <c r="EG1" s="444"/>
      <c r="EH1" s="444"/>
      <c r="EI1" s="444"/>
      <c r="EJ1" s="445"/>
      <c r="EK1" s="33"/>
      <c r="EL1" s="437" t="s">
        <v>144</v>
      </c>
      <c r="EM1" s="438"/>
      <c r="EN1" s="438"/>
      <c r="EO1" s="438"/>
      <c r="EP1" s="433"/>
      <c r="EQ1" s="33"/>
      <c r="ER1" s="437" t="s">
        <v>145</v>
      </c>
      <c r="ES1" s="438"/>
      <c r="ET1" s="438"/>
      <c r="EU1" s="438"/>
      <c r="EV1" s="433"/>
      <c r="EW1" s="33"/>
      <c r="EX1" s="437" t="s">
        <v>146</v>
      </c>
      <c r="EY1" s="438"/>
      <c r="EZ1" s="438"/>
      <c r="FA1" s="438"/>
      <c r="FB1" s="433"/>
      <c r="FC1" s="74"/>
      <c r="FD1" s="454" t="s">
        <v>324</v>
      </c>
      <c r="FE1" s="455"/>
      <c r="FF1" s="455"/>
      <c r="FG1" s="455"/>
      <c r="FH1" s="460"/>
      <c r="FI1" s="33"/>
      <c r="FJ1" s="437" t="s">
        <v>147</v>
      </c>
      <c r="FK1" s="438"/>
      <c r="FL1" s="438"/>
      <c r="FM1" s="438"/>
      <c r="FN1" s="433"/>
      <c r="FO1" s="33"/>
      <c r="FP1" s="437" t="s">
        <v>148</v>
      </c>
      <c r="FQ1" s="438"/>
      <c r="FR1" s="438"/>
      <c r="FS1" s="438"/>
      <c r="FT1" s="433"/>
      <c r="FU1" s="33"/>
      <c r="FV1" s="437" t="s">
        <v>149</v>
      </c>
      <c r="FW1" s="438"/>
      <c r="FX1" s="438"/>
      <c r="FY1" s="438"/>
      <c r="FZ1" s="433"/>
      <c r="GA1" s="74"/>
      <c r="GB1" s="462" t="s">
        <v>127</v>
      </c>
      <c r="GC1" s="463"/>
      <c r="GD1" s="463"/>
      <c r="GE1" s="463"/>
      <c r="GF1" s="464"/>
      <c r="GG1" s="74"/>
      <c r="GH1" s="454" t="s">
        <v>325</v>
      </c>
      <c r="GI1" s="455"/>
      <c r="GJ1" s="455"/>
      <c r="GK1" s="455"/>
      <c r="GL1" s="460"/>
      <c r="GM1" s="74"/>
      <c r="GN1" s="437" t="s">
        <v>150</v>
      </c>
      <c r="GO1" s="438"/>
      <c r="GP1" s="438"/>
      <c r="GQ1" s="438"/>
      <c r="GR1" s="433"/>
      <c r="GS1" s="33"/>
      <c r="GT1" s="454" t="s">
        <v>326</v>
      </c>
      <c r="GU1" s="455"/>
      <c r="GV1" s="455"/>
      <c r="GW1" s="455"/>
      <c r="GX1" s="460"/>
      <c r="GY1" s="33"/>
      <c r="GZ1" s="437" t="s">
        <v>151</v>
      </c>
      <c r="HA1" s="438"/>
      <c r="HB1" s="438"/>
      <c r="HC1" s="438"/>
      <c r="HD1" s="433"/>
      <c r="HE1" s="74"/>
      <c r="HF1" s="462" t="s">
        <v>128</v>
      </c>
      <c r="HG1" s="463"/>
      <c r="HH1" s="463"/>
      <c r="HI1" s="463"/>
      <c r="HJ1" s="464"/>
      <c r="HK1" s="33"/>
      <c r="HL1" s="437" t="s">
        <v>152</v>
      </c>
      <c r="HM1" s="438"/>
      <c r="HN1" s="438"/>
      <c r="HO1" s="438"/>
      <c r="HP1" s="433"/>
      <c r="HQ1" s="33"/>
      <c r="HR1" s="437" t="s">
        <v>153</v>
      </c>
      <c r="HS1" s="438"/>
      <c r="HT1" s="438"/>
      <c r="HU1" s="438"/>
      <c r="HV1" s="433"/>
      <c r="HW1" s="74"/>
      <c r="HX1" s="443" t="s">
        <v>327</v>
      </c>
      <c r="HY1" s="444"/>
      <c r="HZ1" s="444"/>
      <c r="IA1" s="444"/>
      <c r="IB1" s="445"/>
      <c r="IC1" s="33"/>
      <c r="ID1" s="437" t="s">
        <v>154</v>
      </c>
      <c r="IE1" s="438"/>
      <c r="IF1" s="438"/>
      <c r="IG1" s="438"/>
      <c r="IH1" s="433"/>
      <c r="II1" s="33"/>
      <c r="IJ1" s="437" t="s">
        <v>155</v>
      </c>
      <c r="IK1" s="438"/>
      <c r="IL1" s="438"/>
      <c r="IM1" s="438"/>
      <c r="IN1" s="433"/>
      <c r="IO1" s="74"/>
      <c r="IP1" s="454" t="s">
        <v>328</v>
      </c>
      <c r="IQ1" s="455"/>
      <c r="IR1" s="455"/>
      <c r="IS1" s="455"/>
      <c r="IT1" s="460"/>
      <c r="IU1" s="74"/>
      <c r="IV1" s="462" t="s">
        <v>129</v>
      </c>
      <c r="IW1" s="463"/>
      <c r="IX1" s="463"/>
      <c r="IY1" s="463"/>
      <c r="IZ1" s="464"/>
      <c r="JA1" s="33"/>
      <c r="JB1" s="437" t="s">
        <v>156</v>
      </c>
      <c r="JC1" s="438"/>
      <c r="JD1" s="438"/>
      <c r="JE1" s="438"/>
      <c r="JF1" s="433"/>
      <c r="JG1" s="74"/>
      <c r="JH1" s="443" t="s">
        <v>329</v>
      </c>
      <c r="JI1" s="444"/>
      <c r="JJ1" s="444"/>
      <c r="JK1" s="444"/>
      <c r="JL1" s="445"/>
      <c r="JM1" s="33"/>
      <c r="JN1" s="437" t="s">
        <v>157</v>
      </c>
      <c r="JO1" s="438"/>
      <c r="JP1" s="438"/>
      <c r="JQ1" s="438"/>
      <c r="JR1" s="433"/>
      <c r="JS1" s="33"/>
      <c r="JT1" s="437" t="s">
        <v>158</v>
      </c>
      <c r="JU1" s="438"/>
      <c r="JV1" s="438"/>
      <c r="JW1" s="438"/>
      <c r="JX1" s="433"/>
      <c r="JY1" s="74"/>
      <c r="JZ1" s="462" t="s">
        <v>324</v>
      </c>
      <c r="KA1" s="463"/>
      <c r="KB1" s="463"/>
      <c r="KC1" s="463"/>
      <c r="KD1" s="464"/>
      <c r="KE1" s="33"/>
      <c r="KF1" s="437" t="s">
        <v>159</v>
      </c>
      <c r="KG1" s="438"/>
      <c r="KH1" s="438"/>
      <c r="KI1" s="438"/>
      <c r="KJ1" s="433"/>
      <c r="KK1" s="74"/>
      <c r="KL1" s="443" t="s">
        <v>330</v>
      </c>
      <c r="KM1" s="444"/>
      <c r="KN1" s="444"/>
      <c r="KO1" s="444"/>
      <c r="KP1" s="445"/>
      <c r="KQ1" s="33"/>
      <c r="KR1" s="437" t="s">
        <v>160</v>
      </c>
      <c r="KS1" s="438"/>
      <c r="KT1" s="438"/>
      <c r="KU1" s="438"/>
      <c r="KV1" s="433"/>
      <c r="KW1" s="74"/>
      <c r="KX1" s="443" t="s">
        <v>331</v>
      </c>
      <c r="KY1" s="444"/>
      <c r="KZ1" s="444"/>
      <c r="LA1" s="444"/>
      <c r="LB1" s="445"/>
      <c r="LC1" s="33"/>
      <c r="LD1" s="437" t="s">
        <v>161</v>
      </c>
      <c r="LE1" s="438"/>
      <c r="LF1" s="438"/>
      <c r="LG1" s="438"/>
      <c r="LH1" s="433"/>
      <c r="LI1" s="74"/>
      <c r="LJ1" s="462" t="s">
        <v>332</v>
      </c>
      <c r="LK1" s="463"/>
      <c r="LL1" s="463"/>
      <c r="LM1" s="463"/>
      <c r="LN1" s="464"/>
      <c r="LO1" s="33"/>
      <c r="LP1" s="437" t="s">
        <v>162</v>
      </c>
      <c r="LQ1" s="438"/>
      <c r="LR1" s="438"/>
      <c r="LS1" s="438"/>
      <c r="LT1" s="433"/>
      <c r="LU1" s="74"/>
      <c r="LV1" s="443" t="s">
        <v>325</v>
      </c>
      <c r="LW1" s="444"/>
      <c r="LX1" s="444"/>
      <c r="LY1" s="444"/>
      <c r="LZ1" s="445"/>
      <c r="MA1" s="33"/>
      <c r="MB1" s="437" t="s">
        <v>163</v>
      </c>
      <c r="MC1" s="438"/>
      <c r="MD1" s="438"/>
      <c r="ME1" s="438"/>
      <c r="MF1" s="433"/>
      <c r="MG1" s="74"/>
      <c r="MH1" s="443" t="s">
        <v>326</v>
      </c>
      <c r="MI1" s="444"/>
      <c r="MJ1" s="444"/>
      <c r="MK1" s="444"/>
      <c r="ML1" s="445"/>
      <c r="MM1" s="33"/>
      <c r="MN1" s="437" t="s">
        <v>164</v>
      </c>
      <c r="MO1" s="438"/>
      <c r="MP1" s="438"/>
      <c r="MQ1" s="438"/>
      <c r="MR1" s="433"/>
      <c r="MS1" s="74"/>
      <c r="MT1" s="462" t="s">
        <v>328</v>
      </c>
      <c r="MU1" s="463"/>
      <c r="MV1" s="463"/>
      <c r="MW1" s="463"/>
      <c r="MX1" s="464"/>
      <c r="MY1" s="33"/>
      <c r="MZ1" s="437" t="s">
        <v>165</v>
      </c>
      <c r="NA1" s="438"/>
      <c r="NB1" s="438"/>
      <c r="NC1" s="438"/>
      <c r="ND1" s="433"/>
      <c r="NE1" s="33"/>
      <c r="NF1" s="437" t="s">
        <v>166</v>
      </c>
      <c r="NG1" s="438"/>
      <c r="NH1" s="438"/>
      <c r="NI1" s="438"/>
      <c r="NJ1" s="433"/>
      <c r="NK1" s="74"/>
      <c r="NL1" s="443" t="s">
        <v>328</v>
      </c>
      <c r="NM1" s="444"/>
      <c r="NN1" s="444"/>
      <c r="NO1" s="444"/>
      <c r="NP1" s="445"/>
      <c r="NQ1" s="76"/>
    </row>
    <row r="2" spans="1:381" ht="18" customHeight="1" x14ac:dyDescent="0.2">
      <c r="A2" s="452"/>
      <c r="B2" s="452"/>
      <c r="C2" s="30"/>
      <c r="D2" s="439">
        <v>44422.770833333336</v>
      </c>
      <c r="E2" s="440"/>
      <c r="F2" s="440"/>
      <c r="G2" s="440"/>
      <c r="H2" s="433"/>
      <c r="I2" s="33"/>
      <c r="J2" s="439">
        <v>44429.5625</v>
      </c>
      <c r="K2" s="440"/>
      <c r="L2" s="440"/>
      <c r="M2" s="440"/>
      <c r="N2" s="433"/>
      <c r="O2" s="33"/>
      <c r="P2" s="439">
        <v>44436.770833333336</v>
      </c>
      <c r="Q2" s="440"/>
      <c r="R2" s="440"/>
      <c r="S2" s="440"/>
      <c r="T2" s="433"/>
      <c r="U2" s="33"/>
      <c r="V2" s="439">
        <v>44451.729166666664</v>
      </c>
      <c r="W2" s="440"/>
      <c r="X2" s="440"/>
      <c r="Y2" s="440"/>
      <c r="Z2" s="433"/>
      <c r="AA2" s="75"/>
      <c r="AB2" s="447">
        <v>44454.875</v>
      </c>
      <c r="AC2" s="448"/>
      <c r="AD2" s="448"/>
      <c r="AE2" s="448"/>
      <c r="AF2" s="445"/>
      <c r="AG2" s="33"/>
      <c r="AH2" s="439">
        <v>44457.666666666664</v>
      </c>
      <c r="AI2" s="440"/>
      <c r="AJ2" s="440"/>
      <c r="AK2" s="440"/>
      <c r="AL2" s="433"/>
      <c r="AM2" s="75"/>
      <c r="AN2" s="456">
        <v>44460.864583333336</v>
      </c>
      <c r="AO2" s="457"/>
      <c r="AP2" s="457"/>
      <c r="AQ2" s="457"/>
      <c r="AR2" s="460"/>
      <c r="AS2" s="33"/>
      <c r="AT2" s="439">
        <v>44464.770833333336</v>
      </c>
      <c r="AU2" s="440"/>
      <c r="AV2" s="440"/>
      <c r="AW2" s="440"/>
      <c r="AX2" s="433"/>
      <c r="AY2" s="75"/>
      <c r="AZ2" s="447">
        <v>44467.875</v>
      </c>
      <c r="BA2" s="448"/>
      <c r="BB2" s="448"/>
      <c r="BC2" s="448"/>
      <c r="BD2" s="445"/>
      <c r="BE2" s="33"/>
      <c r="BF2" s="439">
        <v>44472.729166666664</v>
      </c>
      <c r="BG2" s="440"/>
      <c r="BH2" s="440"/>
      <c r="BI2" s="440"/>
      <c r="BJ2" s="433"/>
      <c r="BK2" s="33"/>
      <c r="BL2" s="439">
        <v>44485.5625</v>
      </c>
      <c r="BM2" s="440"/>
      <c r="BN2" s="440"/>
      <c r="BO2" s="440"/>
      <c r="BP2" s="433"/>
      <c r="BQ2" s="75"/>
      <c r="BR2" s="447">
        <v>44488.875</v>
      </c>
      <c r="BS2" s="448"/>
      <c r="BT2" s="448"/>
      <c r="BU2" s="448"/>
      <c r="BV2" s="445"/>
      <c r="BW2" s="33"/>
      <c r="BX2" s="439">
        <v>44493.729166666664</v>
      </c>
      <c r="BY2" s="440"/>
      <c r="BZ2" s="440"/>
      <c r="CA2" s="440"/>
      <c r="CB2" s="433"/>
      <c r="CC2" s="75"/>
      <c r="CD2" s="456">
        <v>44496.864583333336</v>
      </c>
      <c r="CE2" s="457"/>
      <c r="CF2" s="457"/>
      <c r="CG2" s="457"/>
      <c r="CH2" s="460"/>
      <c r="CI2" s="33"/>
      <c r="CJ2" s="439">
        <v>44499.666666666664</v>
      </c>
      <c r="CK2" s="440"/>
      <c r="CL2" s="440"/>
      <c r="CM2" s="440"/>
      <c r="CN2" s="433"/>
      <c r="CO2" s="75"/>
      <c r="CP2" s="447">
        <v>44503.875</v>
      </c>
      <c r="CQ2" s="448"/>
      <c r="CR2" s="448"/>
      <c r="CS2" s="448"/>
      <c r="CT2" s="445"/>
      <c r="CU2" s="33"/>
      <c r="CV2" s="439">
        <v>44507.729166666664</v>
      </c>
      <c r="CW2" s="440"/>
      <c r="CX2" s="440"/>
      <c r="CY2" s="440"/>
      <c r="CZ2" s="433"/>
      <c r="DA2" s="33"/>
      <c r="DB2" s="439">
        <v>44520.770833333336</v>
      </c>
      <c r="DC2" s="440"/>
      <c r="DD2" s="440"/>
      <c r="DE2" s="440"/>
      <c r="DF2" s="433"/>
      <c r="DG2" s="75"/>
      <c r="DH2" s="447">
        <v>44524.875</v>
      </c>
      <c r="DI2" s="448"/>
      <c r="DJ2" s="448"/>
      <c r="DK2" s="448"/>
      <c r="DL2" s="445"/>
      <c r="DM2" s="33"/>
      <c r="DN2" s="439">
        <v>44527.666666666664</v>
      </c>
      <c r="DO2" s="440"/>
      <c r="DP2" s="440"/>
      <c r="DQ2" s="440"/>
      <c r="DR2" s="433"/>
      <c r="DS2" s="33"/>
      <c r="DT2" s="439">
        <v>44531.885416666664</v>
      </c>
      <c r="DU2" s="440"/>
      <c r="DV2" s="440"/>
      <c r="DW2" s="440"/>
      <c r="DX2" s="433"/>
      <c r="DY2" s="33"/>
      <c r="DZ2" s="439">
        <v>44534.666666666664</v>
      </c>
      <c r="EA2" s="440"/>
      <c r="EB2" s="440"/>
      <c r="EC2" s="440"/>
      <c r="ED2" s="433"/>
      <c r="EE2" s="75"/>
      <c r="EF2" s="447">
        <v>44537.875</v>
      </c>
      <c r="EG2" s="448"/>
      <c r="EH2" s="448"/>
      <c r="EI2" s="448"/>
      <c r="EJ2" s="445"/>
      <c r="EK2" s="33"/>
      <c r="EL2" s="439">
        <v>44541.666666666664</v>
      </c>
      <c r="EM2" s="440"/>
      <c r="EN2" s="440"/>
      <c r="EO2" s="440"/>
      <c r="EP2" s="433"/>
      <c r="EQ2" s="33"/>
      <c r="ER2" s="439">
        <v>44546.875</v>
      </c>
      <c r="ES2" s="440"/>
      <c r="ET2" s="440"/>
      <c r="EU2" s="440"/>
      <c r="EV2" s="433"/>
      <c r="EW2" s="33"/>
      <c r="EX2" s="439">
        <v>44549.729166666664</v>
      </c>
      <c r="EY2" s="440"/>
      <c r="EZ2" s="440"/>
      <c r="FA2" s="440"/>
      <c r="FB2" s="433"/>
      <c r="FC2" s="75"/>
      <c r="FD2" s="456">
        <v>44552.864583333336</v>
      </c>
      <c r="FE2" s="457"/>
      <c r="FF2" s="457"/>
      <c r="FG2" s="457"/>
      <c r="FH2" s="460"/>
      <c r="FI2" s="33"/>
      <c r="FJ2" s="439">
        <v>44615.864583333336</v>
      </c>
      <c r="FK2" s="440"/>
      <c r="FL2" s="440"/>
      <c r="FM2" s="440"/>
      <c r="FN2" s="433"/>
      <c r="FO2" s="33"/>
      <c r="FP2" s="439">
        <v>44558.875</v>
      </c>
      <c r="FQ2" s="440"/>
      <c r="FR2" s="440"/>
      <c r="FS2" s="440"/>
      <c r="FT2" s="433"/>
      <c r="FU2" s="33"/>
      <c r="FV2" s="439">
        <v>44563.729166666664</v>
      </c>
      <c r="FW2" s="440"/>
      <c r="FX2" s="440"/>
      <c r="FY2" s="440"/>
      <c r="FZ2" s="433"/>
      <c r="GA2" s="75"/>
      <c r="GB2" s="466">
        <v>44570.625</v>
      </c>
      <c r="GC2" s="467"/>
      <c r="GD2" s="467"/>
      <c r="GE2" s="467"/>
      <c r="GF2" s="464"/>
      <c r="GG2" s="75"/>
      <c r="GH2" s="456">
        <v>44574.864583333336</v>
      </c>
      <c r="GI2" s="457"/>
      <c r="GJ2" s="457"/>
      <c r="GK2" s="457"/>
      <c r="GL2" s="460"/>
      <c r="GM2" s="75"/>
      <c r="GN2" s="439">
        <v>44577.625</v>
      </c>
      <c r="GO2" s="440"/>
      <c r="GP2" s="440"/>
      <c r="GQ2" s="440"/>
      <c r="GR2" s="433"/>
      <c r="GS2" s="33"/>
      <c r="GT2" s="456">
        <v>44581.864583333336</v>
      </c>
      <c r="GU2" s="457"/>
      <c r="GV2" s="457"/>
      <c r="GW2" s="457"/>
      <c r="GX2" s="460"/>
      <c r="GY2" s="33"/>
      <c r="GZ2" s="439">
        <v>44584.625</v>
      </c>
      <c r="HA2" s="440"/>
      <c r="HB2" s="440"/>
      <c r="HC2" s="440"/>
      <c r="HD2" s="433"/>
      <c r="HE2" s="75"/>
      <c r="HF2" s="466">
        <v>44598.541666666664</v>
      </c>
      <c r="HG2" s="467"/>
      <c r="HH2" s="467"/>
      <c r="HI2" s="467"/>
      <c r="HJ2" s="464"/>
      <c r="HK2" s="33"/>
      <c r="HL2" s="439">
        <v>44602.864583333336</v>
      </c>
      <c r="HM2" s="440"/>
      <c r="HN2" s="440"/>
      <c r="HO2" s="440"/>
      <c r="HP2" s="433"/>
      <c r="HQ2" s="33"/>
      <c r="HR2" s="439">
        <v>44605.625</v>
      </c>
      <c r="HS2" s="440"/>
      <c r="HT2" s="440"/>
      <c r="HU2" s="440"/>
      <c r="HV2" s="433"/>
      <c r="HW2" s="75"/>
      <c r="HX2" s="447">
        <v>44608.875</v>
      </c>
      <c r="HY2" s="448"/>
      <c r="HZ2" s="448"/>
      <c r="IA2" s="448"/>
      <c r="IB2" s="445"/>
      <c r="IC2" s="33"/>
      <c r="ID2" s="439">
        <v>44611.666666666664</v>
      </c>
      <c r="IE2" s="440"/>
      <c r="IF2" s="440"/>
      <c r="IG2" s="440"/>
      <c r="IH2" s="433"/>
      <c r="II2" s="33"/>
      <c r="IJ2" s="439">
        <v>44636.885416666664</v>
      </c>
      <c r="IK2" s="440"/>
      <c r="IL2" s="440"/>
      <c r="IM2" s="440"/>
      <c r="IN2" s="433"/>
      <c r="IO2" s="75"/>
      <c r="IP2" s="456">
        <v>44619.729166666664</v>
      </c>
      <c r="IQ2" s="457"/>
      <c r="IR2" s="457"/>
      <c r="IS2" s="457"/>
      <c r="IT2" s="460"/>
      <c r="IU2" s="75"/>
      <c r="IV2" s="466">
        <v>44622.885416666664</v>
      </c>
      <c r="IW2" s="467"/>
      <c r="IX2" s="467"/>
      <c r="IY2" s="467"/>
      <c r="IZ2" s="464"/>
      <c r="JA2" s="33"/>
      <c r="JB2" s="439">
        <v>44625.770833333336</v>
      </c>
      <c r="JC2" s="440"/>
      <c r="JD2" s="440"/>
      <c r="JE2" s="440"/>
      <c r="JF2" s="433"/>
      <c r="JG2" s="75"/>
      <c r="JH2" s="447">
        <v>44628.875</v>
      </c>
      <c r="JI2" s="448"/>
      <c r="JJ2" s="448"/>
      <c r="JK2" s="448"/>
      <c r="JL2" s="445"/>
      <c r="JM2" s="33"/>
      <c r="JN2" s="439">
        <v>44632.5625</v>
      </c>
      <c r="JO2" s="440"/>
      <c r="JP2" s="440"/>
      <c r="JQ2" s="440"/>
      <c r="JR2" s="433"/>
      <c r="JS2" s="33"/>
      <c r="JT2" s="439">
        <v>44670.875</v>
      </c>
      <c r="JU2" s="440"/>
      <c r="JV2" s="440"/>
      <c r="JW2" s="440"/>
      <c r="JX2" s="433"/>
      <c r="JY2" s="75"/>
      <c r="JZ2" s="466">
        <v>44640.791666666664</v>
      </c>
      <c r="KA2" s="467"/>
      <c r="KB2" s="467"/>
      <c r="KC2" s="467"/>
      <c r="KD2" s="464"/>
      <c r="KE2" s="33"/>
      <c r="KF2" s="439">
        <v>44653.5625</v>
      </c>
      <c r="KG2" s="440"/>
      <c r="KH2" s="440"/>
      <c r="KI2" s="440"/>
      <c r="KJ2" s="433"/>
      <c r="KK2" s="75"/>
      <c r="KL2" s="447">
        <v>44656.875</v>
      </c>
      <c r="KM2" s="448"/>
      <c r="KN2" s="448"/>
      <c r="KO2" s="448"/>
      <c r="KP2" s="445"/>
      <c r="KQ2" s="33"/>
      <c r="KR2" s="439">
        <v>44661.729166666664</v>
      </c>
      <c r="KS2" s="440"/>
      <c r="KT2" s="440"/>
      <c r="KU2" s="440"/>
      <c r="KV2" s="433"/>
      <c r="KW2" s="75"/>
      <c r="KX2" s="447">
        <v>44664.875</v>
      </c>
      <c r="KY2" s="448"/>
      <c r="KZ2" s="448"/>
      <c r="LA2" s="448"/>
      <c r="LB2" s="445"/>
      <c r="LC2" s="33"/>
      <c r="LD2" s="439">
        <v>44691.875</v>
      </c>
      <c r="LE2" s="440"/>
      <c r="LF2" s="440"/>
      <c r="LG2" s="440"/>
      <c r="LH2" s="433"/>
      <c r="LI2" s="75"/>
      <c r="LJ2" s="466">
        <v>44667.6875</v>
      </c>
      <c r="LK2" s="467"/>
      <c r="LL2" s="467"/>
      <c r="LM2" s="467"/>
      <c r="LN2" s="464"/>
      <c r="LO2" s="33"/>
      <c r="LP2" s="439">
        <v>44675.729166666664</v>
      </c>
      <c r="LQ2" s="440"/>
      <c r="LR2" s="440"/>
      <c r="LS2" s="440"/>
      <c r="LT2" s="433"/>
      <c r="LU2" s="75"/>
      <c r="LV2" s="447">
        <v>44678.875</v>
      </c>
      <c r="LW2" s="448"/>
      <c r="LX2" s="448"/>
      <c r="LY2" s="448"/>
      <c r="LZ2" s="445"/>
      <c r="MA2" s="33"/>
      <c r="MB2" s="439">
        <v>44681.5625</v>
      </c>
      <c r="MC2" s="440"/>
      <c r="MD2" s="440"/>
      <c r="ME2" s="440"/>
      <c r="MF2" s="433"/>
      <c r="MG2" s="75"/>
      <c r="MH2" s="447">
        <v>44684.875</v>
      </c>
      <c r="MI2" s="448"/>
      <c r="MJ2" s="448"/>
      <c r="MK2" s="448"/>
      <c r="ML2" s="445"/>
      <c r="MM2" s="33"/>
      <c r="MN2" s="439">
        <v>44688.864583333336</v>
      </c>
      <c r="MO2" s="440"/>
      <c r="MP2" s="440"/>
      <c r="MQ2" s="440"/>
      <c r="MR2" s="433"/>
      <c r="MS2" s="75"/>
      <c r="MT2" s="466" t="s">
        <v>412</v>
      </c>
      <c r="MU2" s="467"/>
      <c r="MV2" s="467"/>
      <c r="MW2" s="467"/>
      <c r="MX2" s="464"/>
      <c r="MY2" s="33"/>
      <c r="MZ2" s="439">
        <v>44696.729166666664</v>
      </c>
      <c r="NA2" s="440"/>
      <c r="NB2" s="440"/>
      <c r="NC2" s="440"/>
      <c r="ND2" s="433"/>
      <c r="NE2" s="33"/>
      <c r="NF2" s="439">
        <v>44703.708333333336</v>
      </c>
      <c r="NG2" s="440"/>
      <c r="NH2" s="440"/>
      <c r="NI2" s="440"/>
      <c r="NJ2" s="433"/>
      <c r="NK2" s="75"/>
      <c r="NL2" s="447" t="s">
        <v>413</v>
      </c>
      <c r="NM2" s="448"/>
      <c r="NN2" s="448"/>
      <c r="NO2" s="448"/>
      <c r="NP2" s="445"/>
      <c r="NQ2" s="76"/>
    </row>
    <row r="3" spans="1:381" ht="18" customHeight="1" thickBot="1" x14ac:dyDescent="0.25">
      <c r="A3" s="452"/>
      <c r="B3" s="452"/>
      <c r="C3" s="30"/>
      <c r="D3" s="441" t="s">
        <v>112</v>
      </c>
      <c r="E3" s="442"/>
      <c r="F3" s="442"/>
      <c r="G3" s="442"/>
      <c r="H3" s="434"/>
      <c r="I3" s="33"/>
      <c r="J3" s="441" t="s">
        <v>114</v>
      </c>
      <c r="K3" s="442"/>
      <c r="L3" s="442"/>
      <c r="M3" s="442"/>
      <c r="N3" s="434"/>
      <c r="O3" s="33"/>
      <c r="P3" s="441" t="s">
        <v>131</v>
      </c>
      <c r="Q3" s="442"/>
      <c r="R3" s="442"/>
      <c r="S3" s="442"/>
      <c r="T3" s="434"/>
      <c r="U3" s="33"/>
      <c r="V3" s="441" t="s">
        <v>132</v>
      </c>
      <c r="W3" s="442"/>
      <c r="X3" s="442"/>
      <c r="Y3" s="442"/>
      <c r="Z3" s="434"/>
      <c r="AA3" s="74"/>
      <c r="AB3" s="449" t="s">
        <v>317</v>
      </c>
      <c r="AC3" s="450"/>
      <c r="AD3" s="450"/>
      <c r="AE3" s="450"/>
      <c r="AF3" s="446"/>
      <c r="AG3" s="33"/>
      <c r="AH3" s="441" t="s">
        <v>134</v>
      </c>
      <c r="AI3" s="442"/>
      <c r="AJ3" s="442"/>
      <c r="AK3" s="442"/>
      <c r="AL3" s="434"/>
      <c r="AM3" s="74"/>
      <c r="AN3" s="458" t="s">
        <v>112</v>
      </c>
      <c r="AO3" s="459"/>
      <c r="AP3" s="459"/>
      <c r="AQ3" s="459"/>
      <c r="AR3" s="461"/>
      <c r="AS3" s="33"/>
      <c r="AT3" s="441" t="s">
        <v>133</v>
      </c>
      <c r="AU3" s="442"/>
      <c r="AV3" s="442"/>
      <c r="AW3" s="442"/>
      <c r="AX3" s="434"/>
      <c r="AY3" s="74"/>
      <c r="AZ3" s="449" t="s">
        <v>318</v>
      </c>
      <c r="BA3" s="450"/>
      <c r="BB3" s="450"/>
      <c r="BC3" s="450"/>
      <c r="BD3" s="446"/>
      <c r="BE3" s="33"/>
      <c r="BF3" s="441" t="s">
        <v>286</v>
      </c>
      <c r="BG3" s="442"/>
      <c r="BH3" s="442"/>
      <c r="BI3" s="442"/>
      <c r="BJ3" s="434"/>
      <c r="BK3" s="33"/>
      <c r="BL3" s="441" t="s">
        <v>287</v>
      </c>
      <c r="BM3" s="442"/>
      <c r="BN3" s="442"/>
      <c r="BO3" s="442"/>
      <c r="BP3" s="434"/>
      <c r="BQ3" s="74"/>
      <c r="BR3" s="449" t="s">
        <v>319</v>
      </c>
      <c r="BS3" s="450"/>
      <c r="BT3" s="450"/>
      <c r="BU3" s="450"/>
      <c r="BV3" s="446"/>
      <c r="BW3" s="33"/>
      <c r="BX3" s="441" t="s">
        <v>288</v>
      </c>
      <c r="BY3" s="442"/>
      <c r="BZ3" s="442"/>
      <c r="CA3" s="442"/>
      <c r="CB3" s="434"/>
      <c r="CC3" s="74"/>
      <c r="CD3" s="458" t="s">
        <v>348</v>
      </c>
      <c r="CE3" s="459"/>
      <c r="CF3" s="459"/>
      <c r="CG3" s="459"/>
      <c r="CH3" s="461"/>
      <c r="CI3" s="33"/>
      <c r="CJ3" s="441" t="s">
        <v>289</v>
      </c>
      <c r="CK3" s="442"/>
      <c r="CL3" s="442"/>
      <c r="CM3" s="442"/>
      <c r="CN3" s="434"/>
      <c r="CO3" s="74"/>
      <c r="CP3" s="449" t="s">
        <v>320</v>
      </c>
      <c r="CQ3" s="450"/>
      <c r="CR3" s="450"/>
      <c r="CS3" s="450"/>
      <c r="CT3" s="446"/>
      <c r="CU3" s="33"/>
      <c r="CV3" s="441" t="s">
        <v>314</v>
      </c>
      <c r="CW3" s="442"/>
      <c r="CX3" s="442"/>
      <c r="CY3" s="442"/>
      <c r="CZ3" s="434"/>
      <c r="DA3" s="33"/>
      <c r="DB3" s="441" t="s">
        <v>290</v>
      </c>
      <c r="DC3" s="442"/>
      <c r="DD3" s="442"/>
      <c r="DE3" s="442"/>
      <c r="DF3" s="434"/>
      <c r="DG3" s="74"/>
      <c r="DH3" s="449" t="s">
        <v>321</v>
      </c>
      <c r="DI3" s="450"/>
      <c r="DJ3" s="450"/>
      <c r="DK3" s="450"/>
      <c r="DL3" s="446"/>
      <c r="DM3" s="33"/>
      <c r="DN3" s="441" t="s">
        <v>315</v>
      </c>
      <c r="DO3" s="442"/>
      <c r="DP3" s="442"/>
      <c r="DQ3" s="442"/>
      <c r="DR3" s="434"/>
      <c r="DS3" s="33"/>
      <c r="DT3" s="441" t="s">
        <v>291</v>
      </c>
      <c r="DU3" s="442"/>
      <c r="DV3" s="442"/>
      <c r="DW3" s="442"/>
      <c r="DX3" s="434"/>
      <c r="DY3" s="33"/>
      <c r="DZ3" s="441" t="s">
        <v>292</v>
      </c>
      <c r="EA3" s="442"/>
      <c r="EB3" s="442"/>
      <c r="EC3" s="442"/>
      <c r="ED3" s="434"/>
      <c r="EE3" s="74"/>
      <c r="EF3" s="449" t="s">
        <v>322</v>
      </c>
      <c r="EG3" s="450"/>
      <c r="EH3" s="450"/>
      <c r="EI3" s="450"/>
      <c r="EJ3" s="446"/>
      <c r="EK3" s="33"/>
      <c r="EL3" s="441" t="s">
        <v>293</v>
      </c>
      <c r="EM3" s="442"/>
      <c r="EN3" s="442"/>
      <c r="EO3" s="442"/>
      <c r="EP3" s="434"/>
      <c r="EQ3" s="33"/>
      <c r="ER3" s="441" t="s">
        <v>312</v>
      </c>
      <c r="ES3" s="442"/>
      <c r="ET3" s="442"/>
      <c r="EU3" s="442"/>
      <c r="EV3" s="434"/>
      <c r="EW3" s="33"/>
      <c r="EX3" s="441" t="s">
        <v>294</v>
      </c>
      <c r="EY3" s="442"/>
      <c r="EZ3" s="442"/>
      <c r="FA3" s="442"/>
      <c r="FB3" s="434"/>
      <c r="FC3" s="74"/>
      <c r="FD3" s="458" t="s">
        <v>300</v>
      </c>
      <c r="FE3" s="459"/>
      <c r="FF3" s="459"/>
      <c r="FG3" s="459"/>
      <c r="FH3" s="461"/>
      <c r="FI3" s="33"/>
      <c r="FJ3" s="441" t="s">
        <v>295</v>
      </c>
      <c r="FK3" s="442"/>
      <c r="FL3" s="442"/>
      <c r="FM3" s="442"/>
      <c r="FN3" s="434"/>
      <c r="FO3" s="33"/>
      <c r="FP3" s="441" t="s">
        <v>296</v>
      </c>
      <c r="FQ3" s="442"/>
      <c r="FR3" s="442"/>
      <c r="FS3" s="442"/>
      <c r="FT3" s="434"/>
      <c r="FU3" s="33"/>
      <c r="FV3" s="441" t="s">
        <v>297</v>
      </c>
      <c r="FW3" s="442"/>
      <c r="FX3" s="442"/>
      <c r="FY3" s="442"/>
      <c r="FZ3" s="434"/>
      <c r="GA3" s="74"/>
      <c r="GB3" s="468" t="s">
        <v>379</v>
      </c>
      <c r="GC3" s="469"/>
      <c r="GD3" s="469"/>
      <c r="GE3" s="469"/>
      <c r="GF3" s="465"/>
      <c r="GG3" s="74"/>
      <c r="GH3" s="458" t="s">
        <v>290</v>
      </c>
      <c r="GI3" s="459"/>
      <c r="GJ3" s="459"/>
      <c r="GK3" s="459"/>
      <c r="GL3" s="461"/>
      <c r="GM3" s="74"/>
      <c r="GN3" s="441" t="s">
        <v>298</v>
      </c>
      <c r="GO3" s="442"/>
      <c r="GP3" s="442"/>
      <c r="GQ3" s="442"/>
      <c r="GR3" s="434"/>
      <c r="GS3" s="33"/>
      <c r="GT3" s="458" t="s">
        <v>303</v>
      </c>
      <c r="GU3" s="459"/>
      <c r="GV3" s="459"/>
      <c r="GW3" s="459"/>
      <c r="GX3" s="461"/>
      <c r="GY3" s="33"/>
      <c r="GZ3" s="441" t="s">
        <v>299</v>
      </c>
      <c r="HA3" s="442"/>
      <c r="HB3" s="442"/>
      <c r="HC3" s="442"/>
      <c r="HD3" s="434"/>
      <c r="HE3" s="74"/>
      <c r="HF3" s="468" t="s">
        <v>387</v>
      </c>
      <c r="HG3" s="469"/>
      <c r="HH3" s="469"/>
      <c r="HI3" s="469"/>
      <c r="HJ3" s="465"/>
      <c r="HK3" s="33"/>
      <c r="HL3" s="441" t="s">
        <v>300</v>
      </c>
      <c r="HM3" s="442"/>
      <c r="HN3" s="442"/>
      <c r="HO3" s="442"/>
      <c r="HP3" s="434"/>
      <c r="HQ3" s="33"/>
      <c r="HR3" s="441" t="s">
        <v>301</v>
      </c>
      <c r="HS3" s="442"/>
      <c r="HT3" s="442"/>
      <c r="HU3" s="442"/>
      <c r="HV3" s="434"/>
      <c r="HW3" s="74"/>
      <c r="HX3" s="449" t="s">
        <v>391</v>
      </c>
      <c r="HY3" s="450"/>
      <c r="HZ3" s="450"/>
      <c r="IA3" s="450"/>
      <c r="IB3" s="446"/>
      <c r="IC3" s="33"/>
      <c r="ID3" s="441" t="s">
        <v>302</v>
      </c>
      <c r="IE3" s="442"/>
      <c r="IF3" s="442"/>
      <c r="IG3" s="442"/>
      <c r="IH3" s="434"/>
      <c r="II3" s="33"/>
      <c r="IJ3" s="441" t="s">
        <v>303</v>
      </c>
      <c r="IK3" s="442"/>
      <c r="IL3" s="442"/>
      <c r="IM3" s="442"/>
      <c r="IN3" s="434"/>
      <c r="IO3" s="74"/>
      <c r="IP3" s="458" t="s">
        <v>395</v>
      </c>
      <c r="IQ3" s="459"/>
      <c r="IR3" s="459"/>
      <c r="IS3" s="459"/>
      <c r="IT3" s="461"/>
      <c r="IU3" s="74"/>
      <c r="IV3" s="468" t="s">
        <v>302</v>
      </c>
      <c r="IW3" s="469"/>
      <c r="IX3" s="469"/>
      <c r="IY3" s="469"/>
      <c r="IZ3" s="465"/>
      <c r="JA3" s="33"/>
      <c r="JB3" s="441" t="s">
        <v>313</v>
      </c>
      <c r="JC3" s="442"/>
      <c r="JD3" s="442"/>
      <c r="JE3" s="442"/>
      <c r="JF3" s="434"/>
      <c r="JG3" s="74"/>
      <c r="JH3" s="449" t="s">
        <v>388</v>
      </c>
      <c r="JI3" s="450"/>
      <c r="JJ3" s="450"/>
      <c r="JK3" s="450"/>
      <c r="JL3" s="446"/>
      <c r="JM3" s="33"/>
      <c r="JN3" s="441" t="s">
        <v>304</v>
      </c>
      <c r="JO3" s="442"/>
      <c r="JP3" s="442"/>
      <c r="JQ3" s="442"/>
      <c r="JR3" s="434"/>
      <c r="JS3" s="33"/>
      <c r="JT3" s="441" t="s">
        <v>305</v>
      </c>
      <c r="JU3" s="442"/>
      <c r="JV3" s="442"/>
      <c r="JW3" s="442"/>
      <c r="JX3" s="434"/>
      <c r="JY3" s="74"/>
      <c r="JZ3" s="468" t="s">
        <v>398</v>
      </c>
      <c r="KA3" s="469"/>
      <c r="KB3" s="469"/>
      <c r="KC3" s="469"/>
      <c r="KD3" s="465"/>
      <c r="KE3" s="33"/>
      <c r="KF3" s="441" t="s">
        <v>306</v>
      </c>
      <c r="KG3" s="442"/>
      <c r="KH3" s="442"/>
      <c r="KI3" s="442"/>
      <c r="KJ3" s="434"/>
      <c r="KK3" s="74"/>
      <c r="KL3" s="449" t="s">
        <v>399</v>
      </c>
      <c r="KM3" s="450"/>
      <c r="KN3" s="450"/>
      <c r="KO3" s="450"/>
      <c r="KP3" s="446"/>
      <c r="KQ3" s="33"/>
      <c r="KR3" s="441" t="s">
        <v>307</v>
      </c>
      <c r="KS3" s="442"/>
      <c r="KT3" s="442"/>
      <c r="KU3" s="442"/>
      <c r="KV3" s="434"/>
      <c r="KW3" s="74"/>
      <c r="KX3" s="449" t="s">
        <v>400</v>
      </c>
      <c r="KY3" s="450"/>
      <c r="KZ3" s="450"/>
      <c r="LA3" s="450"/>
      <c r="LB3" s="446"/>
      <c r="LC3" s="33"/>
      <c r="LD3" s="441" t="s">
        <v>308</v>
      </c>
      <c r="LE3" s="442"/>
      <c r="LF3" s="442"/>
      <c r="LG3" s="442"/>
      <c r="LH3" s="434"/>
      <c r="LI3" s="74"/>
      <c r="LJ3" s="468" t="s">
        <v>401</v>
      </c>
      <c r="LK3" s="469"/>
      <c r="LL3" s="469"/>
      <c r="LM3" s="469"/>
      <c r="LN3" s="465"/>
      <c r="LO3" s="33"/>
      <c r="LP3" s="441" t="s">
        <v>309</v>
      </c>
      <c r="LQ3" s="442"/>
      <c r="LR3" s="442"/>
      <c r="LS3" s="442"/>
      <c r="LT3" s="434"/>
      <c r="LU3" s="74"/>
      <c r="LV3" s="449" t="s">
        <v>408</v>
      </c>
      <c r="LW3" s="450"/>
      <c r="LX3" s="450"/>
      <c r="LY3" s="450"/>
      <c r="LZ3" s="446"/>
      <c r="MA3" s="33"/>
      <c r="MB3" s="441" t="s">
        <v>310</v>
      </c>
      <c r="MC3" s="442"/>
      <c r="MD3" s="442"/>
      <c r="ME3" s="442"/>
      <c r="MF3" s="434"/>
      <c r="MG3" s="74"/>
      <c r="MH3" s="449" t="s">
        <v>409</v>
      </c>
      <c r="MI3" s="450"/>
      <c r="MJ3" s="450"/>
      <c r="MK3" s="450"/>
      <c r="ML3" s="446"/>
      <c r="MM3" s="33"/>
      <c r="MN3" s="441" t="s">
        <v>410</v>
      </c>
      <c r="MO3" s="442"/>
      <c r="MP3" s="442"/>
      <c r="MQ3" s="442"/>
      <c r="MR3" s="434"/>
      <c r="MS3" s="74"/>
      <c r="MT3" s="468" t="s">
        <v>395</v>
      </c>
      <c r="MU3" s="469"/>
      <c r="MV3" s="469"/>
      <c r="MW3" s="469"/>
      <c r="MX3" s="465"/>
      <c r="MY3" s="33"/>
      <c r="MZ3" s="441" t="s">
        <v>316</v>
      </c>
      <c r="NA3" s="442"/>
      <c r="NB3" s="442"/>
      <c r="NC3" s="442"/>
      <c r="ND3" s="434"/>
      <c r="NE3" s="33"/>
      <c r="NF3" s="441" t="s">
        <v>311</v>
      </c>
      <c r="NG3" s="442"/>
      <c r="NH3" s="442"/>
      <c r="NI3" s="442"/>
      <c r="NJ3" s="434"/>
      <c r="NK3" s="74"/>
      <c r="NL3" s="449"/>
      <c r="NM3" s="450"/>
      <c r="NN3" s="450"/>
      <c r="NO3" s="450"/>
      <c r="NP3" s="446"/>
      <c r="NQ3" s="76"/>
    </row>
    <row r="4" spans="1:381" ht="5.0999999999999996" customHeight="1" thickBot="1" x14ac:dyDescent="0.25">
      <c r="A4" s="453"/>
      <c r="B4" s="453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35" t="s">
        <v>275</v>
      </c>
      <c r="B5" s="451"/>
      <c r="C5" s="64"/>
      <c r="D5" s="435" t="s">
        <v>103</v>
      </c>
      <c r="E5" s="435"/>
      <c r="F5" s="435"/>
      <c r="G5" s="65" t="s">
        <v>104</v>
      </c>
      <c r="H5" s="66" t="s">
        <v>105</v>
      </c>
      <c r="I5" s="64"/>
      <c r="J5" s="435" t="s">
        <v>103</v>
      </c>
      <c r="K5" s="435"/>
      <c r="L5" s="435"/>
      <c r="M5" s="65" t="s">
        <v>104</v>
      </c>
      <c r="N5" s="66" t="s">
        <v>105</v>
      </c>
      <c r="O5" s="64"/>
      <c r="P5" s="435" t="s">
        <v>103</v>
      </c>
      <c r="Q5" s="435"/>
      <c r="R5" s="435"/>
      <c r="S5" s="65" t="s">
        <v>104</v>
      </c>
      <c r="T5" s="66" t="s">
        <v>105</v>
      </c>
      <c r="U5" s="64"/>
      <c r="V5" s="435" t="s">
        <v>103</v>
      </c>
      <c r="W5" s="435"/>
      <c r="X5" s="435"/>
      <c r="Y5" s="65" t="s">
        <v>104</v>
      </c>
      <c r="Z5" s="66" t="s">
        <v>105</v>
      </c>
      <c r="AA5" s="75"/>
      <c r="AB5" s="435" t="s">
        <v>103</v>
      </c>
      <c r="AC5" s="435"/>
      <c r="AD5" s="435"/>
      <c r="AE5" s="70" t="s">
        <v>104</v>
      </c>
      <c r="AF5" s="71" t="s">
        <v>105</v>
      </c>
      <c r="AG5" s="64"/>
      <c r="AH5" s="435" t="s">
        <v>103</v>
      </c>
      <c r="AI5" s="435"/>
      <c r="AJ5" s="435"/>
      <c r="AK5" s="65" t="s">
        <v>104</v>
      </c>
      <c r="AL5" s="66" t="s">
        <v>105</v>
      </c>
      <c r="AM5" s="75"/>
      <c r="AN5" s="435" t="s">
        <v>103</v>
      </c>
      <c r="AO5" s="435"/>
      <c r="AP5" s="435"/>
      <c r="AQ5" s="70" t="s">
        <v>104</v>
      </c>
      <c r="AR5" s="71" t="s">
        <v>105</v>
      </c>
      <c r="AS5" s="64"/>
      <c r="AT5" s="436" t="s">
        <v>103</v>
      </c>
      <c r="AU5" s="435"/>
      <c r="AV5" s="435"/>
      <c r="AW5" s="70" t="s">
        <v>104</v>
      </c>
      <c r="AX5" s="66" t="s">
        <v>105</v>
      </c>
      <c r="AY5" s="75"/>
      <c r="AZ5" s="435" t="s">
        <v>103</v>
      </c>
      <c r="BA5" s="435"/>
      <c r="BB5" s="435"/>
      <c r="BC5" s="70" t="s">
        <v>104</v>
      </c>
      <c r="BD5" s="71" t="s">
        <v>105</v>
      </c>
      <c r="BE5" s="64"/>
      <c r="BF5" s="435" t="s">
        <v>103</v>
      </c>
      <c r="BG5" s="435"/>
      <c r="BH5" s="435"/>
      <c r="BI5" s="65" t="s">
        <v>104</v>
      </c>
      <c r="BJ5" s="66" t="s">
        <v>105</v>
      </c>
      <c r="BK5" s="64"/>
      <c r="BL5" s="435" t="s">
        <v>103</v>
      </c>
      <c r="BM5" s="435"/>
      <c r="BN5" s="435"/>
      <c r="BO5" s="65" t="s">
        <v>104</v>
      </c>
      <c r="BP5" s="66" t="s">
        <v>105</v>
      </c>
      <c r="BQ5" s="75"/>
      <c r="BR5" s="435" t="s">
        <v>103</v>
      </c>
      <c r="BS5" s="435"/>
      <c r="BT5" s="435"/>
      <c r="BU5" s="70" t="s">
        <v>104</v>
      </c>
      <c r="BV5" s="71" t="s">
        <v>105</v>
      </c>
      <c r="BW5" s="64"/>
      <c r="BX5" s="435" t="s">
        <v>103</v>
      </c>
      <c r="BY5" s="435"/>
      <c r="BZ5" s="435"/>
      <c r="CA5" s="65" t="s">
        <v>104</v>
      </c>
      <c r="CB5" s="66" t="s">
        <v>105</v>
      </c>
      <c r="CC5" s="75"/>
      <c r="CD5" s="435" t="s">
        <v>103</v>
      </c>
      <c r="CE5" s="435"/>
      <c r="CF5" s="435"/>
      <c r="CG5" s="70" t="s">
        <v>104</v>
      </c>
      <c r="CH5" s="71" t="s">
        <v>105</v>
      </c>
      <c r="CI5" s="64"/>
      <c r="CJ5" s="435" t="s">
        <v>103</v>
      </c>
      <c r="CK5" s="435"/>
      <c r="CL5" s="435"/>
      <c r="CM5" s="65" t="s">
        <v>104</v>
      </c>
      <c r="CN5" s="66" t="s">
        <v>105</v>
      </c>
      <c r="CO5" s="75"/>
      <c r="CP5" s="435" t="s">
        <v>103</v>
      </c>
      <c r="CQ5" s="435"/>
      <c r="CR5" s="435"/>
      <c r="CS5" s="70" t="s">
        <v>104</v>
      </c>
      <c r="CT5" s="71" t="s">
        <v>105</v>
      </c>
      <c r="CU5" s="64"/>
      <c r="CV5" s="435" t="s">
        <v>103</v>
      </c>
      <c r="CW5" s="435"/>
      <c r="CX5" s="435"/>
      <c r="CY5" s="65" t="s">
        <v>104</v>
      </c>
      <c r="CZ5" s="66" t="s">
        <v>105</v>
      </c>
      <c r="DA5" s="64"/>
      <c r="DB5" s="435" t="s">
        <v>103</v>
      </c>
      <c r="DC5" s="435"/>
      <c r="DD5" s="435"/>
      <c r="DE5" s="65" t="s">
        <v>104</v>
      </c>
      <c r="DF5" s="66" t="s">
        <v>105</v>
      </c>
      <c r="DG5" s="75"/>
      <c r="DH5" s="435" t="s">
        <v>103</v>
      </c>
      <c r="DI5" s="435"/>
      <c r="DJ5" s="435"/>
      <c r="DK5" s="70" t="s">
        <v>104</v>
      </c>
      <c r="DL5" s="71" t="s">
        <v>105</v>
      </c>
      <c r="DM5" s="64"/>
      <c r="DN5" s="435" t="s">
        <v>103</v>
      </c>
      <c r="DO5" s="435"/>
      <c r="DP5" s="435"/>
      <c r="DQ5" s="65" t="s">
        <v>104</v>
      </c>
      <c r="DR5" s="66" t="s">
        <v>105</v>
      </c>
      <c r="DS5" s="64"/>
      <c r="DT5" s="435" t="s">
        <v>103</v>
      </c>
      <c r="DU5" s="435"/>
      <c r="DV5" s="435"/>
      <c r="DW5" s="65" t="s">
        <v>104</v>
      </c>
      <c r="DX5" s="66" t="s">
        <v>105</v>
      </c>
      <c r="DY5" s="64"/>
      <c r="DZ5" s="435" t="s">
        <v>103</v>
      </c>
      <c r="EA5" s="435"/>
      <c r="EB5" s="435"/>
      <c r="EC5" s="65" t="s">
        <v>104</v>
      </c>
      <c r="ED5" s="66" t="s">
        <v>105</v>
      </c>
      <c r="EE5" s="75"/>
      <c r="EF5" s="435" t="s">
        <v>103</v>
      </c>
      <c r="EG5" s="435"/>
      <c r="EH5" s="435"/>
      <c r="EI5" s="70" t="s">
        <v>104</v>
      </c>
      <c r="EJ5" s="71" t="s">
        <v>105</v>
      </c>
      <c r="EK5" s="64"/>
      <c r="EL5" s="435" t="s">
        <v>103</v>
      </c>
      <c r="EM5" s="435"/>
      <c r="EN5" s="435"/>
      <c r="EO5" s="65" t="s">
        <v>104</v>
      </c>
      <c r="EP5" s="66" t="s">
        <v>105</v>
      </c>
      <c r="EQ5" s="64"/>
      <c r="ER5" s="435" t="s">
        <v>103</v>
      </c>
      <c r="ES5" s="435"/>
      <c r="ET5" s="435"/>
      <c r="EU5" s="65" t="s">
        <v>104</v>
      </c>
      <c r="EV5" s="66" t="s">
        <v>105</v>
      </c>
      <c r="EW5" s="64"/>
      <c r="EX5" s="435" t="s">
        <v>103</v>
      </c>
      <c r="EY5" s="435"/>
      <c r="EZ5" s="435"/>
      <c r="FA5" s="65" t="s">
        <v>104</v>
      </c>
      <c r="FB5" s="66" t="s">
        <v>105</v>
      </c>
      <c r="FC5" s="75"/>
      <c r="FD5" s="435" t="s">
        <v>103</v>
      </c>
      <c r="FE5" s="435"/>
      <c r="FF5" s="435"/>
      <c r="FG5" s="70" t="s">
        <v>104</v>
      </c>
      <c r="FH5" s="71" t="s">
        <v>105</v>
      </c>
      <c r="FI5" s="64"/>
      <c r="FJ5" s="435" t="s">
        <v>103</v>
      </c>
      <c r="FK5" s="435"/>
      <c r="FL5" s="435"/>
      <c r="FM5" s="65" t="s">
        <v>104</v>
      </c>
      <c r="FN5" s="66" t="s">
        <v>105</v>
      </c>
      <c r="FO5" s="64"/>
      <c r="FP5" s="435" t="s">
        <v>103</v>
      </c>
      <c r="FQ5" s="435"/>
      <c r="FR5" s="435"/>
      <c r="FS5" s="65" t="s">
        <v>104</v>
      </c>
      <c r="FT5" s="66" t="s">
        <v>105</v>
      </c>
      <c r="FU5" s="64"/>
      <c r="FV5" s="435" t="s">
        <v>103</v>
      </c>
      <c r="FW5" s="435"/>
      <c r="FX5" s="435"/>
      <c r="FY5" s="65" t="s">
        <v>104</v>
      </c>
      <c r="FZ5" s="66" t="s">
        <v>105</v>
      </c>
      <c r="GA5" s="75"/>
      <c r="GB5" s="435" t="s">
        <v>103</v>
      </c>
      <c r="GC5" s="435"/>
      <c r="GD5" s="435"/>
      <c r="GE5" s="70" t="s">
        <v>104</v>
      </c>
      <c r="GF5" s="71" t="s">
        <v>105</v>
      </c>
      <c r="GG5" s="75"/>
      <c r="GH5" s="435" t="s">
        <v>103</v>
      </c>
      <c r="GI5" s="435"/>
      <c r="GJ5" s="435"/>
      <c r="GK5" s="70" t="s">
        <v>104</v>
      </c>
      <c r="GL5" s="71" t="s">
        <v>105</v>
      </c>
      <c r="GM5" s="75"/>
      <c r="GN5" s="435" t="s">
        <v>103</v>
      </c>
      <c r="GO5" s="435"/>
      <c r="GP5" s="435"/>
      <c r="GQ5" s="70" t="s">
        <v>104</v>
      </c>
      <c r="GR5" s="71" t="s">
        <v>105</v>
      </c>
      <c r="GS5" s="64"/>
      <c r="GT5" s="435" t="s">
        <v>103</v>
      </c>
      <c r="GU5" s="435"/>
      <c r="GV5" s="435"/>
      <c r="GW5" s="65" t="s">
        <v>104</v>
      </c>
      <c r="GX5" s="66" t="s">
        <v>105</v>
      </c>
      <c r="GY5" s="64"/>
      <c r="GZ5" s="435" t="s">
        <v>103</v>
      </c>
      <c r="HA5" s="435"/>
      <c r="HB5" s="435"/>
      <c r="HC5" s="65" t="s">
        <v>104</v>
      </c>
      <c r="HD5" s="66" t="s">
        <v>105</v>
      </c>
      <c r="HE5" s="75"/>
      <c r="HF5" s="435" t="s">
        <v>103</v>
      </c>
      <c r="HG5" s="435"/>
      <c r="HH5" s="435"/>
      <c r="HI5" s="70" t="s">
        <v>104</v>
      </c>
      <c r="HJ5" s="71" t="s">
        <v>105</v>
      </c>
      <c r="HK5" s="64"/>
      <c r="HL5" s="435" t="s">
        <v>103</v>
      </c>
      <c r="HM5" s="435"/>
      <c r="HN5" s="435"/>
      <c r="HO5" s="65" t="s">
        <v>104</v>
      </c>
      <c r="HP5" s="66" t="s">
        <v>105</v>
      </c>
      <c r="HQ5" s="64"/>
      <c r="HR5" s="435" t="s">
        <v>103</v>
      </c>
      <c r="HS5" s="435"/>
      <c r="HT5" s="435"/>
      <c r="HU5" s="65" t="s">
        <v>104</v>
      </c>
      <c r="HV5" s="66" t="s">
        <v>105</v>
      </c>
      <c r="HW5" s="75"/>
      <c r="HX5" s="435" t="s">
        <v>103</v>
      </c>
      <c r="HY5" s="435"/>
      <c r="HZ5" s="435"/>
      <c r="IA5" s="70" t="s">
        <v>104</v>
      </c>
      <c r="IB5" s="71" t="s">
        <v>105</v>
      </c>
      <c r="IC5" s="64"/>
      <c r="ID5" s="435" t="s">
        <v>103</v>
      </c>
      <c r="IE5" s="435"/>
      <c r="IF5" s="435"/>
      <c r="IG5" s="65" t="s">
        <v>104</v>
      </c>
      <c r="IH5" s="66" t="s">
        <v>105</v>
      </c>
      <c r="II5" s="64"/>
      <c r="IJ5" s="435" t="s">
        <v>103</v>
      </c>
      <c r="IK5" s="435"/>
      <c r="IL5" s="435"/>
      <c r="IM5" s="65" t="s">
        <v>104</v>
      </c>
      <c r="IN5" s="66" t="s">
        <v>105</v>
      </c>
      <c r="IO5" s="75"/>
      <c r="IP5" s="435" t="s">
        <v>103</v>
      </c>
      <c r="IQ5" s="435"/>
      <c r="IR5" s="435"/>
      <c r="IS5" s="70" t="s">
        <v>104</v>
      </c>
      <c r="IT5" s="71" t="s">
        <v>105</v>
      </c>
      <c r="IU5" s="75"/>
      <c r="IV5" s="435" t="s">
        <v>103</v>
      </c>
      <c r="IW5" s="435"/>
      <c r="IX5" s="435"/>
      <c r="IY5" s="70" t="s">
        <v>104</v>
      </c>
      <c r="IZ5" s="71" t="s">
        <v>105</v>
      </c>
      <c r="JA5" s="64"/>
      <c r="JB5" s="435" t="s">
        <v>103</v>
      </c>
      <c r="JC5" s="435"/>
      <c r="JD5" s="435"/>
      <c r="JE5" s="65" t="s">
        <v>104</v>
      </c>
      <c r="JF5" s="66" t="s">
        <v>105</v>
      </c>
      <c r="JG5" s="75"/>
      <c r="JH5" s="435" t="s">
        <v>103</v>
      </c>
      <c r="JI5" s="435"/>
      <c r="JJ5" s="435"/>
      <c r="JK5" s="70" t="s">
        <v>104</v>
      </c>
      <c r="JL5" s="71" t="s">
        <v>105</v>
      </c>
      <c r="JM5" s="64"/>
      <c r="JN5" s="435" t="s">
        <v>103</v>
      </c>
      <c r="JO5" s="435"/>
      <c r="JP5" s="435"/>
      <c r="JQ5" s="65" t="s">
        <v>104</v>
      </c>
      <c r="JR5" s="66" t="s">
        <v>105</v>
      </c>
      <c r="JS5" s="64"/>
      <c r="JT5" s="435" t="s">
        <v>103</v>
      </c>
      <c r="JU5" s="435"/>
      <c r="JV5" s="435"/>
      <c r="JW5" s="65" t="s">
        <v>104</v>
      </c>
      <c r="JX5" s="66" t="s">
        <v>105</v>
      </c>
      <c r="JY5" s="75"/>
      <c r="JZ5" s="435" t="s">
        <v>103</v>
      </c>
      <c r="KA5" s="435"/>
      <c r="KB5" s="435"/>
      <c r="KC5" s="70" t="s">
        <v>104</v>
      </c>
      <c r="KD5" s="71" t="s">
        <v>105</v>
      </c>
      <c r="KE5" s="64"/>
      <c r="KF5" s="435" t="s">
        <v>103</v>
      </c>
      <c r="KG5" s="435"/>
      <c r="KH5" s="435"/>
      <c r="KI5" s="65" t="s">
        <v>104</v>
      </c>
      <c r="KJ5" s="66" t="s">
        <v>105</v>
      </c>
      <c r="KK5" s="75"/>
      <c r="KL5" s="435" t="s">
        <v>103</v>
      </c>
      <c r="KM5" s="435"/>
      <c r="KN5" s="435"/>
      <c r="KO5" s="70" t="s">
        <v>104</v>
      </c>
      <c r="KP5" s="71" t="s">
        <v>105</v>
      </c>
      <c r="KQ5" s="64"/>
      <c r="KR5" s="435" t="s">
        <v>103</v>
      </c>
      <c r="KS5" s="435"/>
      <c r="KT5" s="435"/>
      <c r="KU5" s="65" t="s">
        <v>104</v>
      </c>
      <c r="KV5" s="66" t="s">
        <v>105</v>
      </c>
      <c r="KW5" s="75"/>
      <c r="KX5" s="435" t="s">
        <v>103</v>
      </c>
      <c r="KY5" s="435"/>
      <c r="KZ5" s="435"/>
      <c r="LA5" s="70" t="s">
        <v>104</v>
      </c>
      <c r="LB5" s="71" t="s">
        <v>105</v>
      </c>
      <c r="LC5" s="64"/>
      <c r="LD5" s="435" t="s">
        <v>103</v>
      </c>
      <c r="LE5" s="435"/>
      <c r="LF5" s="435"/>
      <c r="LG5" s="65" t="s">
        <v>104</v>
      </c>
      <c r="LH5" s="66" t="s">
        <v>105</v>
      </c>
      <c r="LI5" s="75"/>
      <c r="LJ5" s="435" t="s">
        <v>103</v>
      </c>
      <c r="LK5" s="435"/>
      <c r="LL5" s="435"/>
      <c r="LM5" s="70" t="s">
        <v>104</v>
      </c>
      <c r="LN5" s="71" t="s">
        <v>105</v>
      </c>
      <c r="LO5" s="64"/>
      <c r="LP5" s="435" t="s">
        <v>103</v>
      </c>
      <c r="LQ5" s="435"/>
      <c r="LR5" s="435"/>
      <c r="LS5" s="65" t="s">
        <v>104</v>
      </c>
      <c r="LT5" s="66" t="s">
        <v>105</v>
      </c>
      <c r="LU5" s="75"/>
      <c r="LV5" s="435" t="s">
        <v>103</v>
      </c>
      <c r="LW5" s="435"/>
      <c r="LX5" s="435"/>
      <c r="LY5" s="70" t="s">
        <v>104</v>
      </c>
      <c r="LZ5" s="71" t="s">
        <v>105</v>
      </c>
      <c r="MA5" s="64"/>
      <c r="MB5" s="435" t="s">
        <v>103</v>
      </c>
      <c r="MC5" s="435"/>
      <c r="MD5" s="435"/>
      <c r="ME5" s="65" t="s">
        <v>104</v>
      </c>
      <c r="MF5" s="66" t="s">
        <v>105</v>
      </c>
      <c r="MG5" s="75"/>
      <c r="MH5" s="435" t="s">
        <v>103</v>
      </c>
      <c r="MI5" s="435"/>
      <c r="MJ5" s="435"/>
      <c r="MK5" s="70" t="s">
        <v>104</v>
      </c>
      <c r="ML5" s="71" t="s">
        <v>105</v>
      </c>
      <c r="MM5" s="64"/>
      <c r="MN5" s="435" t="s">
        <v>103</v>
      </c>
      <c r="MO5" s="435"/>
      <c r="MP5" s="435"/>
      <c r="MQ5" s="65" t="s">
        <v>104</v>
      </c>
      <c r="MR5" s="66" t="s">
        <v>105</v>
      </c>
      <c r="MS5" s="75"/>
      <c r="MT5" s="435" t="s">
        <v>103</v>
      </c>
      <c r="MU5" s="435"/>
      <c r="MV5" s="435"/>
      <c r="MW5" s="70" t="s">
        <v>104</v>
      </c>
      <c r="MX5" s="71" t="s">
        <v>105</v>
      </c>
      <c r="MY5" s="64"/>
      <c r="MZ5" s="436" t="s">
        <v>103</v>
      </c>
      <c r="NA5" s="435"/>
      <c r="NB5" s="435"/>
      <c r="NC5" s="65" t="s">
        <v>104</v>
      </c>
      <c r="ND5" s="66" t="s">
        <v>105</v>
      </c>
      <c r="NE5" s="64"/>
      <c r="NF5" s="436" t="s">
        <v>103</v>
      </c>
      <c r="NG5" s="435"/>
      <c r="NH5" s="435"/>
      <c r="NI5" s="65" t="s">
        <v>104</v>
      </c>
      <c r="NJ5" s="66" t="s">
        <v>105</v>
      </c>
      <c r="NK5" s="75"/>
      <c r="NL5" s="435" t="s">
        <v>103</v>
      </c>
      <c r="NM5" s="435"/>
      <c r="NN5" s="435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336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336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336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337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370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336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336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370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370</v>
      </c>
      <c r="IH6" s="84" t="s">
        <v>336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370</v>
      </c>
      <c r="JM6" s="56"/>
      <c r="JN6" s="97">
        <v>1</v>
      </c>
      <c r="JO6" s="83" t="s">
        <v>0</v>
      </c>
      <c r="JP6" s="97">
        <v>3</v>
      </c>
      <c r="JQ6" s="83" t="s">
        <v>370</v>
      </c>
      <c r="JR6" s="84" t="s">
        <v>277</v>
      </c>
      <c r="JS6" s="56"/>
      <c r="JT6" s="97">
        <v>4</v>
      </c>
      <c r="JU6" s="83" t="s">
        <v>0</v>
      </c>
      <c r="JV6" s="97">
        <v>1</v>
      </c>
      <c r="JW6" s="83" t="s">
        <v>125</v>
      </c>
      <c r="JX6" s="84" t="s">
        <v>117</v>
      </c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400" t="s">
        <v>0</v>
      </c>
      <c r="KH6" s="97">
        <v>0</v>
      </c>
      <c r="KI6" s="400" t="s">
        <v>3</v>
      </c>
      <c r="KJ6" s="401" t="s">
        <v>336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11" t="s">
        <v>370</v>
      </c>
      <c r="LB6" s="412" t="s">
        <v>2</v>
      </c>
      <c r="LC6" s="56"/>
      <c r="LD6" s="97"/>
      <c r="LE6" s="83" t="s">
        <v>0</v>
      </c>
      <c r="LF6" s="97"/>
      <c r="LG6" s="83"/>
      <c r="LH6" s="84"/>
      <c r="LI6" s="56"/>
      <c r="LJ6" s="97">
        <v>1</v>
      </c>
      <c r="LK6" s="83" t="s">
        <v>0</v>
      </c>
      <c r="LL6" s="97">
        <v>2</v>
      </c>
      <c r="LM6" s="418" t="s">
        <v>1</v>
      </c>
      <c r="LN6" s="419" t="s">
        <v>336</v>
      </c>
      <c r="LO6" s="56"/>
      <c r="LP6" s="97">
        <v>3</v>
      </c>
      <c r="LQ6" s="83" t="s">
        <v>0</v>
      </c>
      <c r="LR6" s="97">
        <v>1</v>
      </c>
      <c r="LS6" s="83" t="s">
        <v>3</v>
      </c>
      <c r="LT6" s="84" t="s">
        <v>117</v>
      </c>
      <c r="LU6" s="56"/>
      <c r="LV6" s="97">
        <v>3</v>
      </c>
      <c r="LW6" s="83" t="s">
        <v>0</v>
      </c>
      <c r="LX6" s="97">
        <v>1</v>
      </c>
      <c r="LY6" s="83" t="s">
        <v>370</v>
      </c>
      <c r="LZ6" s="84" t="s">
        <v>119</v>
      </c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346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337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336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424" t="s">
        <v>115</v>
      </c>
      <c r="JX7" s="421" t="s">
        <v>115</v>
      </c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402" t="s">
        <v>0</v>
      </c>
      <c r="KH7" s="92"/>
      <c r="KI7" s="402" t="s">
        <v>115</v>
      </c>
      <c r="KJ7" s="401" t="s">
        <v>115</v>
      </c>
      <c r="KK7" s="56"/>
      <c r="KL7" s="92"/>
      <c r="KM7" s="85" t="s">
        <v>0</v>
      </c>
      <c r="KN7" s="92"/>
      <c r="KO7" s="406" t="s">
        <v>115</v>
      </c>
      <c r="KP7" s="403" t="s">
        <v>115</v>
      </c>
      <c r="KQ7" s="56"/>
      <c r="KR7" s="92"/>
      <c r="KS7" s="85" t="s">
        <v>0</v>
      </c>
      <c r="KT7" s="92"/>
      <c r="KU7" s="410" t="s">
        <v>115</v>
      </c>
      <c r="KV7" s="409" t="s">
        <v>115</v>
      </c>
      <c r="KW7" s="56"/>
      <c r="KX7" s="92"/>
      <c r="KY7" s="85" t="s">
        <v>0</v>
      </c>
      <c r="KZ7" s="92"/>
      <c r="LA7" s="415" t="s">
        <v>115</v>
      </c>
      <c r="LB7" s="412" t="s">
        <v>115</v>
      </c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420" t="s">
        <v>115</v>
      </c>
      <c r="LN7" s="419" t="s">
        <v>115</v>
      </c>
      <c r="LO7" s="56"/>
      <c r="LP7" s="92"/>
      <c r="LQ7" s="85" t="s">
        <v>0</v>
      </c>
      <c r="LR7" s="92"/>
      <c r="LS7" s="428" t="s">
        <v>115</v>
      </c>
      <c r="LT7" s="425" t="s">
        <v>115</v>
      </c>
      <c r="LU7" s="56"/>
      <c r="LV7" s="92"/>
      <c r="LW7" s="85" t="s">
        <v>0</v>
      </c>
      <c r="LX7" s="92"/>
      <c r="LY7" s="432" t="s">
        <v>115</v>
      </c>
      <c r="LZ7" s="431" t="s">
        <v>115</v>
      </c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336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349</v>
      </c>
      <c r="EJ8" s="264" t="s">
        <v>376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424" t="s">
        <v>115</v>
      </c>
      <c r="JX8" s="421" t="s">
        <v>115</v>
      </c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402" t="s">
        <v>0</v>
      </c>
      <c r="KH8" s="92"/>
      <c r="KI8" s="402" t="s">
        <v>115</v>
      </c>
      <c r="KJ8" s="401" t="s">
        <v>115</v>
      </c>
      <c r="KK8" s="56"/>
      <c r="KL8" s="97"/>
      <c r="KM8" s="85" t="s">
        <v>0</v>
      </c>
      <c r="KN8" s="92"/>
      <c r="KO8" s="406" t="s">
        <v>115</v>
      </c>
      <c r="KP8" s="403" t="s">
        <v>115</v>
      </c>
      <c r="KQ8" s="56"/>
      <c r="KR8" s="97"/>
      <c r="KS8" s="85" t="s">
        <v>0</v>
      </c>
      <c r="KT8" s="92"/>
      <c r="KU8" s="410" t="s">
        <v>115</v>
      </c>
      <c r="KV8" s="409" t="s">
        <v>115</v>
      </c>
      <c r="KW8" s="56"/>
      <c r="KX8" s="97"/>
      <c r="KY8" s="85" t="s">
        <v>0</v>
      </c>
      <c r="KZ8" s="92"/>
      <c r="LA8" s="415" t="s">
        <v>115</v>
      </c>
      <c r="LB8" s="412" t="s">
        <v>115</v>
      </c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420" t="s">
        <v>115</v>
      </c>
      <c r="LN8" s="419" t="s">
        <v>115</v>
      </c>
      <c r="LO8" s="56"/>
      <c r="LP8" s="97"/>
      <c r="LQ8" s="85" t="s">
        <v>0</v>
      </c>
      <c r="LR8" s="92"/>
      <c r="LS8" s="428" t="s">
        <v>115</v>
      </c>
      <c r="LT8" s="425" t="s">
        <v>115</v>
      </c>
      <c r="LU8" s="56"/>
      <c r="LV8" s="97"/>
      <c r="LW8" s="85" t="s">
        <v>0</v>
      </c>
      <c r="LX8" s="92"/>
      <c r="LY8" s="432" t="s">
        <v>115</v>
      </c>
      <c r="LZ8" s="431" t="s">
        <v>115</v>
      </c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346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381</v>
      </c>
      <c r="FH9" s="285" t="s">
        <v>383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402" t="s">
        <v>0</v>
      </c>
      <c r="KH9" s="92">
        <v>1</v>
      </c>
      <c r="KI9" s="402" t="s">
        <v>2</v>
      </c>
      <c r="KJ9" s="401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5" t="s">
        <v>2</v>
      </c>
      <c r="LB9" s="412" t="s">
        <v>4</v>
      </c>
      <c r="LC9" s="56"/>
      <c r="LD9" s="92"/>
      <c r="LE9" s="85" t="s">
        <v>0</v>
      </c>
      <c r="LF9" s="92"/>
      <c r="LG9" s="85"/>
      <c r="LH9" s="84"/>
      <c r="LI9" s="56"/>
      <c r="LJ9" s="92">
        <v>1</v>
      </c>
      <c r="LK9" s="85" t="s">
        <v>0</v>
      </c>
      <c r="LL9" s="92">
        <v>2</v>
      </c>
      <c r="LM9" s="420" t="s">
        <v>2</v>
      </c>
      <c r="LN9" s="419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337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24" t="s">
        <v>2</v>
      </c>
      <c r="JX10" s="421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402" t="s">
        <v>0</v>
      </c>
      <c r="KH10" s="92">
        <v>1</v>
      </c>
      <c r="KI10" s="402" t="s">
        <v>2</v>
      </c>
      <c r="KJ10" s="401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10" t="s">
        <v>115</v>
      </c>
      <c r="KV10" s="409" t="s">
        <v>115</v>
      </c>
      <c r="KW10" s="56"/>
      <c r="KX10" s="92">
        <v>3</v>
      </c>
      <c r="KY10" s="85" t="s">
        <v>0</v>
      </c>
      <c r="KZ10" s="92">
        <v>0</v>
      </c>
      <c r="LA10" s="415" t="s">
        <v>370</v>
      </c>
      <c r="LB10" s="412" t="s">
        <v>4</v>
      </c>
      <c r="LC10" s="56"/>
      <c r="LD10" s="92"/>
      <c r="LE10" s="85" t="s">
        <v>0</v>
      </c>
      <c r="LF10" s="92"/>
      <c r="LG10" s="85"/>
      <c r="LH10" s="84"/>
      <c r="LI10" s="56"/>
      <c r="LJ10" s="92">
        <v>2</v>
      </c>
      <c r="LK10" s="85" t="s">
        <v>0</v>
      </c>
      <c r="LL10" s="92">
        <v>3</v>
      </c>
      <c r="LM10" s="420" t="s">
        <v>116</v>
      </c>
      <c r="LN10" s="419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32" t="s">
        <v>370</v>
      </c>
      <c r="LZ10" s="431" t="s">
        <v>370</v>
      </c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424" t="s">
        <v>115</v>
      </c>
      <c r="JX11" s="421" t="s">
        <v>115</v>
      </c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402" t="s">
        <v>0</v>
      </c>
      <c r="KH11" s="92"/>
      <c r="KI11" s="402" t="s">
        <v>115</v>
      </c>
      <c r="KJ11" s="401" t="s">
        <v>115</v>
      </c>
      <c r="KK11" s="56"/>
      <c r="KL11" s="92"/>
      <c r="KM11" s="85" t="s">
        <v>0</v>
      </c>
      <c r="KN11" s="92"/>
      <c r="KO11" s="406" t="s">
        <v>115</v>
      </c>
      <c r="KP11" s="403" t="s">
        <v>115</v>
      </c>
      <c r="KQ11" s="56"/>
      <c r="KR11" s="92"/>
      <c r="KS11" s="85" t="s">
        <v>0</v>
      </c>
      <c r="KT11" s="92"/>
      <c r="KU11" s="410" t="s">
        <v>115</v>
      </c>
      <c r="KV11" s="409" t="s">
        <v>115</v>
      </c>
      <c r="KW11" s="56"/>
      <c r="KX11" s="92"/>
      <c r="KY11" s="85" t="s">
        <v>0</v>
      </c>
      <c r="KZ11" s="92"/>
      <c r="LA11" s="415" t="s">
        <v>115</v>
      </c>
      <c r="LB11" s="412" t="s">
        <v>115</v>
      </c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420" t="s">
        <v>115</v>
      </c>
      <c r="LN11" s="419" t="s">
        <v>115</v>
      </c>
      <c r="LO11" s="56"/>
      <c r="LP11" s="92"/>
      <c r="LQ11" s="85" t="s">
        <v>0</v>
      </c>
      <c r="LR11" s="92"/>
      <c r="LS11" s="428" t="s">
        <v>115</v>
      </c>
      <c r="LT11" s="425" t="s">
        <v>115</v>
      </c>
      <c r="LU11" s="56"/>
      <c r="LV11" s="92"/>
      <c r="LW11" s="85" t="s">
        <v>0</v>
      </c>
      <c r="LX11" s="92"/>
      <c r="LY11" s="432" t="s">
        <v>115</v>
      </c>
      <c r="LZ11" s="431" t="s">
        <v>115</v>
      </c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346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424" t="s">
        <v>115</v>
      </c>
      <c r="JX12" s="421" t="s">
        <v>115</v>
      </c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402" t="s">
        <v>0</v>
      </c>
      <c r="KH12" s="92"/>
      <c r="KI12" s="402" t="s">
        <v>115</v>
      </c>
      <c r="KJ12" s="401" t="s">
        <v>115</v>
      </c>
      <c r="KK12" s="56"/>
      <c r="KL12" s="92"/>
      <c r="KM12" s="85" t="s">
        <v>0</v>
      </c>
      <c r="KN12" s="92"/>
      <c r="KO12" s="406" t="s">
        <v>115</v>
      </c>
      <c r="KP12" s="403" t="s">
        <v>115</v>
      </c>
      <c r="KQ12" s="56"/>
      <c r="KR12" s="92"/>
      <c r="KS12" s="85" t="s">
        <v>0</v>
      </c>
      <c r="KT12" s="92"/>
      <c r="KU12" s="410" t="s">
        <v>115</v>
      </c>
      <c r="KV12" s="409" t="s">
        <v>115</v>
      </c>
      <c r="KW12" s="56"/>
      <c r="KX12" s="92"/>
      <c r="KY12" s="85" t="s">
        <v>0</v>
      </c>
      <c r="KZ12" s="92"/>
      <c r="LA12" s="415" t="s">
        <v>115</v>
      </c>
      <c r="LB12" s="412" t="s">
        <v>115</v>
      </c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420" t="s">
        <v>115</v>
      </c>
      <c r="LN12" s="419" t="s">
        <v>115</v>
      </c>
      <c r="LO12" s="56"/>
      <c r="LP12" s="92"/>
      <c r="LQ12" s="85" t="s">
        <v>0</v>
      </c>
      <c r="LR12" s="92"/>
      <c r="LS12" s="428" t="s">
        <v>115</v>
      </c>
      <c r="LT12" s="425" t="s">
        <v>115</v>
      </c>
      <c r="LU12" s="56"/>
      <c r="LV12" s="92"/>
      <c r="LW12" s="85" t="s">
        <v>0</v>
      </c>
      <c r="LX12" s="92"/>
      <c r="LY12" s="432" t="s">
        <v>115</v>
      </c>
      <c r="LZ12" s="431" t="s">
        <v>115</v>
      </c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346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424" t="s">
        <v>115</v>
      </c>
      <c r="JX13" s="421" t="s">
        <v>115</v>
      </c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402" t="s">
        <v>0</v>
      </c>
      <c r="KH13" s="92"/>
      <c r="KI13" s="402" t="s">
        <v>115</v>
      </c>
      <c r="KJ13" s="401" t="s">
        <v>115</v>
      </c>
      <c r="KK13" s="56"/>
      <c r="KL13" s="92"/>
      <c r="KM13" s="85" t="s">
        <v>0</v>
      </c>
      <c r="KN13" s="92"/>
      <c r="KO13" s="406" t="s">
        <v>115</v>
      </c>
      <c r="KP13" s="403" t="s">
        <v>115</v>
      </c>
      <c r="KQ13" s="56"/>
      <c r="KR13" s="92"/>
      <c r="KS13" s="85" t="s">
        <v>0</v>
      </c>
      <c r="KT13" s="92"/>
      <c r="KU13" s="410" t="s">
        <v>115</v>
      </c>
      <c r="KV13" s="409" t="s">
        <v>115</v>
      </c>
      <c r="KW13" s="56"/>
      <c r="KX13" s="92"/>
      <c r="KY13" s="85" t="s">
        <v>0</v>
      </c>
      <c r="KZ13" s="92"/>
      <c r="LA13" s="415" t="s">
        <v>115</v>
      </c>
      <c r="LB13" s="412" t="s">
        <v>115</v>
      </c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420" t="s">
        <v>115</v>
      </c>
      <c r="LN13" s="419" t="s">
        <v>115</v>
      </c>
      <c r="LO13" s="56"/>
      <c r="LP13" s="92"/>
      <c r="LQ13" s="85" t="s">
        <v>0</v>
      </c>
      <c r="LR13" s="92"/>
      <c r="LS13" s="428" t="s">
        <v>115</v>
      </c>
      <c r="LT13" s="425" t="s">
        <v>115</v>
      </c>
      <c r="LU13" s="56"/>
      <c r="LV13" s="92"/>
      <c r="LW13" s="85" t="s">
        <v>0</v>
      </c>
      <c r="LX13" s="92"/>
      <c r="LY13" s="432" t="s">
        <v>115</v>
      </c>
      <c r="LZ13" s="431" t="s">
        <v>115</v>
      </c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346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336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24" t="s">
        <v>3</v>
      </c>
      <c r="JX14" s="421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2" t="s">
        <v>0</v>
      </c>
      <c r="KH14" s="92"/>
      <c r="KI14" s="402" t="s">
        <v>115</v>
      </c>
      <c r="KJ14" s="401" t="s">
        <v>115</v>
      </c>
      <c r="KK14" s="56"/>
      <c r="KL14" s="92"/>
      <c r="KM14" s="85" t="s">
        <v>0</v>
      </c>
      <c r="KN14" s="92"/>
      <c r="KO14" s="406" t="s">
        <v>115</v>
      </c>
      <c r="KP14" s="403" t="s">
        <v>115</v>
      </c>
      <c r="KQ14" s="56"/>
      <c r="KR14" s="92"/>
      <c r="KS14" s="85" t="s">
        <v>0</v>
      </c>
      <c r="KT14" s="92"/>
      <c r="KU14" s="410" t="s">
        <v>115</v>
      </c>
      <c r="KV14" s="409" t="s">
        <v>115</v>
      </c>
      <c r="KW14" s="56"/>
      <c r="KX14" s="92">
        <v>2</v>
      </c>
      <c r="KY14" s="85" t="s">
        <v>0</v>
      </c>
      <c r="KZ14" s="92">
        <v>0</v>
      </c>
      <c r="LA14" s="415" t="s">
        <v>3</v>
      </c>
      <c r="LB14" s="412" t="s">
        <v>4</v>
      </c>
      <c r="LC14" s="56"/>
      <c r="LD14" s="92"/>
      <c r="LE14" s="85" t="s">
        <v>0</v>
      </c>
      <c r="LF14" s="92"/>
      <c r="LG14" s="85"/>
      <c r="LH14" s="84"/>
      <c r="LI14" s="56"/>
      <c r="LJ14" s="92">
        <v>1</v>
      </c>
      <c r="LK14" s="85" t="s">
        <v>0</v>
      </c>
      <c r="LL14" s="92">
        <v>2</v>
      </c>
      <c r="LM14" s="420" t="s">
        <v>2</v>
      </c>
      <c r="LN14" s="419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32" t="s">
        <v>370</v>
      </c>
      <c r="LZ14" s="431" t="s">
        <v>2</v>
      </c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346</v>
      </c>
      <c r="AR15" s="141" t="s">
        <v>337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377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2" t="s">
        <v>0</v>
      </c>
      <c r="KH15" s="92">
        <v>0</v>
      </c>
      <c r="KI15" s="402" t="s">
        <v>2</v>
      </c>
      <c r="KJ15" s="401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15" t="s">
        <v>2</v>
      </c>
      <c r="LB15" s="412" t="s">
        <v>117</v>
      </c>
      <c r="LC15" s="56"/>
      <c r="LD15" s="92"/>
      <c r="LE15" s="85" t="s">
        <v>0</v>
      </c>
      <c r="LF15" s="92"/>
      <c r="LG15" s="85"/>
      <c r="LH15" s="84"/>
      <c r="LI15" s="56"/>
      <c r="LJ15" s="92">
        <v>2</v>
      </c>
      <c r="LK15" s="85" t="s">
        <v>0</v>
      </c>
      <c r="LL15" s="92">
        <v>3</v>
      </c>
      <c r="LM15" s="420" t="s">
        <v>2</v>
      </c>
      <c r="LN15" s="419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336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337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402" t="s">
        <v>0</v>
      </c>
      <c r="KH16" s="92">
        <v>0</v>
      </c>
      <c r="KI16" s="402" t="s">
        <v>2</v>
      </c>
      <c r="KJ16" s="401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5" t="s">
        <v>370</v>
      </c>
      <c r="LB16" s="412" t="s">
        <v>1</v>
      </c>
      <c r="LC16" s="56"/>
      <c r="LD16" s="92"/>
      <c r="LE16" s="85" t="s">
        <v>0</v>
      </c>
      <c r="LF16" s="92"/>
      <c r="LG16" s="85"/>
      <c r="LH16" s="84"/>
      <c r="LI16" s="56"/>
      <c r="LJ16" s="92">
        <v>2</v>
      </c>
      <c r="LK16" s="85" t="s">
        <v>0</v>
      </c>
      <c r="LL16" s="92">
        <v>3</v>
      </c>
      <c r="LM16" s="420" t="s">
        <v>125</v>
      </c>
      <c r="LN16" s="419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336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424" t="s">
        <v>115</v>
      </c>
      <c r="JX17" s="421" t="s">
        <v>115</v>
      </c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402" t="s">
        <v>0</v>
      </c>
      <c r="KH17" s="92"/>
      <c r="KI17" s="402" t="s">
        <v>115</v>
      </c>
      <c r="KJ17" s="401" t="s">
        <v>115</v>
      </c>
      <c r="KK17" s="56"/>
      <c r="KL17" s="92"/>
      <c r="KM17" s="85" t="s">
        <v>0</v>
      </c>
      <c r="KN17" s="92"/>
      <c r="KO17" s="406" t="s">
        <v>115</v>
      </c>
      <c r="KP17" s="403" t="s">
        <v>115</v>
      </c>
      <c r="KQ17" s="56"/>
      <c r="KR17" s="92"/>
      <c r="KS17" s="85" t="s">
        <v>0</v>
      </c>
      <c r="KT17" s="92"/>
      <c r="KU17" s="410" t="s">
        <v>115</v>
      </c>
      <c r="KV17" s="409" t="s">
        <v>115</v>
      </c>
      <c r="KW17" s="56"/>
      <c r="KX17" s="92"/>
      <c r="KY17" s="85" t="s">
        <v>0</v>
      </c>
      <c r="KZ17" s="92"/>
      <c r="LA17" s="415" t="s">
        <v>115</v>
      </c>
      <c r="LB17" s="412" t="s">
        <v>115</v>
      </c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420" t="s">
        <v>115</v>
      </c>
      <c r="LN17" s="419" t="s">
        <v>115</v>
      </c>
      <c r="LO17" s="56"/>
      <c r="LP17" s="92"/>
      <c r="LQ17" s="85" t="s">
        <v>0</v>
      </c>
      <c r="LR17" s="92"/>
      <c r="LS17" s="428" t="s">
        <v>115</v>
      </c>
      <c r="LT17" s="425" t="s">
        <v>115</v>
      </c>
      <c r="LU17" s="56"/>
      <c r="LV17" s="92"/>
      <c r="LW17" s="85" t="s">
        <v>0</v>
      </c>
      <c r="LX17" s="92"/>
      <c r="LY17" s="432" t="s">
        <v>115</v>
      </c>
      <c r="LZ17" s="431" t="s">
        <v>115</v>
      </c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346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2" t="s">
        <v>0</v>
      </c>
      <c r="KH18" s="92">
        <v>0</v>
      </c>
      <c r="KI18" s="402" t="s">
        <v>1</v>
      </c>
      <c r="KJ18" s="401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5" t="s">
        <v>3</v>
      </c>
      <c r="LB18" s="412" t="s">
        <v>1</v>
      </c>
      <c r="LC18" s="56"/>
      <c r="LD18" s="92"/>
      <c r="LE18" s="85" t="s">
        <v>0</v>
      </c>
      <c r="LF18" s="92"/>
      <c r="LG18" s="85"/>
      <c r="LH18" s="84"/>
      <c r="LI18" s="56"/>
      <c r="LJ18" s="92">
        <v>1</v>
      </c>
      <c r="LK18" s="85" t="s">
        <v>0</v>
      </c>
      <c r="LL18" s="92">
        <v>2</v>
      </c>
      <c r="LM18" s="420" t="s">
        <v>3</v>
      </c>
      <c r="LN18" s="419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336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336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92" t="s">
        <v>0</v>
      </c>
      <c r="IL19" s="92">
        <v>1</v>
      </c>
      <c r="IM19" s="321" t="s">
        <v>370</v>
      </c>
      <c r="IN19" s="318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2" t="s">
        <v>0</v>
      </c>
      <c r="KH19" s="92">
        <v>1</v>
      </c>
      <c r="KI19" s="402" t="s">
        <v>2</v>
      </c>
      <c r="KJ19" s="401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5" t="s">
        <v>3</v>
      </c>
      <c r="LB19" s="412" t="s">
        <v>2</v>
      </c>
      <c r="LC19" s="56"/>
      <c r="LD19" s="92"/>
      <c r="LE19" s="85" t="s">
        <v>0</v>
      </c>
      <c r="LF19" s="92"/>
      <c r="LG19" s="85"/>
      <c r="LH19" s="84"/>
      <c r="LI19" s="56"/>
      <c r="LJ19" s="92">
        <v>1</v>
      </c>
      <c r="LK19" s="85" t="s">
        <v>0</v>
      </c>
      <c r="LL19" s="92">
        <v>1</v>
      </c>
      <c r="LM19" s="420" t="s">
        <v>2</v>
      </c>
      <c r="LN19" s="419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337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377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2" t="s">
        <v>0</v>
      </c>
      <c r="KH20" s="92">
        <v>0</v>
      </c>
      <c r="KI20" s="402" t="s">
        <v>3</v>
      </c>
      <c r="KJ20" s="401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5" t="s">
        <v>116</v>
      </c>
      <c r="LB20" s="412" t="s">
        <v>370</v>
      </c>
      <c r="LC20" s="56"/>
      <c r="LD20" s="92"/>
      <c r="LE20" s="85" t="s">
        <v>0</v>
      </c>
      <c r="LF20" s="92"/>
      <c r="LG20" s="85"/>
      <c r="LH20" s="84"/>
      <c r="LI20" s="56"/>
      <c r="LJ20" s="92">
        <v>2</v>
      </c>
      <c r="LK20" s="85" t="s">
        <v>0</v>
      </c>
      <c r="LL20" s="92">
        <v>1</v>
      </c>
      <c r="LM20" s="420" t="s">
        <v>116</v>
      </c>
      <c r="LN20" s="419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336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402" t="s">
        <v>0</v>
      </c>
      <c r="KH21" s="92">
        <v>0</v>
      </c>
      <c r="KI21" s="402" t="s">
        <v>370</v>
      </c>
      <c r="KJ21" s="401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5" t="s">
        <v>370</v>
      </c>
      <c r="LB21" s="412" t="s">
        <v>126</v>
      </c>
      <c r="LC21" s="56"/>
      <c r="LD21" s="92"/>
      <c r="LE21" s="85" t="s">
        <v>0</v>
      </c>
      <c r="LF21" s="92"/>
      <c r="LG21" s="85"/>
      <c r="LH21" s="84"/>
      <c r="LI21" s="56"/>
      <c r="LJ21" s="92">
        <v>1</v>
      </c>
      <c r="LK21" s="85" t="s">
        <v>0</v>
      </c>
      <c r="LL21" s="92">
        <v>3</v>
      </c>
      <c r="LM21" s="420" t="s">
        <v>125</v>
      </c>
      <c r="LN21" s="419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424" t="s">
        <v>115</v>
      </c>
      <c r="JX22" s="421" t="s">
        <v>115</v>
      </c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402" t="s">
        <v>0</v>
      </c>
      <c r="KH22" s="92"/>
      <c r="KI22" s="402" t="s">
        <v>115</v>
      </c>
      <c r="KJ22" s="401" t="s">
        <v>115</v>
      </c>
      <c r="KK22" s="56"/>
      <c r="KL22" s="92"/>
      <c r="KM22" s="85" t="s">
        <v>0</v>
      </c>
      <c r="KN22" s="92"/>
      <c r="KO22" s="406" t="s">
        <v>115</v>
      </c>
      <c r="KP22" s="403" t="s">
        <v>115</v>
      </c>
      <c r="KQ22" s="56"/>
      <c r="KR22" s="92"/>
      <c r="KS22" s="85" t="s">
        <v>0</v>
      </c>
      <c r="KT22" s="92"/>
      <c r="KU22" s="410" t="s">
        <v>115</v>
      </c>
      <c r="KV22" s="409" t="s">
        <v>115</v>
      </c>
      <c r="KW22" s="56"/>
      <c r="KX22" s="92"/>
      <c r="KY22" s="85" t="s">
        <v>0</v>
      </c>
      <c r="KZ22" s="92"/>
      <c r="LA22" s="415" t="s">
        <v>115</v>
      </c>
      <c r="LB22" s="412" t="s">
        <v>115</v>
      </c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420" t="s">
        <v>115</v>
      </c>
      <c r="LN22" s="419" t="s">
        <v>115</v>
      </c>
      <c r="LO22" s="56"/>
      <c r="LP22" s="92"/>
      <c r="LQ22" s="85" t="s">
        <v>0</v>
      </c>
      <c r="LR22" s="92"/>
      <c r="LS22" s="428" t="s">
        <v>115</v>
      </c>
      <c r="LT22" s="425" t="s">
        <v>115</v>
      </c>
      <c r="LU22" s="56"/>
      <c r="LV22" s="92"/>
      <c r="LW22" s="85" t="s">
        <v>0</v>
      </c>
      <c r="LX22" s="92"/>
      <c r="LY22" s="432" t="s">
        <v>115</v>
      </c>
      <c r="LZ22" s="431" t="s">
        <v>115</v>
      </c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424" t="s">
        <v>115</v>
      </c>
      <c r="JX23" s="421" t="s">
        <v>115</v>
      </c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402" t="s">
        <v>0</v>
      </c>
      <c r="KH23" s="92"/>
      <c r="KI23" s="402" t="s">
        <v>115</v>
      </c>
      <c r="KJ23" s="401" t="s">
        <v>115</v>
      </c>
      <c r="KK23" s="56"/>
      <c r="KL23" s="92"/>
      <c r="KM23" s="85" t="s">
        <v>0</v>
      </c>
      <c r="KN23" s="92"/>
      <c r="KO23" s="406" t="s">
        <v>115</v>
      </c>
      <c r="KP23" s="403" t="s">
        <v>115</v>
      </c>
      <c r="KQ23" s="56"/>
      <c r="KR23" s="92"/>
      <c r="KS23" s="85" t="s">
        <v>0</v>
      </c>
      <c r="KT23" s="92"/>
      <c r="KU23" s="410" t="s">
        <v>115</v>
      </c>
      <c r="KV23" s="409" t="s">
        <v>115</v>
      </c>
      <c r="KW23" s="56"/>
      <c r="KX23" s="92"/>
      <c r="KY23" s="85" t="s">
        <v>0</v>
      </c>
      <c r="KZ23" s="92"/>
      <c r="LA23" s="415" t="s">
        <v>115</v>
      </c>
      <c r="LB23" s="412" t="s">
        <v>115</v>
      </c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420" t="s">
        <v>115</v>
      </c>
      <c r="LN23" s="419" t="s">
        <v>115</v>
      </c>
      <c r="LO23" s="56"/>
      <c r="LP23" s="92"/>
      <c r="LQ23" s="85" t="s">
        <v>0</v>
      </c>
      <c r="LR23" s="92"/>
      <c r="LS23" s="428" t="s">
        <v>115</v>
      </c>
      <c r="LT23" s="425" t="s">
        <v>115</v>
      </c>
      <c r="LU23" s="56"/>
      <c r="LV23" s="92"/>
      <c r="LW23" s="85" t="s">
        <v>0</v>
      </c>
      <c r="LX23" s="92"/>
      <c r="LY23" s="432" t="s">
        <v>115</v>
      </c>
      <c r="LZ23" s="431" t="s">
        <v>115</v>
      </c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345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374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375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346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370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397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24" t="s">
        <v>115</v>
      </c>
      <c r="JX24" s="421" t="s">
        <v>115</v>
      </c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>
        <v>5</v>
      </c>
      <c r="KG24" s="402" t="s">
        <v>0</v>
      </c>
      <c r="KH24" s="92">
        <v>1</v>
      </c>
      <c r="KI24" s="402" t="s">
        <v>1</v>
      </c>
      <c r="KJ24" s="401" t="s">
        <v>3</v>
      </c>
      <c r="KK24" s="56"/>
      <c r="KL24" s="92"/>
      <c r="KM24" s="85" t="s">
        <v>0</v>
      </c>
      <c r="KN24" s="92"/>
      <c r="KO24" s="406" t="s">
        <v>115</v>
      </c>
      <c r="KP24" s="403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15" t="s">
        <v>115</v>
      </c>
      <c r="LB24" s="412" t="s">
        <v>115</v>
      </c>
      <c r="LC24" s="56"/>
      <c r="LD24" s="92"/>
      <c r="LE24" s="85" t="s">
        <v>0</v>
      </c>
      <c r="LF24" s="92"/>
      <c r="LG24" s="85"/>
      <c r="LH24" s="84"/>
      <c r="LI24" s="56"/>
      <c r="LJ24" s="92">
        <v>1</v>
      </c>
      <c r="LK24" s="85" t="s">
        <v>0</v>
      </c>
      <c r="LL24" s="92">
        <v>1</v>
      </c>
      <c r="LM24" s="420" t="s">
        <v>407</v>
      </c>
      <c r="LN24" s="419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32" t="s">
        <v>414</v>
      </c>
      <c r="LZ24" s="431" t="s">
        <v>119</v>
      </c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337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336</v>
      </c>
      <c r="EE25" s="56"/>
      <c r="EF25" s="92">
        <v>1</v>
      </c>
      <c r="EG25" s="85" t="s">
        <v>0</v>
      </c>
      <c r="EH25" s="92">
        <v>2</v>
      </c>
      <c r="EI25" s="267" t="s">
        <v>337</v>
      </c>
      <c r="EJ25" s="264" t="s">
        <v>337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370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24" t="s">
        <v>115</v>
      </c>
      <c r="JX25" s="421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2" t="s">
        <v>0</v>
      </c>
      <c r="KH25" s="92"/>
      <c r="KI25" s="402" t="s">
        <v>115</v>
      </c>
      <c r="KJ25" s="401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15" t="s">
        <v>370</v>
      </c>
      <c r="LB25" s="412" t="s">
        <v>126</v>
      </c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420" t="s">
        <v>115</v>
      </c>
      <c r="LN25" s="419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32" t="s">
        <v>370</v>
      </c>
      <c r="LZ25" s="431" t="s">
        <v>2</v>
      </c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337</v>
      </c>
      <c r="AR26" s="141" t="s">
        <v>346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424" t="s">
        <v>115</v>
      </c>
      <c r="JX26" s="421" t="s">
        <v>115</v>
      </c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402" t="s">
        <v>0</v>
      </c>
      <c r="KH26" s="92"/>
      <c r="KI26" s="402" t="s">
        <v>115</v>
      </c>
      <c r="KJ26" s="401" t="s">
        <v>115</v>
      </c>
      <c r="KK26" s="56"/>
      <c r="KL26" s="92"/>
      <c r="KM26" s="85" t="s">
        <v>0</v>
      </c>
      <c r="KN26" s="92"/>
      <c r="KO26" s="406" t="s">
        <v>115</v>
      </c>
      <c r="KP26" s="403" t="s">
        <v>115</v>
      </c>
      <c r="KQ26" s="56"/>
      <c r="KR26" s="92"/>
      <c r="KS26" s="85" t="s">
        <v>0</v>
      </c>
      <c r="KT26" s="92"/>
      <c r="KU26" s="410" t="s">
        <v>115</v>
      </c>
      <c r="KV26" s="409" t="s">
        <v>115</v>
      </c>
      <c r="KW26" s="56"/>
      <c r="KX26" s="92"/>
      <c r="KY26" s="85" t="s">
        <v>0</v>
      </c>
      <c r="KZ26" s="92"/>
      <c r="LA26" s="415" t="s">
        <v>115</v>
      </c>
      <c r="LB26" s="412" t="s">
        <v>115</v>
      </c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420" t="s">
        <v>115</v>
      </c>
      <c r="LN26" s="419" t="s">
        <v>115</v>
      </c>
      <c r="LO26" s="56"/>
      <c r="LP26" s="92"/>
      <c r="LQ26" s="85" t="s">
        <v>0</v>
      </c>
      <c r="LR26" s="92"/>
      <c r="LS26" s="428" t="s">
        <v>115</v>
      </c>
      <c r="LT26" s="425" t="s">
        <v>115</v>
      </c>
      <c r="LU26" s="56"/>
      <c r="LV26" s="92"/>
      <c r="LW26" s="85" t="s">
        <v>0</v>
      </c>
      <c r="LX26" s="92"/>
      <c r="LY26" s="432" t="s">
        <v>115</v>
      </c>
      <c r="LZ26" s="431" t="s">
        <v>115</v>
      </c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402" t="s">
        <v>0</v>
      </c>
      <c r="KH27" s="92">
        <v>0</v>
      </c>
      <c r="KI27" s="402" t="s">
        <v>370</v>
      </c>
      <c r="KJ27" s="401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5" t="s">
        <v>370</v>
      </c>
      <c r="LB27" s="412" t="s">
        <v>126</v>
      </c>
      <c r="LC27" s="56"/>
      <c r="LD27" s="92"/>
      <c r="LE27" s="85" t="s">
        <v>0</v>
      </c>
      <c r="LF27" s="92"/>
      <c r="LG27" s="85"/>
      <c r="LH27" s="84"/>
      <c r="LI27" s="56"/>
      <c r="LJ27" s="92">
        <v>1</v>
      </c>
      <c r="LK27" s="85" t="s">
        <v>0</v>
      </c>
      <c r="LL27" s="92">
        <v>2</v>
      </c>
      <c r="LM27" s="420" t="s">
        <v>2</v>
      </c>
      <c r="LN27" s="419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424" t="s">
        <v>115</v>
      </c>
      <c r="JX28" s="421" t="s">
        <v>115</v>
      </c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402" t="s">
        <v>0</v>
      </c>
      <c r="KH28" s="92"/>
      <c r="KI28" s="402" t="s">
        <v>115</v>
      </c>
      <c r="KJ28" s="401" t="s">
        <v>115</v>
      </c>
      <c r="KK28" s="56"/>
      <c r="KL28" s="92"/>
      <c r="KM28" s="85" t="s">
        <v>0</v>
      </c>
      <c r="KN28" s="92"/>
      <c r="KO28" s="406" t="s">
        <v>115</v>
      </c>
      <c r="KP28" s="403" t="s">
        <v>115</v>
      </c>
      <c r="KQ28" s="56"/>
      <c r="KR28" s="92"/>
      <c r="KS28" s="85" t="s">
        <v>0</v>
      </c>
      <c r="KT28" s="92"/>
      <c r="KU28" s="410" t="s">
        <v>115</v>
      </c>
      <c r="KV28" s="409" t="s">
        <v>115</v>
      </c>
      <c r="KW28" s="56"/>
      <c r="KX28" s="92"/>
      <c r="KY28" s="85" t="s">
        <v>0</v>
      </c>
      <c r="KZ28" s="92"/>
      <c r="LA28" s="415" t="s">
        <v>115</v>
      </c>
      <c r="LB28" s="412" t="s">
        <v>115</v>
      </c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420" t="s">
        <v>115</v>
      </c>
      <c r="LN28" s="419" t="s">
        <v>115</v>
      </c>
      <c r="LO28" s="56"/>
      <c r="LP28" s="92"/>
      <c r="LQ28" s="85" t="s">
        <v>0</v>
      </c>
      <c r="LR28" s="92"/>
      <c r="LS28" s="428" t="s">
        <v>115</v>
      </c>
      <c r="LT28" s="425" t="s">
        <v>115</v>
      </c>
      <c r="LU28" s="56"/>
      <c r="LV28" s="92"/>
      <c r="LW28" s="85" t="s">
        <v>0</v>
      </c>
      <c r="LX28" s="92"/>
      <c r="LY28" s="432" t="s">
        <v>115</v>
      </c>
      <c r="LZ28" s="431" t="s">
        <v>115</v>
      </c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424" t="s">
        <v>115</v>
      </c>
      <c r="JX29" s="421" t="s">
        <v>115</v>
      </c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402" t="s">
        <v>0</v>
      </c>
      <c r="KH29" s="92"/>
      <c r="KI29" s="402" t="s">
        <v>115</v>
      </c>
      <c r="KJ29" s="401" t="s">
        <v>115</v>
      </c>
      <c r="KK29" s="56"/>
      <c r="KL29" s="92"/>
      <c r="KM29" s="85" t="s">
        <v>0</v>
      </c>
      <c r="KN29" s="92"/>
      <c r="KO29" s="406" t="s">
        <v>115</v>
      </c>
      <c r="KP29" s="403" t="s">
        <v>115</v>
      </c>
      <c r="KQ29" s="56"/>
      <c r="KR29" s="92"/>
      <c r="KS29" s="85" t="s">
        <v>0</v>
      </c>
      <c r="KT29" s="92"/>
      <c r="KU29" s="410" t="s">
        <v>115</v>
      </c>
      <c r="KV29" s="409" t="s">
        <v>115</v>
      </c>
      <c r="KW29" s="56"/>
      <c r="KX29" s="92"/>
      <c r="KY29" s="85" t="s">
        <v>0</v>
      </c>
      <c r="KZ29" s="92"/>
      <c r="LA29" s="415" t="s">
        <v>115</v>
      </c>
      <c r="LB29" s="412" t="s">
        <v>115</v>
      </c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420" t="s">
        <v>115</v>
      </c>
      <c r="LN29" s="419" t="s">
        <v>115</v>
      </c>
      <c r="LO29" s="56"/>
      <c r="LP29" s="92"/>
      <c r="LQ29" s="85" t="s">
        <v>0</v>
      </c>
      <c r="LR29" s="92"/>
      <c r="LS29" s="428" t="s">
        <v>115</v>
      </c>
      <c r="LT29" s="425" t="s">
        <v>115</v>
      </c>
      <c r="LU29" s="56"/>
      <c r="LV29" s="92"/>
      <c r="LW29" s="85" t="s">
        <v>0</v>
      </c>
      <c r="LX29" s="92"/>
      <c r="LY29" s="432" t="s">
        <v>115</v>
      </c>
      <c r="LZ29" s="431" t="s">
        <v>115</v>
      </c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337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337</v>
      </c>
      <c r="EJ30" s="264" t="s">
        <v>337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92" t="s">
        <v>0</v>
      </c>
      <c r="IL30" s="92">
        <v>4</v>
      </c>
      <c r="IM30" s="321" t="s">
        <v>370</v>
      </c>
      <c r="IN30" s="318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>
        <v>4</v>
      </c>
      <c r="KG30" s="402" t="s">
        <v>0</v>
      </c>
      <c r="KH30" s="92">
        <v>0</v>
      </c>
      <c r="KI30" s="402" t="s">
        <v>3</v>
      </c>
      <c r="KJ30" s="401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5" t="s">
        <v>1</v>
      </c>
      <c r="LB30" s="412" t="s">
        <v>116</v>
      </c>
      <c r="LC30" s="56"/>
      <c r="LD30" s="92"/>
      <c r="LE30" s="85" t="s">
        <v>0</v>
      </c>
      <c r="LF30" s="92"/>
      <c r="LG30" s="85"/>
      <c r="LH30" s="84"/>
      <c r="LI30" s="56"/>
      <c r="LJ30" s="92">
        <v>1</v>
      </c>
      <c r="LK30" s="85" t="s">
        <v>0</v>
      </c>
      <c r="LL30" s="92">
        <v>2</v>
      </c>
      <c r="LM30" s="420" t="s">
        <v>116</v>
      </c>
      <c r="LN30" s="419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402" t="s">
        <v>0</v>
      </c>
      <c r="KH31" s="92"/>
      <c r="KI31" s="402" t="s">
        <v>115</v>
      </c>
      <c r="KJ31" s="401" t="s">
        <v>115</v>
      </c>
      <c r="KK31" s="56"/>
      <c r="KL31" s="92"/>
      <c r="KM31" s="85" t="s">
        <v>0</v>
      </c>
      <c r="KN31" s="92"/>
      <c r="KO31" s="406" t="s">
        <v>115</v>
      </c>
      <c r="KP31" s="403" t="s">
        <v>115</v>
      </c>
      <c r="KQ31" s="56"/>
      <c r="KR31" s="92"/>
      <c r="KS31" s="85" t="s">
        <v>0</v>
      </c>
      <c r="KT31" s="92"/>
      <c r="KU31" s="410" t="s">
        <v>115</v>
      </c>
      <c r="KV31" s="409" t="s">
        <v>115</v>
      </c>
      <c r="KW31" s="56"/>
      <c r="KX31" s="92"/>
      <c r="KY31" s="85" t="s">
        <v>0</v>
      </c>
      <c r="KZ31" s="92"/>
      <c r="LA31" s="415" t="s">
        <v>115</v>
      </c>
      <c r="LB31" s="412" t="s">
        <v>115</v>
      </c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420" t="s">
        <v>115</v>
      </c>
      <c r="LN31" s="419" t="s">
        <v>115</v>
      </c>
      <c r="LO31" s="56"/>
      <c r="LP31" s="92"/>
      <c r="LQ31" s="85" t="s">
        <v>0</v>
      </c>
      <c r="LR31" s="92"/>
      <c r="LS31" s="428" t="s">
        <v>115</v>
      </c>
      <c r="LT31" s="425" t="s">
        <v>115</v>
      </c>
      <c r="LU31" s="56"/>
      <c r="LV31" s="92"/>
      <c r="LW31" s="85" t="s">
        <v>0</v>
      </c>
      <c r="LX31" s="92"/>
      <c r="LY31" s="432" t="s">
        <v>115</v>
      </c>
      <c r="LZ31" s="431" t="s">
        <v>115</v>
      </c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337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337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2" t="s">
        <v>0</v>
      </c>
      <c r="KH32" s="92">
        <v>0</v>
      </c>
      <c r="KI32" s="402" t="s">
        <v>116</v>
      </c>
      <c r="KJ32" s="401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5" t="s">
        <v>1</v>
      </c>
      <c r="LB32" s="412" t="s">
        <v>126</v>
      </c>
      <c r="LC32" s="56"/>
      <c r="LD32" s="92"/>
      <c r="LE32" s="85" t="s">
        <v>0</v>
      </c>
      <c r="LF32" s="92"/>
      <c r="LG32" s="85"/>
      <c r="LH32" s="84"/>
      <c r="LI32" s="56"/>
      <c r="LJ32" s="92">
        <v>1</v>
      </c>
      <c r="LK32" s="85" t="s">
        <v>0</v>
      </c>
      <c r="LL32" s="92">
        <v>3</v>
      </c>
      <c r="LM32" s="420" t="s">
        <v>2</v>
      </c>
      <c r="LN32" s="419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42" t="s">
        <v>337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424" t="s">
        <v>115</v>
      </c>
      <c r="JX33" s="421" t="s">
        <v>115</v>
      </c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402" t="s">
        <v>0</v>
      </c>
      <c r="KH33" s="92"/>
      <c r="KI33" s="402" t="s">
        <v>115</v>
      </c>
      <c r="KJ33" s="401" t="s">
        <v>115</v>
      </c>
      <c r="KK33" s="56"/>
      <c r="KL33" s="92"/>
      <c r="KM33" s="85" t="s">
        <v>0</v>
      </c>
      <c r="KN33" s="92"/>
      <c r="KO33" s="406" t="s">
        <v>115</v>
      </c>
      <c r="KP33" s="403" t="s">
        <v>115</v>
      </c>
      <c r="KQ33" s="56"/>
      <c r="KR33" s="92"/>
      <c r="KS33" s="85" t="s">
        <v>0</v>
      </c>
      <c r="KT33" s="92"/>
      <c r="KU33" s="410" t="s">
        <v>115</v>
      </c>
      <c r="KV33" s="409" t="s">
        <v>115</v>
      </c>
      <c r="KW33" s="56"/>
      <c r="KX33" s="92"/>
      <c r="KY33" s="85" t="s">
        <v>0</v>
      </c>
      <c r="KZ33" s="92"/>
      <c r="LA33" s="415" t="s">
        <v>115</v>
      </c>
      <c r="LB33" s="412" t="s">
        <v>115</v>
      </c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420" t="s">
        <v>115</v>
      </c>
      <c r="LN33" s="419" t="s">
        <v>115</v>
      </c>
      <c r="LO33" s="56"/>
      <c r="LP33" s="92"/>
      <c r="LQ33" s="85" t="s">
        <v>0</v>
      </c>
      <c r="LR33" s="92"/>
      <c r="LS33" s="428" t="s">
        <v>115</v>
      </c>
      <c r="LT33" s="425" t="s">
        <v>115</v>
      </c>
      <c r="LU33" s="56"/>
      <c r="LV33" s="92"/>
      <c r="LW33" s="85" t="s">
        <v>0</v>
      </c>
      <c r="LX33" s="92"/>
      <c r="LY33" s="432" t="s">
        <v>115</v>
      </c>
      <c r="LZ33" s="431" t="s">
        <v>115</v>
      </c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424" t="s">
        <v>115</v>
      </c>
      <c r="JX34" s="421" t="s">
        <v>115</v>
      </c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402" t="s">
        <v>0</v>
      </c>
      <c r="KH34" s="92"/>
      <c r="KI34" s="402" t="s">
        <v>115</v>
      </c>
      <c r="KJ34" s="401" t="s">
        <v>115</v>
      </c>
      <c r="KK34" s="56"/>
      <c r="KL34" s="92"/>
      <c r="KM34" s="85" t="s">
        <v>0</v>
      </c>
      <c r="KN34" s="92"/>
      <c r="KO34" s="406" t="s">
        <v>115</v>
      </c>
      <c r="KP34" s="403" t="s">
        <v>115</v>
      </c>
      <c r="KQ34" s="56"/>
      <c r="KR34" s="92"/>
      <c r="KS34" s="85" t="s">
        <v>0</v>
      </c>
      <c r="KT34" s="92"/>
      <c r="KU34" s="410" t="s">
        <v>115</v>
      </c>
      <c r="KV34" s="409" t="s">
        <v>115</v>
      </c>
      <c r="KW34" s="56"/>
      <c r="KX34" s="92"/>
      <c r="KY34" s="85" t="s">
        <v>0</v>
      </c>
      <c r="KZ34" s="92"/>
      <c r="LA34" s="415" t="s">
        <v>115</v>
      </c>
      <c r="LB34" s="412" t="s">
        <v>115</v>
      </c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420" t="s">
        <v>115</v>
      </c>
      <c r="LN34" s="419" t="s">
        <v>115</v>
      </c>
      <c r="LO34" s="56"/>
      <c r="LP34" s="92"/>
      <c r="LQ34" s="85" t="s">
        <v>0</v>
      </c>
      <c r="LR34" s="92"/>
      <c r="LS34" s="428" t="s">
        <v>115</v>
      </c>
      <c r="LT34" s="425" t="s">
        <v>115</v>
      </c>
      <c r="LU34" s="56"/>
      <c r="LV34" s="92"/>
      <c r="LW34" s="85" t="s">
        <v>0</v>
      </c>
      <c r="LX34" s="92"/>
      <c r="LY34" s="432" t="s">
        <v>115</v>
      </c>
      <c r="LZ34" s="431" t="s">
        <v>115</v>
      </c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424" t="s">
        <v>115</v>
      </c>
      <c r="JX35" s="421" t="s">
        <v>115</v>
      </c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402" t="s">
        <v>0</v>
      </c>
      <c r="KH35" s="92"/>
      <c r="KI35" s="402" t="s">
        <v>115</v>
      </c>
      <c r="KJ35" s="401" t="s">
        <v>115</v>
      </c>
      <c r="KK35" s="56"/>
      <c r="KL35" s="92"/>
      <c r="KM35" s="85" t="s">
        <v>0</v>
      </c>
      <c r="KN35" s="92"/>
      <c r="KO35" s="406" t="s">
        <v>115</v>
      </c>
      <c r="KP35" s="403" t="s">
        <v>115</v>
      </c>
      <c r="KQ35" s="56"/>
      <c r="KR35" s="92"/>
      <c r="KS35" s="85" t="s">
        <v>0</v>
      </c>
      <c r="KT35" s="92"/>
      <c r="KU35" s="410" t="s">
        <v>115</v>
      </c>
      <c r="KV35" s="409" t="s">
        <v>115</v>
      </c>
      <c r="KW35" s="56"/>
      <c r="KX35" s="92"/>
      <c r="KY35" s="85" t="s">
        <v>0</v>
      </c>
      <c r="KZ35" s="92"/>
      <c r="LA35" s="415" t="s">
        <v>115</v>
      </c>
      <c r="LB35" s="412" t="s">
        <v>115</v>
      </c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420" t="s">
        <v>115</v>
      </c>
      <c r="LN35" s="419" t="s">
        <v>115</v>
      </c>
      <c r="LO35" s="56"/>
      <c r="LP35" s="92"/>
      <c r="LQ35" s="85" t="s">
        <v>0</v>
      </c>
      <c r="LR35" s="92"/>
      <c r="LS35" s="428" t="s">
        <v>115</v>
      </c>
      <c r="LT35" s="425" t="s">
        <v>115</v>
      </c>
      <c r="LU35" s="56"/>
      <c r="LV35" s="92"/>
      <c r="LW35" s="85" t="s">
        <v>0</v>
      </c>
      <c r="LX35" s="92"/>
      <c r="LY35" s="432" t="s">
        <v>115</v>
      </c>
      <c r="LZ35" s="431" t="s">
        <v>115</v>
      </c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424" t="s">
        <v>115</v>
      </c>
      <c r="JX36" s="421" t="s">
        <v>115</v>
      </c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402" t="s">
        <v>0</v>
      </c>
      <c r="KH36" s="92"/>
      <c r="KI36" s="402" t="s">
        <v>115</v>
      </c>
      <c r="KJ36" s="401" t="s">
        <v>115</v>
      </c>
      <c r="KK36" s="56"/>
      <c r="KL36" s="92"/>
      <c r="KM36" s="85" t="s">
        <v>0</v>
      </c>
      <c r="KN36" s="92"/>
      <c r="KO36" s="406" t="s">
        <v>115</v>
      </c>
      <c r="KP36" s="403" t="s">
        <v>115</v>
      </c>
      <c r="KQ36" s="56"/>
      <c r="KR36" s="92"/>
      <c r="KS36" s="85" t="s">
        <v>0</v>
      </c>
      <c r="KT36" s="92"/>
      <c r="KU36" s="410" t="s">
        <v>115</v>
      </c>
      <c r="KV36" s="409" t="s">
        <v>115</v>
      </c>
      <c r="KW36" s="56"/>
      <c r="KX36" s="92"/>
      <c r="KY36" s="85" t="s">
        <v>0</v>
      </c>
      <c r="KZ36" s="92"/>
      <c r="LA36" s="415" t="s">
        <v>115</v>
      </c>
      <c r="LB36" s="412" t="s">
        <v>115</v>
      </c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420" t="s">
        <v>115</v>
      </c>
      <c r="LN36" s="419" t="s">
        <v>115</v>
      </c>
      <c r="LO36" s="56"/>
      <c r="LP36" s="92"/>
      <c r="LQ36" s="85" t="s">
        <v>0</v>
      </c>
      <c r="LR36" s="92"/>
      <c r="LS36" s="428" t="s">
        <v>115</v>
      </c>
      <c r="LT36" s="425" t="s">
        <v>115</v>
      </c>
      <c r="LU36" s="56"/>
      <c r="LV36" s="92"/>
      <c r="LW36" s="85" t="s">
        <v>0</v>
      </c>
      <c r="LX36" s="92"/>
      <c r="LY36" s="432" t="s">
        <v>115</v>
      </c>
      <c r="LZ36" s="431" t="s">
        <v>115</v>
      </c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424" t="s">
        <v>115</v>
      </c>
      <c r="JX37" s="421" t="s">
        <v>115</v>
      </c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402" t="s">
        <v>0</v>
      </c>
      <c r="KH37" s="92"/>
      <c r="KI37" s="402" t="s">
        <v>115</v>
      </c>
      <c r="KJ37" s="401" t="s">
        <v>115</v>
      </c>
      <c r="KK37" s="56"/>
      <c r="KL37" s="92"/>
      <c r="KM37" s="85" t="s">
        <v>0</v>
      </c>
      <c r="KN37" s="92"/>
      <c r="KO37" s="406" t="s">
        <v>115</v>
      </c>
      <c r="KP37" s="403" t="s">
        <v>115</v>
      </c>
      <c r="KQ37" s="56"/>
      <c r="KR37" s="92"/>
      <c r="KS37" s="85" t="s">
        <v>0</v>
      </c>
      <c r="KT37" s="92"/>
      <c r="KU37" s="410" t="s">
        <v>115</v>
      </c>
      <c r="KV37" s="409" t="s">
        <v>115</v>
      </c>
      <c r="KW37" s="56"/>
      <c r="KX37" s="92"/>
      <c r="KY37" s="85" t="s">
        <v>0</v>
      </c>
      <c r="KZ37" s="92"/>
      <c r="LA37" s="415" t="s">
        <v>115</v>
      </c>
      <c r="LB37" s="412" t="s">
        <v>115</v>
      </c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420" t="s">
        <v>115</v>
      </c>
      <c r="LN37" s="419" t="s">
        <v>115</v>
      </c>
      <c r="LO37" s="56"/>
      <c r="LP37" s="92"/>
      <c r="LQ37" s="85" t="s">
        <v>0</v>
      </c>
      <c r="LR37" s="92"/>
      <c r="LS37" s="428" t="s">
        <v>115</v>
      </c>
      <c r="LT37" s="425" t="s">
        <v>115</v>
      </c>
      <c r="LU37" s="56"/>
      <c r="LV37" s="92"/>
      <c r="LW37" s="85" t="s">
        <v>0</v>
      </c>
      <c r="LX37" s="92"/>
      <c r="LY37" s="432" t="s">
        <v>115</v>
      </c>
      <c r="LZ37" s="431" t="s">
        <v>115</v>
      </c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424" t="s">
        <v>115</v>
      </c>
      <c r="JX38" s="421" t="s">
        <v>115</v>
      </c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402" t="s">
        <v>0</v>
      </c>
      <c r="KH38" s="92"/>
      <c r="KI38" s="402" t="s">
        <v>115</v>
      </c>
      <c r="KJ38" s="401" t="s">
        <v>115</v>
      </c>
      <c r="KK38" s="56"/>
      <c r="KL38" s="92"/>
      <c r="KM38" s="85" t="s">
        <v>0</v>
      </c>
      <c r="KN38" s="92"/>
      <c r="KO38" s="406" t="s">
        <v>115</v>
      </c>
      <c r="KP38" s="403" t="s">
        <v>115</v>
      </c>
      <c r="KQ38" s="56"/>
      <c r="KR38" s="92"/>
      <c r="KS38" s="85" t="s">
        <v>0</v>
      </c>
      <c r="KT38" s="92"/>
      <c r="KU38" s="410" t="s">
        <v>115</v>
      </c>
      <c r="KV38" s="409" t="s">
        <v>115</v>
      </c>
      <c r="KW38" s="56"/>
      <c r="KX38" s="92"/>
      <c r="KY38" s="85" t="s">
        <v>0</v>
      </c>
      <c r="KZ38" s="92"/>
      <c r="LA38" s="415" t="s">
        <v>115</v>
      </c>
      <c r="LB38" s="412" t="s">
        <v>115</v>
      </c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420" t="s">
        <v>115</v>
      </c>
      <c r="LN38" s="419" t="s">
        <v>115</v>
      </c>
      <c r="LO38" s="56"/>
      <c r="LP38" s="92"/>
      <c r="LQ38" s="85" t="s">
        <v>0</v>
      </c>
      <c r="LR38" s="92"/>
      <c r="LS38" s="428" t="s">
        <v>115</v>
      </c>
      <c r="LT38" s="425" t="s">
        <v>115</v>
      </c>
      <c r="LU38" s="56"/>
      <c r="LV38" s="92"/>
      <c r="LW38" s="85" t="s">
        <v>0</v>
      </c>
      <c r="LX38" s="92"/>
      <c r="LY38" s="432" t="s">
        <v>115</v>
      </c>
      <c r="LZ38" s="431" t="s">
        <v>115</v>
      </c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42" t="s">
        <v>337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337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2" t="s">
        <v>0</v>
      </c>
      <c r="KH39" s="92">
        <v>0</v>
      </c>
      <c r="KI39" s="402" t="s">
        <v>2</v>
      </c>
      <c r="KJ39" s="401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5" t="s">
        <v>2</v>
      </c>
      <c r="LB39" s="412" t="s">
        <v>370</v>
      </c>
      <c r="LC39" s="56"/>
      <c r="LD39" s="92"/>
      <c r="LE39" s="85" t="s">
        <v>0</v>
      </c>
      <c r="LF39" s="92"/>
      <c r="LG39" s="85"/>
      <c r="LH39" s="84"/>
      <c r="LI39" s="56"/>
      <c r="LJ39" s="92">
        <v>1</v>
      </c>
      <c r="LK39" s="85" t="s">
        <v>0</v>
      </c>
      <c r="LL39" s="92">
        <v>2</v>
      </c>
      <c r="LM39" s="420" t="s">
        <v>2</v>
      </c>
      <c r="LN39" s="419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337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337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381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24" t="s">
        <v>115</v>
      </c>
      <c r="JX40" s="421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2" t="s">
        <v>0</v>
      </c>
      <c r="KH40" s="92"/>
      <c r="KI40" s="402" t="s">
        <v>115</v>
      </c>
      <c r="KJ40" s="401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15" t="s">
        <v>1</v>
      </c>
      <c r="LB40" s="412" t="s">
        <v>370</v>
      </c>
      <c r="LC40" s="56"/>
      <c r="LD40" s="92"/>
      <c r="LE40" s="85" t="s">
        <v>0</v>
      </c>
      <c r="LF40" s="92"/>
      <c r="LG40" s="85"/>
      <c r="LH40" s="84"/>
      <c r="LI40" s="56"/>
      <c r="LJ40" s="92">
        <v>1</v>
      </c>
      <c r="LK40" s="85" t="s">
        <v>0</v>
      </c>
      <c r="LL40" s="92">
        <v>2</v>
      </c>
      <c r="LM40" s="420" t="s">
        <v>2</v>
      </c>
      <c r="LN40" s="419" t="s">
        <v>1</v>
      </c>
      <c r="LO40" s="56"/>
      <c r="LP40" s="92"/>
      <c r="LQ40" s="85" t="s">
        <v>0</v>
      </c>
      <c r="LR40" s="92"/>
      <c r="LS40" s="428" t="s">
        <v>115</v>
      </c>
      <c r="LT40" s="425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42" t="s">
        <v>337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337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24" t="s">
        <v>115</v>
      </c>
      <c r="JX41" s="421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2" t="s">
        <v>0</v>
      </c>
      <c r="KH41" s="92">
        <v>0</v>
      </c>
      <c r="KI41" s="402" t="s">
        <v>2</v>
      </c>
      <c r="KJ41" s="401" t="s">
        <v>336</v>
      </c>
      <c r="KK41" s="56"/>
      <c r="KL41" s="92"/>
      <c r="KM41" s="85" t="s">
        <v>0</v>
      </c>
      <c r="KN41" s="92"/>
      <c r="KO41" s="406" t="s">
        <v>115</v>
      </c>
      <c r="KP41" s="403" t="s">
        <v>115</v>
      </c>
      <c r="KQ41" s="56"/>
      <c r="KR41" s="92"/>
      <c r="KS41" s="85" t="s">
        <v>0</v>
      </c>
      <c r="KT41" s="92"/>
      <c r="KU41" s="410" t="s">
        <v>115</v>
      </c>
      <c r="KV41" s="409" t="s">
        <v>115</v>
      </c>
      <c r="KW41" s="56"/>
      <c r="KX41" s="92"/>
      <c r="KY41" s="85" t="s">
        <v>0</v>
      </c>
      <c r="KZ41" s="92"/>
      <c r="LA41" s="415" t="s">
        <v>115</v>
      </c>
      <c r="LB41" s="412" t="s">
        <v>115</v>
      </c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420" t="s">
        <v>115</v>
      </c>
      <c r="LN41" s="419" t="s">
        <v>115</v>
      </c>
      <c r="LO41" s="56"/>
      <c r="LP41" s="92"/>
      <c r="LQ41" s="85" t="s">
        <v>0</v>
      </c>
      <c r="LR41" s="92"/>
      <c r="LS41" s="428" t="s">
        <v>115</v>
      </c>
      <c r="LT41" s="425" t="s">
        <v>115</v>
      </c>
      <c r="LU41" s="56"/>
      <c r="LV41" s="92"/>
      <c r="LW41" s="85" t="s">
        <v>0</v>
      </c>
      <c r="LX41" s="92"/>
      <c r="LY41" s="432" t="s">
        <v>115</v>
      </c>
      <c r="LZ41" s="431" t="s">
        <v>115</v>
      </c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336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370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402" t="s">
        <v>0</v>
      </c>
      <c r="KH42" s="92"/>
      <c r="KI42" s="402" t="s">
        <v>115</v>
      </c>
      <c r="KJ42" s="401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15" t="s">
        <v>2</v>
      </c>
      <c r="LB42" s="412" t="s">
        <v>370</v>
      </c>
      <c r="LC42" s="56"/>
      <c r="LD42" s="92"/>
      <c r="LE42" s="85" t="s">
        <v>0</v>
      </c>
      <c r="LF42" s="92"/>
      <c r="LG42" s="85"/>
      <c r="LH42" s="84"/>
      <c r="LI42" s="56"/>
      <c r="LJ42" s="92">
        <v>2</v>
      </c>
      <c r="LK42" s="85" t="s">
        <v>0</v>
      </c>
      <c r="LL42" s="92">
        <v>2</v>
      </c>
      <c r="LM42" s="420" t="s">
        <v>2</v>
      </c>
      <c r="LN42" s="419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42" t="s">
        <v>346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336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377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424" t="s">
        <v>115</v>
      </c>
      <c r="JX43" s="421" t="s">
        <v>115</v>
      </c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402" t="s">
        <v>0</v>
      </c>
      <c r="KH43" s="92"/>
      <c r="KI43" s="402" t="s">
        <v>115</v>
      </c>
      <c r="KJ43" s="401" t="s">
        <v>115</v>
      </c>
      <c r="KK43" s="56"/>
      <c r="KL43" s="92"/>
      <c r="KM43" s="85" t="s">
        <v>0</v>
      </c>
      <c r="KN43" s="92"/>
      <c r="KO43" s="406" t="s">
        <v>115</v>
      </c>
      <c r="KP43" s="403" t="s">
        <v>115</v>
      </c>
      <c r="KQ43" s="56"/>
      <c r="KR43" s="92"/>
      <c r="KS43" s="85" t="s">
        <v>0</v>
      </c>
      <c r="KT43" s="92"/>
      <c r="KU43" s="410" t="s">
        <v>115</v>
      </c>
      <c r="KV43" s="409" t="s">
        <v>115</v>
      </c>
      <c r="KW43" s="56"/>
      <c r="KX43" s="92"/>
      <c r="KY43" s="85" t="s">
        <v>0</v>
      </c>
      <c r="KZ43" s="92"/>
      <c r="LA43" s="415" t="s">
        <v>115</v>
      </c>
      <c r="LB43" s="412" t="s">
        <v>115</v>
      </c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420" t="s">
        <v>115</v>
      </c>
      <c r="LN43" s="419" t="s">
        <v>115</v>
      </c>
      <c r="LO43" s="56"/>
      <c r="LP43" s="92"/>
      <c r="LQ43" s="85" t="s">
        <v>0</v>
      </c>
      <c r="LR43" s="92"/>
      <c r="LS43" s="428" t="s">
        <v>115</v>
      </c>
      <c r="LT43" s="425" t="s">
        <v>115</v>
      </c>
      <c r="LU43" s="56"/>
      <c r="LV43" s="92"/>
      <c r="LW43" s="85" t="s">
        <v>0</v>
      </c>
      <c r="LX43" s="92"/>
      <c r="LY43" s="432" t="s">
        <v>115</v>
      </c>
      <c r="LZ43" s="431" t="s">
        <v>115</v>
      </c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424" t="s">
        <v>115</v>
      </c>
      <c r="JX44" s="421" t="s">
        <v>115</v>
      </c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402" t="s">
        <v>0</v>
      </c>
      <c r="KH44" s="92"/>
      <c r="KI44" s="402" t="s">
        <v>115</v>
      </c>
      <c r="KJ44" s="401" t="s">
        <v>115</v>
      </c>
      <c r="KK44" s="56"/>
      <c r="KL44" s="92"/>
      <c r="KM44" s="85" t="s">
        <v>0</v>
      </c>
      <c r="KN44" s="92"/>
      <c r="KO44" s="406" t="s">
        <v>115</v>
      </c>
      <c r="KP44" s="403" t="s">
        <v>115</v>
      </c>
      <c r="KQ44" s="56"/>
      <c r="KR44" s="92"/>
      <c r="KS44" s="85" t="s">
        <v>0</v>
      </c>
      <c r="KT44" s="92"/>
      <c r="KU44" s="410" t="s">
        <v>115</v>
      </c>
      <c r="KV44" s="409" t="s">
        <v>115</v>
      </c>
      <c r="KW44" s="56"/>
      <c r="KX44" s="92"/>
      <c r="KY44" s="85" t="s">
        <v>0</v>
      </c>
      <c r="KZ44" s="92"/>
      <c r="LA44" s="415" t="s">
        <v>115</v>
      </c>
      <c r="LB44" s="412" t="s">
        <v>115</v>
      </c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420" t="s">
        <v>115</v>
      </c>
      <c r="LN44" s="419" t="s">
        <v>115</v>
      </c>
      <c r="LO44" s="56"/>
      <c r="LP44" s="92"/>
      <c r="LQ44" s="85" t="s">
        <v>0</v>
      </c>
      <c r="LR44" s="92"/>
      <c r="LS44" s="428" t="s">
        <v>115</v>
      </c>
      <c r="LT44" s="425" t="s">
        <v>115</v>
      </c>
      <c r="LU44" s="56"/>
      <c r="LV44" s="92"/>
      <c r="LW44" s="85" t="s">
        <v>0</v>
      </c>
      <c r="LX44" s="92"/>
      <c r="LY44" s="432" t="s">
        <v>115</v>
      </c>
      <c r="LZ44" s="431" t="s">
        <v>115</v>
      </c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346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337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371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346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92" t="s">
        <v>0</v>
      </c>
      <c r="IL45" s="92">
        <v>2</v>
      </c>
      <c r="IM45" s="321" t="s">
        <v>370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24" t="s">
        <v>116</v>
      </c>
      <c r="JX45" s="421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2" t="s">
        <v>0</v>
      </c>
      <c r="KH45" s="92">
        <v>0</v>
      </c>
      <c r="KI45" s="402" t="s">
        <v>3</v>
      </c>
      <c r="KJ45" s="401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5" t="s">
        <v>116</v>
      </c>
      <c r="LB45" s="412" t="s">
        <v>336</v>
      </c>
      <c r="LC45" s="56"/>
      <c r="LD45" s="92"/>
      <c r="LE45" s="85" t="s">
        <v>0</v>
      </c>
      <c r="LF45" s="92"/>
      <c r="LG45" s="85"/>
      <c r="LH45" s="84"/>
      <c r="LI45" s="56"/>
      <c r="LJ45" s="92">
        <v>2</v>
      </c>
      <c r="LK45" s="85" t="s">
        <v>0</v>
      </c>
      <c r="LL45" s="92">
        <v>3</v>
      </c>
      <c r="LM45" s="420" t="s">
        <v>116</v>
      </c>
      <c r="LN45" s="419" t="s">
        <v>277</v>
      </c>
      <c r="LO45" s="56"/>
      <c r="LP45" s="92"/>
      <c r="LQ45" s="85" t="s">
        <v>0</v>
      </c>
      <c r="LR45" s="92"/>
      <c r="LS45" s="428" t="s">
        <v>115</v>
      </c>
      <c r="LT45" s="425" t="s">
        <v>115</v>
      </c>
      <c r="LU45" s="56"/>
      <c r="LV45" s="92"/>
      <c r="LW45" s="85" t="s">
        <v>0</v>
      </c>
      <c r="LX45" s="92"/>
      <c r="LY45" s="432" t="s">
        <v>115</v>
      </c>
      <c r="LZ45" s="431" t="s">
        <v>115</v>
      </c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346</v>
      </c>
      <c r="AR46" s="141" t="s">
        <v>337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337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402" t="s">
        <v>0</v>
      </c>
      <c r="KH46" s="92">
        <v>0</v>
      </c>
      <c r="KI46" s="402" t="s">
        <v>116</v>
      </c>
      <c r="KJ46" s="401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15" t="s">
        <v>370</v>
      </c>
      <c r="LB46" s="412" t="s">
        <v>4</v>
      </c>
      <c r="LC46" s="56"/>
      <c r="LD46" s="92"/>
      <c r="LE46" s="85" t="s">
        <v>0</v>
      </c>
      <c r="LF46" s="92"/>
      <c r="LG46" s="85"/>
      <c r="LH46" s="84"/>
      <c r="LI46" s="56"/>
      <c r="LJ46" s="92">
        <v>2</v>
      </c>
      <c r="LK46" s="85" t="s">
        <v>0</v>
      </c>
      <c r="LL46" s="92">
        <v>1</v>
      </c>
      <c r="LM46" s="420" t="s">
        <v>403</v>
      </c>
      <c r="LN46" s="419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32" t="s">
        <v>116</v>
      </c>
      <c r="LZ46" s="431" t="s">
        <v>117</v>
      </c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424" t="s">
        <v>115</v>
      </c>
      <c r="JX47" s="421" t="s">
        <v>115</v>
      </c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402" t="s">
        <v>0</v>
      </c>
      <c r="KH47" s="92"/>
      <c r="KI47" s="402" t="s">
        <v>115</v>
      </c>
      <c r="KJ47" s="401" t="s">
        <v>115</v>
      </c>
      <c r="KK47" s="56"/>
      <c r="KL47" s="92"/>
      <c r="KM47" s="85" t="s">
        <v>0</v>
      </c>
      <c r="KN47" s="92"/>
      <c r="KO47" s="406" t="s">
        <v>115</v>
      </c>
      <c r="KP47" s="403" t="s">
        <v>115</v>
      </c>
      <c r="KQ47" s="56"/>
      <c r="KR47" s="92"/>
      <c r="KS47" s="85" t="s">
        <v>0</v>
      </c>
      <c r="KT47" s="92"/>
      <c r="KU47" s="410" t="s">
        <v>115</v>
      </c>
      <c r="KV47" s="409" t="s">
        <v>115</v>
      </c>
      <c r="KW47" s="56"/>
      <c r="KX47" s="92"/>
      <c r="KY47" s="85" t="s">
        <v>0</v>
      </c>
      <c r="KZ47" s="92"/>
      <c r="LA47" s="415" t="s">
        <v>115</v>
      </c>
      <c r="LB47" s="412" t="s">
        <v>115</v>
      </c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420" t="s">
        <v>115</v>
      </c>
      <c r="LN47" s="419" t="s">
        <v>115</v>
      </c>
      <c r="LO47" s="56"/>
      <c r="LP47" s="92"/>
      <c r="LQ47" s="85" t="s">
        <v>0</v>
      </c>
      <c r="LR47" s="92"/>
      <c r="LS47" s="428" t="s">
        <v>115</v>
      </c>
      <c r="LT47" s="425" t="s">
        <v>115</v>
      </c>
      <c r="LU47" s="56"/>
      <c r="LV47" s="92"/>
      <c r="LW47" s="85" t="s">
        <v>0</v>
      </c>
      <c r="LX47" s="92"/>
      <c r="LY47" s="432" t="s">
        <v>115</v>
      </c>
      <c r="LZ47" s="431" t="s">
        <v>115</v>
      </c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346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424" t="s">
        <v>115</v>
      </c>
      <c r="JX48" s="421" t="s">
        <v>115</v>
      </c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402" t="s">
        <v>0</v>
      </c>
      <c r="KH48" s="92"/>
      <c r="KI48" s="402" t="s">
        <v>115</v>
      </c>
      <c r="KJ48" s="401" t="s">
        <v>115</v>
      </c>
      <c r="KK48" s="56"/>
      <c r="KL48" s="92"/>
      <c r="KM48" s="85" t="s">
        <v>0</v>
      </c>
      <c r="KN48" s="92"/>
      <c r="KO48" s="406" t="s">
        <v>115</v>
      </c>
      <c r="KP48" s="403" t="s">
        <v>115</v>
      </c>
      <c r="KQ48" s="56"/>
      <c r="KR48" s="92"/>
      <c r="KS48" s="85" t="s">
        <v>0</v>
      </c>
      <c r="KT48" s="92"/>
      <c r="KU48" s="410" t="s">
        <v>115</v>
      </c>
      <c r="KV48" s="409" t="s">
        <v>115</v>
      </c>
      <c r="KW48" s="56"/>
      <c r="KX48" s="92"/>
      <c r="KY48" s="85" t="s">
        <v>0</v>
      </c>
      <c r="KZ48" s="92"/>
      <c r="LA48" s="415" t="s">
        <v>115</v>
      </c>
      <c r="LB48" s="412" t="s">
        <v>115</v>
      </c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420" t="s">
        <v>115</v>
      </c>
      <c r="LN48" s="419" t="s">
        <v>115</v>
      </c>
      <c r="LO48" s="56"/>
      <c r="LP48" s="92"/>
      <c r="LQ48" s="85" t="s">
        <v>0</v>
      </c>
      <c r="LR48" s="92"/>
      <c r="LS48" s="428" t="s">
        <v>115</v>
      </c>
      <c r="LT48" s="425" t="s">
        <v>115</v>
      </c>
      <c r="LU48" s="56"/>
      <c r="LV48" s="92"/>
      <c r="LW48" s="85" t="s">
        <v>0</v>
      </c>
      <c r="LX48" s="92"/>
      <c r="LY48" s="432" t="s">
        <v>115</v>
      </c>
      <c r="LZ48" s="431" t="s">
        <v>115</v>
      </c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424" t="s">
        <v>115</v>
      </c>
      <c r="JX49" s="421" t="s">
        <v>115</v>
      </c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402" t="s">
        <v>0</v>
      </c>
      <c r="KH49" s="92"/>
      <c r="KI49" s="402" t="s">
        <v>115</v>
      </c>
      <c r="KJ49" s="401" t="s">
        <v>115</v>
      </c>
      <c r="KK49" s="56"/>
      <c r="KL49" s="92"/>
      <c r="KM49" s="85" t="s">
        <v>0</v>
      </c>
      <c r="KN49" s="92"/>
      <c r="KO49" s="406" t="s">
        <v>115</v>
      </c>
      <c r="KP49" s="403" t="s">
        <v>115</v>
      </c>
      <c r="KQ49" s="56"/>
      <c r="KR49" s="92"/>
      <c r="KS49" s="85" t="s">
        <v>0</v>
      </c>
      <c r="KT49" s="92"/>
      <c r="KU49" s="410" t="s">
        <v>115</v>
      </c>
      <c r="KV49" s="409" t="s">
        <v>115</v>
      </c>
      <c r="KW49" s="56"/>
      <c r="KX49" s="92"/>
      <c r="KY49" s="85" t="s">
        <v>0</v>
      </c>
      <c r="KZ49" s="92"/>
      <c r="LA49" s="415" t="s">
        <v>115</v>
      </c>
      <c r="LB49" s="412" t="s">
        <v>115</v>
      </c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420" t="s">
        <v>115</v>
      </c>
      <c r="LN49" s="419" t="s">
        <v>115</v>
      </c>
      <c r="LO49" s="56"/>
      <c r="LP49" s="92"/>
      <c r="LQ49" s="85" t="s">
        <v>0</v>
      </c>
      <c r="LR49" s="92"/>
      <c r="LS49" s="428" t="s">
        <v>115</v>
      </c>
      <c r="LT49" s="425" t="s">
        <v>115</v>
      </c>
      <c r="LU49" s="56"/>
      <c r="LV49" s="92"/>
      <c r="LW49" s="85" t="s">
        <v>0</v>
      </c>
      <c r="LX49" s="92"/>
      <c r="LY49" s="432" t="s">
        <v>115</v>
      </c>
      <c r="LZ49" s="431" t="s">
        <v>115</v>
      </c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336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424" t="s">
        <v>115</v>
      </c>
      <c r="JX50" s="421" t="s">
        <v>115</v>
      </c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402" t="s">
        <v>0</v>
      </c>
      <c r="KH50" s="92"/>
      <c r="KI50" s="402" t="s">
        <v>115</v>
      </c>
      <c r="KJ50" s="401" t="s">
        <v>115</v>
      </c>
      <c r="KK50" s="56"/>
      <c r="KL50" s="92"/>
      <c r="KM50" s="85" t="s">
        <v>0</v>
      </c>
      <c r="KN50" s="92"/>
      <c r="KO50" s="406" t="s">
        <v>115</v>
      </c>
      <c r="KP50" s="403" t="s">
        <v>115</v>
      </c>
      <c r="KQ50" s="56"/>
      <c r="KR50" s="92"/>
      <c r="KS50" s="85" t="s">
        <v>0</v>
      </c>
      <c r="KT50" s="92"/>
      <c r="KU50" s="410" t="s">
        <v>115</v>
      </c>
      <c r="KV50" s="409" t="s">
        <v>115</v>
      </c>
      <c r="KW50" s="56"/>
      <c r="KX50" s="92"/>
      <c r="KY50" s="85" t="s">
        <v>0</v>
      </c>
      <c r="KZ50" s="92"/>
      <c r="LA50" s="415" t="s">
        <v>115</v>
      </c>
      <c r="LB50" s="412" t="s">
        <v>115</v>
      </c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420" t="s">
        <v>115</v>
      </c>
      <c r="LN50" s="419" t="s">
        <v>115</v>
      </c>
      <c r="LO50" s="56"/>
      <c r="LP50" s="92"/>
      <c r="LQ50" s="85" t="s">
        <v>0</v>
      </c>
      <c r="LR50" s="92"/>
      <c r="LS50" s="428" t="s">
        <v>115</v>
      </c>
      <c r="LT50" s="425" t="s">
        <v>115</v>
      </c>
      <c r="LU50" s="56"/>
      <c r="LV50" s="92"/>
      <c r="LW50" s="85" t="s">
        <v>0</v>
      </c>
      <c r="LX50" s="92"/>
      <c r="LY50" s="432" t="s">
        <v>115</v>
      </c>
      <c r="LZ50" s="431" t="s">
        <v>115</v>
      </c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346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346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369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346</v>
      </c>
      <c r="GF51" s="84" t="s">
        <v>369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336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346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336</v>
      </c>
      <c r="HQ51" s="56"/>
      <c r="HR51" s="97">
        <v>0</v>
      </c>
      <c r="HS51" s="83" t="s">
        <v>0</v>
      </c>
      <c r="HT51" s="97">
        <v>1</v>
      </c>
      <c r="HU51" s="341" t="s">
        <v>370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336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336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336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370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336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424" t="s">
        <v>115</v>
      </c>
      <c r="JX51" s="421" t="s">
        <v>115</v>
      </c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400" t="s">
        <v>0</v>
      </c>
      <c r="KH51" s="97"/>
      <c r="KI51" s="402" t="s">
        <v>115</v>
      </c>
      <c r="KJ51" s="401" t="s">
        <v>115</v>
      </c>
      <c r="KK51" s="56"/>
      <c r="KL51" s="97"/>
      <c r="KM51" s="83" t="s">
        <v>0</v>
      </c>
      <c r="KN51" s="97"/>
      <c r="KO51" s="406" t="s">
        <v>115</v>
      </c>
      <c r="KP51" s="403" t="s">
        <v>115</v>
      </c>
      <c r="KQ51" s="56"/>
      <c r="KR51" s="97"/>
      <c r="KS51" s="83" t="s">
        <v>0</v>
      </c>
      <c r="KT51" s="97"/>
      <c r="KU51" s="410" t="s">
        <v>115</v>
      </c>
      <c r="KV51" s="409" t="s">
        <v>115</v>
      </c>
      <c r="KW51" s="56"/>
      <c r="KX51" s="97"/>
      <c r="KY51" s="83" t="s">
        <v>0</v>
      </c>
      <c r="KZ51" s="97"/>
      <c r="LA51" s="415" t="s">
        <v>115</v>
      </c>
      <c r="LB51" s="412" t="s">
        <v>115</v>
      </c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420" t="s">
        <v>115</v>
      </c>
      <c r="LN51" s="419" t="s">
        <v>115</v>
      </c>
      <c r="LO51" s="56"/>
      <c r="LP51" s="97"/>
      <c r="LQ51" s="83" t="s">
        <v>0</v>
      </c>
      <c r="LR51" s="97"/>
      <c r="LS51" s="428" t="s">
        <v>115</v>
      </c>
      <c r="LT51" s="425" t="s">
        <v>115</v>
      </c>
      <c r="LU51" s="56"/>
      <c r="LV51" s="97"/>
      <c r="LW51" s="83" t="s">
        <v>0</v>
      </c>
      <c r="LX51" s="97"/>
      <c r="LY51" s="432" t="s">
        <v>115</v>
      </c>
      <c r="LZ51" s="431" t="s">
        <v>115</v>
      </c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346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424" t="s">
        <v>115</v>
      </c>
      <c r="JX52" s="421" t="s">
        <v>115</v>
      </c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402" t="s">
        <v>0</v>
      </c>
      <c r="KH52" s="92"/>
      <c r="KI52" s="402" t="s">
        <v>115</v>
      </c>
      <c r="KJ52" s="401" t="s">
        <v>115</v>
      </c>
      <c r="KK52" s="56"/>
      <c r="KL52" s="92"/>
      <c r="KM52" s="85" t="s">
        <v>0</v>
      </c>
      <c r="KN52" s="92"/>
      <c r="KO52" s="406" t="s">
        <v>115</v>
      </c>
      <c r="KP52" s="403" t="s">
        <v>115</v>
      </c>
      <c r="KQ52" s="56"/>
      <c r="KR52" s="92"/>
      <c r="KS52" s="85" t="s">
        <v>0</v>
      </c>
      <c r="KT52" s="92"/>
      <c r="KU52" s="410" t="s">
        <v>115</v>
      </c>
      <c r="KV52" s="409" t="s">
        <v>115</v>
      </c>
      <c r="KW52" s="56"/>
      <c r="KX52" s="92"/>
      <c r="KY52" s="85" t="s">
        <v>0</v>
      </c>
      <c r="KZ52" s="92"/>
      <c r="LA52" s="415" t="s">
        <v>115</v>
      </c>
      <c r="LB52" s="412" t="s">
        <v>115</v>
      </c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420" t="s">
        <v>115</v>
      </c>
      <c r="LN52" s="419" t="s">
        <v>115</v>
      </c>
      <c r="LO52" s="56"/>
      <c r="LP52" s="92"/>
      <c r="LQ52" s="85" t="s">
        <v>0</v>
      </c>
      <c r="LR52" s="92"/>
      <c r="LS52" s="428" t="s">
        <v>115</v>
      </c>
      <c r="LT52" s="425" t="s">
        <v>115</v>
      </c>
      <c r="LU52" s="56"/>
      <c r="LV52" s="92"/>
      <c r="LW52" s="85" t="s">
        <v>0</v>
      </c>
      <c r="LX52" s="92"/>
      <c r="LY52" s="432" t="s">
        <v>115</v>
      </c>
      <c r="LZ52" s="431" t="s">
        <v>115</v>
      </c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424" t="s">
        <v>115</v>
      </c>
      <c r="JX53" s="421" t="s">
        <v>115</v>
      </c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402" t="s">
        <v>0</v>
      </c>
      <c r="KH53" s="92"/>
      <c r="KI53" s="402" t="s">
        <v>115</v>
      </c>
      <c r="KJ53" s="401" t="s">
        <v>115</v>
      </c>
      <c r="KK53" s="56"/>
      <c r="KL53" s="92"/>
      <c r="KM53" s="85" t="s">
        <v>0</v>
      </c>
      <c r="KN53" s="92"/>
      <c r="KO53" s="406" t="s">
        <v>115</v>
      </c>
      <c r="KP53" s="403" t="s">
        <v>115</v>
      </c>
      <c r="KQ53" s="56"/>
      <c r="KR53" s="92"/>
      <c r="KS53" s="85" t="s">
        <v>0</v>
      </c>
      <c r="KT53" s="92"/>
      <c r="KU53" s="410" t="s">
        <v>115</v>
      </c>
      <c r="KV53" s="409" t="s">
        <v>115</v>
      </c>
      <c r="KW53" s="56"/>
      <c r="KX53" s="92"/>
      <c r="KY53" s="85" t="s">
        <v>0</v>
      </c>
      <c r="KZ53" s="92"/>
      <c r="LA53" s="415" t="s">
        <v>115</v>
      </c>
      <c r="LB53" s="412" t="s">
        <v>115</v>
      </c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420" t="s">
        <v>115</v>
      </c>
      <c r="LN53" s="419" t="s">
        <v>115</v>
      </c>
      <c r="LO53" s="56"/>
      <c r="LP53" s="92"/>
      <c r="LQ53" s="85" t="s">
        <v>0</v>
      </c>
      <c r="LR53" s="92"/>
      <c r="LS53" s="428" t="s">
        <v>115</v>
      </c>
      <c r="LT53" s="425" t="s">
        <v>115</v>
      </c>
      <c r="LU53" s="56"/>
      <c r="LV53" s="92"/>
      <c r="LW53" s="85" t="s">
        <v>0</v>
      </c>
      <c r="LX53" s="92"/>
      <c r="LY53" s="432" t="s">
        <v>115</v>
      </c>
      <c r="LZ53" s="431" t="s">
        <v>115</v>
      </c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337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>
        <v>4</v>
      </c>
      <c r="KG54" s="402" t="s">
        <v>0</v>
      </c>
      <c r="KH54" s="92">
        <v>0</v>
      </c>
      <c r="KI54" s="402" t="s">
        <v>2</v>
      </c>
      <c r="KJ54" s="401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5" t="s">
        <v>370</v>
      </c>
      <c r="LB54" s="412" t="s">
        <v>1</v>
      </c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420" t="s">
        <v>115</v>
      </c>
      <c r="LN54" s="419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336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377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336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92" t="s">
        <v>0</v>
      </c>
      <c r="IL55" s="92">
        <v>4</v>
      </c>
      <c r="IM55" s="321" t="s">
        <v>370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370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424" t="s">
        <v>115</v>
      </c>
      <c r="JX55" s="421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402" t="s">
        <v>0</v>
      </c>
      <c r="KH55" s="92">
        <v>0</v>
      </c>
      <c r="KI55" s="402" t="s">
        <v>2</v>
      </c>
      <c r="KJ55" s="401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5" t="s">
        <v>115</v>
      </c>
      <c r="LB55" s="412" t="s">
        <v>115</v>
      </c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420" t="s">
        <v>115</v>
      </c>
      <c r="LN55" s="419" t="s">
        <v>115</v>
      </c>
      <c r="LO55" s="56"/>
      <c r="LP55" s="92"/>
      <c r="LQ55" s="85" t="s">
        <v>0</v>
      </c>
      <c r="LR55" s="92"/>
      <c r="LS55" s="428" t="s">
        <v>115</v>
      </c>
      <c r="LT55" s="425" t="s">
        <v>115</v>
      </c>
      <c r="LU55" s="56"/>
      <c r="LV55" s="92"/>
      <c r="LW55" s="85" t="s">
        <v>0</v>
      </c>
      <c r="LX55" s="92"/>
      <c r="LY55" s="432" t="s">
        <v>115</v>
      </c>
      <c r="LZ55" s="431" t="s">
        <v>115</v>
      </c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336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424" t="s">
        <v>115</v>
      </c>
      <c r="JX56" s="421" t="s">
        <v>115</v>
      </c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402" t="s">
        <v>0</v>
      </c>
      <c r="KH56" s="92"/>
      <c r="KI56" s="402" t="s">
        <v>115</v>
      </c>
      <c r="KJ56" s="401" t="s">
        <v>115</v>
      </c>
      <c r="KK56" s="56"/>
      <c r="KL56" s="92"/>
      <c r="KM56" s="85" t="s">
        <v>0</v>
      </c>
      <c r="KN56" s="92"/>
      <c r="KO56" s="406" t="s">
        <v>115</v>
      </c>
      <c r="KP56" s="403" t="s">
        <v>115</v>
      </c>
      <c r="KQ56" s="56"/>
      <c r="KR56" s="92"/>
      <c r="KS56" s="85" t="s">
        <v>0</v>
      </c>
      <c r="KT56" s="92"/>
      <c r="KU56" s="410" t="s">
        <v>115</v>
      </c>
      <c r="KV56" s="409" t="s">
        <v>115</v>
      </c>
      <c r="KW56" s="56"/>
      <c r="KX56" s="92"/>
      <c r="KY56" s="85" t="s">
        <v>0</v>
      </c>
      <c r="KZ56" s="92"/>
      <c r="LA56" s="415" t="s">
        <v>115</v>
      </c>
      <c r="LB56" s="412" t="s">
        <v>115</v>
      </c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420" t="s">
        <v>115</v>
      </c>
      <c r="LN56" s="419" t="s">
        <v>115</v>
      </c>
      <c r="LO56" s="56"/>
      <c r="LP56" s="92"/>
      <c r="LQ56" s="85" t="s">
        <v>0</v>
      </c>
      <c r="LR56" s="92"/>
      <c r="LS56" s="428" t="s">
        <v>115</v>
      </c>
      <c r="LT56" s="425" t="s">
        <v>115</v>
      </c>
      <c r="LU56" s="56"/>
      <c r="LV56" s="92"/>
      <c r="LW56" s="85" t="s">
        <v>0</v>
      </c>
      <c r="LX56" s="92"/>
      <c r="LY56" s="432" t="s">
        <v>115</v>
      </c>
      <c r="LZ56" s="431" t="s">
        <v>115</v>
      </c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424" t="s">
        <v>115</v>
      </c>
      <c r="JX57" s="421" t="s">
        <v>115</v>
      </c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402" t="s">
        <v>0</v>
      </c>
      <c r="KH57" s="92"/>
      <c r="KI57" s="402" t="s">
        <v>115</v>
      </c>
      <c r="KJ57" s="401" t="s">
        <v>115</v>
      </c>
      <c r="KK57" s="56"/>
      <c r="KL57" s="92"/>
      <c r="KM57" s="85" t="s">
        <v>0</v>
      </c>
      <c r="KN57" s="92"/>
      <c r="KO57" s="406" t="s">
        <v>115</v>
      </c>
      <c r="KP57" s="403" t="s">
        <v>115</v>
      </c>
      <c r="KQ57" s="56"/>
      <c r="KR57" s="92"/>
      <c r="KS57" s="85" t="s">
        <v>0</v>
      </c>
      <c r="KT57" s="92"/>
      <c r="KU57" s="410" t="s">
        <v>115</v>
      </c>
      <c r="KV57" s="409" t="s">
        <v>115</v>
      </c>
      <c r="KW57" s="56"/>
      <c r="KX57" s="92"/>
      <c r="KY57" s="85" t="s">
        <v>0</v>
      </c>
      <c r="KZ57" s="92"/>
      <c r="LA57" s="415" t="s">
        <v>115</v>
      </c>
      <c r="LB57" s="412" t="s">
        <v>115</v>
      </c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420" t="s">
        <v>115</v>
      </c>
      <c r="LN57" s="419" t="s">
        <v>115</v>
      </c>
      <c r="LO57" s="56"/>
      <c r="LP57" s="92"/>
      <c r="LQ57" s="85" t="s">
        <v>0</v>
      </c>
      <c r="LR57" s="92"/>
      <c r="LS57" s="428" t="s">
        <v>115</v>
      </c>
      <c r="LT57" s="425" t="s">
        <v>115</v>
      </c>
      <c r="LU57" s="56"/>
      <c r="LV57" s="92"/>
      <c r="LW57" s="85" t="s">
        <v>0</v>
      </c>
      <c r="LX57" s="92"/>
      <c r="LY57" s="432" t="s">
        <v>115</v>
      </c>
      <c r="LZ57" s="431" t="s">
        <v>115</v>
      </c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337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424" t="s">
        <v>115</v>
      </c>
      <c r="JX58" s="421" t="s">
        <v>115</v>
      </c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402" t="s">
        <v>0</v>
      </c>
      <c r="KH58" s="92"/>
      <c r="KI58" s="402" t="s">
        <v>115</v>
      </c>
      <c r="KJ58" s="401" t="s">
        <v>115</v>
      </c>
      <c r="KK58" s="56"/>
      <c r="KL58" s="92"/>
      <c r="KM58" s="85" t="s">
        <v>0</v>
      </c>
      <c r="KN58" s="92"/>
      <c r="KO58" s="406" t="s">
        <v>115</v>
      </c>
      <c r="KP58" s="403" t="s">
        <v>115</v>
      </c>
      <c r="KQ58" s="56"/>
      <c r="KR58" s="92"/>
      <c r="KS58" s="85" t="s">
        <v>0</v>
      </c>
      <c r="KT58" s="92"/>
      <c r="KU58" s="410" t="s">
        <v>115</v>
      </c>
      <c r="KV58" s="409" t="s">
        <v>115</v>
      </c>
      <c r="KW58" s="56"/>
      <c r="KX58" s="92"/>
      <c r="KY58" s="85" t="s">
        <v>0</v>
      </c>
      <c r="KZ58" s="92"/>
      <c r="LA58" s="415" t="s">
        <v>115</v>
      </c>
      <c r="LB58" s="412" t="s">
        <v>115</v>
      </c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420" t="s">
        <v>115</v>
      </c>
      <c r="LN58" s="419" t="s">
        <v>115</v>
      </c>
      <c r="LO58" s="56"/>
      <c r="LP58" s="92"/>
      <c r="LQ58" s="85" t="s">
        <v>0</v>
      </c>
      <c r="LR58" s="92"/>
      <c r="LS58" s="428" t="s">
        <v>115</v>
      </c>
      <c r="LT58" s="425" t="s">
        <v>115</v>
      </c>
      <c r="LU58" s="56"/>
      <c r="LV58" s="92"/>
      <c r="LW58" s="85" t="s">
        <v>0</v>
      </c>
      <c r="LX58" s="92"/>
      <c r="LY58" s="432" t="s">
        <v>115</v>
      </c>
      <c r="LZ58" s="431" t="s">
        <v>115</v>
      </c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337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424" t="s">
        <v>115</v>
      </c>
      <c r="JX59" s="421" t="s">
        <v>115</v>
      </c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402" t="s">
        <v>0</v>
      </c>
      <c r="KH59" s="92"/>
      <c r="KI59" s="402" t="s">
        <v>115</v>
      </c>
      <c r="KJ59" s="401" t="s">
        <v>115</v>
      </c>
      <c r="KK59" s="56"/>
      <c r="KL59" s="92"/>
      <c r="KM59" s="85" t="s">
        <v>0</v>
      </c>
      <c r="KN59" s="92"/>
      <c r="KO59" s="406" t="s">
        <v>115</v>
      </c>
      <c r="KP59" s="403" t="s">
        <v>115</v>
      </c>
      <c r="KQ59" s="56"/>
      <c r="KR59" s="92"/>
      <c r="KS59" s="85" t="s">
        <v>0</v>
      </c>
      <c r="KT59" s="92"/>
      <c r="KU59" s="410" t="s">
        <v>115</v>
      </c>
      <c r="KV59" s="409" t="s">
        <v>115</v>
      </c>
      <c r="KW59" s="56"/>
      <c r="KX59" s="92"/>
      <c r="KY59" s="85" t="s">
        <v>0</v>
      </c>
      <c r="KZ59" s="92"/>
      <c r="LA59" s="415" t="s">
        <v>115</v>
      </c>
      <c r="LB59" s="412" t="s">
        <v>115</v>
      </c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420" t="s">
        <v>115</v>
      </c>
      <c r="LN59" s="419" t="s">
        <v>115</v>
      </c>
      <c r="LO59" s="56"/>
      <c r="LP59" s="92"/>
      <c r="LQ59" s="85" t="s">
        <v>0</v>
      </c>
      <c r="LR59" s="92"/>
      <c r="LS59" s="428" t="s">
        <v>115</v>
      </c>
      <c r="LT59" s="425" t="s">
        <v>115</v>
      </c>
      <c r="LU59" s="56"/>
      <c r="LV59" s="92"/>
      <c r="LW59" s="85" t="s">
        <v>0</v>
      </c>
      <c r="LX59" s="92"/>
      <c r="LY59" s="432" t="s">
        <v>115</v>
      </c>
      <c r="LZ59" s="431" t="s">
        <v>115</v>
      </c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424" t="s">
        <v>115</v>
      </c>
      <c r="JX60" s="421" t="s">
        <v>115</v>
      </c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402" t="s">
        <v>0</v>
      </c>
      <c r="KH60" s="92"/>
      <c r="KI60" s="402" t="s">
        <v>115</v>
      </c>
      <c r="KJ60" s="401" t="s">
        <v>115</v>
      </c>
      <c r="KK60" s="56"/>
      <c r="KL60" s="92"/>
      <c r="KM60" s="85" t="s">
        <v>0</v>
      </c>
      <c r="KN60" s="92"/>
      <c r="KO60" s="406" t="s">
        <v>115</v>
      </c>
      <c r="KP60" s="403" t="s">
        <v>115</v>
      </c>
      <c r="KQ60" s="56"/>
      <c r="KR60" s="92"/>
      <c r="KS60" s="85" t="s">
        <v>0</v>
      </c>
      <c r="KT60" s="92"/>
      <c r="KU60" s="410" t="s">
        <v>115</v>
      </c>
      <c r="KV60" s="409" t="s">
        <v>115</v>
      </c>
      <c r="KW60" s="56"/>
      <c r="KX60" s="92"/>
      <c r="KY60" s="85" t="s">
        <v>0</v>
      </c>
      <c r="KZ60" s="92"/>
      <c r="LA60" s="415" t="s">
        <v>115</v>
      </c>
      <c r="LB60" s="412" t="s">
        <v>115</v>
      </c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420" t="s">
        <v>115</v>
      </c>
      <c r="LN60" s="419" t="s">
        <v>115</v>
      </c>
      <c r="LO60" s="56"/>
      <c r="LP60" s="92"/>
      <c r="LQ60" s="85" t="s">
        <v>0</v>
      </c>
      <c r="LR60" s="92"/>
      <c r="LS60" s="428" t="s">
        <v>115</v>
      </c>
      <c r="LT60" s="425" t="s">
        <v>115</v>
      </c>
      <c r="LU60" s="56"/>
      <c r="LV60" s="92"/>
      <c r="LW60" s="85" t="s">
        <v>0</v>
      </c>
      <c r="LX60" s="92"/>
      <c r="LY60" s="432" t="s">
        <v>115</v>
      </c>
      <c r="LZ60" s="431" t="s">
        <v>115</v>
      </c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424" t="s">
        <v>115</v>
      </c>
      <c r="JX61" s="421" t="s">
        <v>115</v>
      </c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402" t="s">
        <v>0</v>
      </c>
      <c r="KH61" s="92"/>
      <c r="KI61" s="402" t="s">
        <v>115</v>
      </c>
      <c r="KJ61" s="401" t="s">
        <v>115</v>
      </c>
      <c r="KK61" s="56"/>
      <c r="KL61" s="92"/>
      <c r="KM61" s="85" t="s">
        <v>0</v>
      </c>
      <c r="KN61" s="92"/>
      <c r="KO61" s="406" t="s">
        <v>115</v>
      </c>
      <c r="KP61" s="403" t="s">
        <v>115</v>
      </c>
      <c r="KQ61" s="56"/>
      <c r="KR61" s="92"/>
      <c r="KS61" s="85" t="s">
        <v>0</v>
      </c>
      <c r="KT61" s="92"/>
      <c r="KU61" s="410" t="s">
        <v>115</v>
      </c>
      <c r="KV61" s="409" t="s">
        <v>115</v>
      </c>
      <c r="KW61" s="56"/>
      <c r="KX61" s="92"/>
      <c r="KY61" s="85" t="s">
        <v>0</v>
      </c>
      <c r="KZ61" s="92"/>
      <c r="LA61" s="415" t="s">
        <v>115</v>
      </c>
      <c r="LB61" s="412" t="s">
        <v>115</v>
      </c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420" t="s">
        <v>115</v>
      </c>
      <c r="LN61" s="419" t="s">
        <v>115</v>
      </c>
      <c r="LO61" s="56"/>
      <c r="LP61" s="92"/>
      <c r="LQ61" s="85" t="s">
        <v>0</v>
      </c>
      <c r="LR61" s="92"/>
      <c r="LS61" s="428" t="s">
        <v>115</v>
      </c>
      <c r="LT61" s="425" t="s">
        <v>115</v>
      </c>
      <c r="LU61" s="56"/>
      <c r="LV61" s="92"/>
      <c r="LW61" s="85" t="s">
        <v>0</v>
      </c>
      <c r="LX61" s="92"/>
      <c r="LY61" s="432" t="s">
        <v>115</v>
      </c>
      <c r="LZ61" s="431" t="s">
        <v>115</v>
      </c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424" t="s">
        <v>115</v>
      </c>
      <c r="JX62" s="421" t="s">
        <v>115</v>
      </c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402" t="s">
        <v>0</v>
      </c>
      <c r="KH62" s="92"/>
      <c r="KI62" s="402" t="s">
        <v>115</v>
      </c>
      <c r="KJ62" s="401" t="s">
        <v>115</v>
      </c>
      <c r="KK62" s="56"/>
      <c r="KL62" s="92"/>
      <c r="KM62" s="85" t="s">
        <v>0</v>
      </c>
      <c r="KN62" s="92"/>
      <c r="KO62" s="406" t="s">
        <v>115</v>
      </c>
      <c r="KP62" s="403" t="s">
        <v>115</v>
      </c>
      <c r="KQ62" s="56"/>
      <c r="KR62" s="92"/>
      <c r="KS62" s="85" t="s">
        <v>0</v>
      </c>
      <c r="KT62" s="92"/>
      <c r="KU62" s="410" t="s">
        <v>115</v>
      </c>
      <c r="KV62" s="409" t="s">
        <v>115</v>
      </c>
      <c r="KW62" s="56"/>
      <c r="KX62" s="92"/>
      <c r="KY62" s="85" t="s">
        <v>0</v>
      </c>
      <c r="KZ62" s="92"/>
      <c r="LA62" s="415" t="s">
        <v>115</v>
      </c>
      <c r="LB62" s="412" t="s">
        <v>115</v>
      </c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420" t="s">
        <v>115</v>
      </c>
      <c r="LN62" s="419" t="s">
        <v>115</v>
      </c>
      <c r="LO62" s="56"/>
      <c r="LP62" s="92"/>
      <c r="LQ62" s="85" t="s">
        <v>0</v>
      </c>
      <c r="LR62" s="92"/>
      <c r="LS62" s="428" t="s">
        <v>115</v>
      </c>
      <c r="LT62" s="425" t="s">
        <v>115</v>
      </c>
      <c r="LU62" s="56"/>
      <c r="LV62" s="92"/>
      <c r="LW62" s="85" t="s">
        <v>0</v>
      </c>
      <c r="LX62" s="92"/>
      <c r="LY62" s="432" t="s">
        <v>115</v>
      </c>
      <c r="LZ62" s="431" t="s">
        <v>115</v>
      </c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337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424" t="s">
        <v>115</v>
      </c>
      <c r="JX63" s="421" t="s">
        <v>115</v>
      </c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402" t="s">
        <v>0</v>
      </c>
      <c r="KH63" s="92"/>
      <c r="KI63" s="402" t="s">
        <v>115</v>
      </c>
      <c r="KJ63" s="401" t="s">
        <v>115</v>
      </c>
      <c r="KK63" s="56"/>
      <c r="KL63" s="92"/>
      <c r="KM63" s="85" t="s">
        <v>0</v>
      </c>
      <c r="KN63" s="92"/>
      <c r="KO63" s="406" t="s">
        <v>115</v>
      </c>
      <c r="KP63" s="403" t="s">
        <v>115</v>
      </c>
      <c r="KQ63" s="56"/>
      <c r="KR63" s="92"/>
      <c r="KS63" s="85" t="s">
        <v>0</v>
      </c>
      <c r="KT63" s="92"/>
      <c r="KU63" s="410" t="s">
        <v>115</v>
      </c>
      <c r="KV63" s="409" t="s">
        <v>115</v>
      </c>
      <c r="KW63" s="56"/>
      <c r="KX63" s="92"/>
      <c r="KY63" s="85" t="s">
        <v>0</v>
      </c>
      <c r="KZ63" s="92"/>
      <c r="LA63" s="415" t="s">
        <v>115</v>
      </c>
      <c r="LB63" s="412" t="s">
        <v>115</v>
      </c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420" t="s">
        <v>115</v>
      </c>
      <c r="LN63" s="419" t="s">
        <v>115</v>
      </c>
      <c r="LO63" s="56"/>
      <c r="LP63" s="92"/>
      <c r="LQ63" s="85" t="s">
        <v>0</v>
      </c>
      <c r="LR63" s="92"/>
      <c r="LS63" s="428" t="s">
        <v>115</v>
      </c>
      <c r="LT63" s="425" t="s">
        <v>115</v>
      </c>
      <c r="LU63" s="56"/>
      <c r="LV63" s="92"/>
      <c r="LW63" s="85" t="s">
        <v>0</v>
      </c>
      <c r="LX63" s="92"/>
      <c r="LY63" s="432" t="s">
        <v>115</v>
      </c>
      <c r="LZ63" s="431" t="s">
        <v>115</v>
      </c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424" t="s">
        <v>115</v>
      </c>
      <c r="JX64" s="421" t="s">
        <v>115</v>
      </c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402" t="s">
        <v>0</v>
      </c>
      <c r="KH64" s="92"/>
      <c r="KI64" s="402" t="s">
        <v>115</v>
      </c>
      <c r="KJ64" s="401" t="s">
        <v>115</v>
      </c>
      <c r="KK64" s="56"/>
      <c r="KL64" s="92"/>
      <c r="KM64" s="85" t="s">
        <v>0</v>
      </c>
      <c r="KN64" s="92"/>
      <c r="KO64" s="406" t="s">
        <v>115</v>
      </c>
      <c r="KP64" s="403" t="s">
        <v>115</v>
      </c>
      <c r="KQ64" s="56"/>
      <c r="KR64" s="92"/>
      <c r="KS64" s="85" t="s">
        <v>0</v>
      </c>
      <c r="KT64" s="92"/>
      <c r="KU64" s="410" t="s">
        <v>115</v>
      </c>
      <c r="KV64" s="409" t="s">
        <v>115</v>
      </c>
      <c r="KW64" s="56"/>
      <c r="KX64" s="92"/>
      <c r="KY64" s="85" t="s">
        <v>0</v>
      </c>
      <c r="KZ64" s="92"/>
      <c r="LA64" s="415" t="s">
        <v>115</v>
      </c>
      <c r="LB64" s="412" t="s">
        <v>115</v>
      </c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420" t="s">
        <v>115</v>
      </c>
      <c r="LN64" s="419" t="s">
        <v>115</v>
      </c>
      <c r="LO64" s="56"/>
      <c r="LP64" s="92"/>
      <c r="LQ64" s="85" t="s">
        <v>0</v>
      </c>
      <c r="LR64" s="92"/>
      <c r="LS64" s="428" t="s">
        <v>115</v>
      </c>
      <c r="LT64" s="425" t="s">
        <v>115</v>
      </c>
      <c r="LU64" s="56"/>
      <c r="LV64" s="92"/>
      <c r="LW64" s="85" t="s">
        <v>0</v>
      </c>
      <c r="LX64" s="92"/>
      <c r="LY64" s="432" t="s">
        <v>115</v>
      </c>
      <c r="LZ64" s="431" t="s">
        <v>115</v>
      </c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424" t="s">
        <v>115</v>
      </c>
      <c r="JX65" s="421" t="s">
        <v>115</v>
      </c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402" t="s">
        <v>0</v>
      </c>
      <c r="KH65" s="92"/>
      <c r="KI65" s="402" t="s">
        <v>115</v>
      </c>
      <c r="KJ65" s="401" t="s">
        <v>115</v>
      </c>
      <c r="KK65" s="56"/>
      <c r="KL65" s="92"/>
      <c r="KM65" s="85" t="s">
        <v>0</v>
      </c>
      <c r="KN65" s="92"/>
      <c r="KO65" s="406" t="s">
        <v>115</v>
      </c>
      <c r="KP65" s="403" t="s">
        <v>115</v>
      </c>
      <c r="KQ65" s="56"/>
      <c r="KR65" s="92"/>
      <c r="KS65" s="85" t="s">
        <v>0</v>
      </c>
      <c r="KT65" s="92"/>
      <c r="KU65" s="410" t="s">
        <v>115</v>
      </c>
      <c r="KV65" s="409" t="s">
        <v>115</v>
      </c>
      <c r="KW65" s="56"/>
      <c r="KX65" s="92"/>
      <c r="KY65" s="85" t="s">
        <v>0</v>
      </c>
      <c r="KZ65" s="92"/>
      <c r="LA65" s="415" t="s">
        <v>115</v>
      </c>
      <c r="LB65" s="412" t="s">
        <v>115</v>
      </c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420" t="s">
        <v>115</v>
      </c>
      <c r="LN65" s="419" t="s">
        <v>115</v>
      </c>
      <c r="LO65" s="56"/>
      <c r="LP65" s="92"/>
      <c r="LQ65" s="85" t="s">
        <v>0</v>
      </c>
      <c r="LR65" s="92"/>
      <c r="LS65" s="428" t="s">
        <v>115</v>
      </c>
      <c r="LT65" s="425" t="s">
        <v>115</v>
      </c>
      <c r="LU65" s="56"/>
      <c r="LV65" s="92"/>
      <c r="LW65" s="85" t="s">
        <v>0</v>
      </c>
      <c r="LX65" s="92"/>
      <c r="LY65" s="432" t="s">
        <v>115</v>
      </c>
      <c r="LZ65" s="431" t="s">
        <v>115</v>
      </c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346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337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2" t="s">
        <v>0</v>
      </c>
      <c r="KH66" s="92">
        <v>0</v>
      </c>
      <c r="KI66" s="402" t="s">
        <v>2</v>
      </c>
      <c r="KJ66" s="401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5" t="s">
        <v>1</v>
      </c>
      <c r="LB66" s="412" t="s">
        <v>126</v>
      </c>
      <c r="LC66" s="56"/>
      <c r="LD66" s="92"/>
      <c r="LE66" s="85" t="s">
        <v>0</v>
      </c>
      <c r="LF66" s="92"/>
      <c r="LG66" s="85"/>
      <c r="LH66" s="84"/>
      <c r="LI66" s="56"/>
      <c r="LJ66" s="92">
        <v>0</v>
      </c>
      <c r="LK66" s="85" t="s">
        <v>0</v>
      </c>
      <c r="LL66" s="92">
        <v>2</v>
      </c>
      <c r="LM66" s="420" t="s">
        <v>2</v>
      </c>
      <c r="LN66" s="419" t="s">
        <v>116</v>
      </c>
      <c r="LO66" s="56"/>
      <c r="LP66" s="92"/>
      <c r="LQ66" s="85" t="s">
        <v>0</v>
      </c>
      <c r="LR66" s="92"/>
      <c r="LS66" s="428" t="s">
        <v>115</v>
      </c>
      <c r="LT66" s="425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424" t="s">
        <v>115</v>
      </c>
      <c r="JX67" s="421" t="s">
        <v>115</v>
      </c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402" t="s">
        <v>0</v>
      </c>
      <c r="KH67" s="92"/>
      <c r="KI67" s="402" t="s">
        <v>115</v>
      </c>
      <c r="KJ67" s="401" t="s">
        <v>115</v>
      </c>
      <c r="KK67" s="56"/>
      <c r="KL67" s="92"/>
      <c r="KM67" s="85" t="s">
        <v>0</v>
      </c>
      <c r="KN67" s="92"/>
      <c r="KO67" s="406" t="s">
        <v>115</v>
      </c>
      <c r="KP67" s="403" t="s">
        <v>115</v>
      </c>
      <c r="KQ67" s="56"/>
      <c r="KR67" s="92"/>
      <c r="KS67" s="85" t="s">
        <v>0</v>
      </c>
      <c r="KT67" s="92"/>
      <c r="KU67" s="410" t="s">
        <v>115</v>
      </c>
      <c r="KV67" s="409" t="s">
        <v>115</v>
      </c>
      <c r="KW67" s="56"/>
      <c r="KX67" s="92"/>
      <c r="KY67" s="85" t="s">
        <v>0</v>
      </c>
      <c r="KZ67" s="92"/>
      <c r="LA67" s="415" t="s">
        <v>115</v>
      </c>
      <c r="LB67" s="412" t="s">
        <v>115</v>
      </c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420" t="s">
        <v>115</v>
      </c>
      <c r="LN67" s="419" t="s">
        <v>115</v>
      </c>
      <c r="LO67" s="56"/>
      <c r="LP67" s="92"/>
      <c r="LQ67" s="85" t="s">
        <v>0</v>
      </c>
      <c r="LR67" s="92"/>
      <c r="LS67" s="428" t="s">
        <v>115</v>
      </c>
      <c r="LT67" s="425" t="s">
        <v>115</v>
      </c>
      <c r="LU67" s="56"/>
      <c r="LV67" s="92"/>
      <c r="LW67" s="85" t="s">
        <v>0</v>
      </c>
      <c r="LX67" s="92"/>
      <c r="LY67" s="432" t="s">
        <v>115</v>
      </c>
      <c r="LZ67" s="431" t="s">
        <v>115</v>
      </c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346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424" t="s">
        <v>115</v>
      </c>
      <c r="JX68" s="421" t="s">
        <v>115</v>
      </c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402" t="s">
        <v>0</v>
      </c>
      <c r="KH68" s="92"/>
      <c r="KI68" s="402" t="s">
        <v>115</v>
      </c>
      <c r="KJ68" s="401" t="s">
        <v>115</v>
      </c>
      <c r="KK68" s="56"/>
      <c r="KL68" s="92"/>
      <c r="KM68" s="85" t="s">
        <v>0</v>
      </c>
      <c r="KN68" s="92"/>
      <c r="KO68" s="406" t="s">
        <v>115</v>
      </c>
      <c r="KP68" s="403" t="s">
        <v>115</v>
      </c>
      <c r="KQ68" s="56"/>
      <c r="KR68" s="92"/>
      <c r="KS68" s="85" t="s">
        <v>0</v>
      </c>
      <c r="KT68" s="92"/>
      <c r="KU68" s="410" t="s">
        <v>115</v>
      </c>
      <c r="KV68" s="409" t="s">
        <v>115</v>
      </c>
      <c r="KW68" s="56"/>
      <c r="KX68" s="92"/>
      <c r="KY68" s="85" t="s">
        <v>0</v>
      </c>
      <c r="KZ68" s="92"/>
      <c r="LA68" s="415" t="s">
        <v>115</v>
      </c>
      <c r="LB68" s="412" t="s">
        <v>115</v>
      </c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420" t="s">
        <v>115</v>
      </c>
      <c r="LN68" s="419" t="s">
        <v>115</v>
      </c>
      <c r="LO68" s="56"/>
      <c r="LP68" s="92"/>
      <c r="LQ68" s="85" t="s">
        <v>0</v>
      </c>
      <c r="LR68" s="92"/>
      <c r="LS68" s="428" t="s">
        <v>115</v>
      </c>
      <c r="LT68" s="425" t="s">
        <v>115</v>
      </c>
      <c r="LU68" s="56"/>
      <c r="LV68" s="92"/>
      <c r="LW68" s="85" t="s">
        <v>0</v>
      </c>
      <c r="LX68" s="92"/>
      <c r="LY68" s="432" t="s">
        <v>115</v>
      </c>
      <c r="LZ68" s="431" t="s">
        <v>115</v>
      </c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424" t="s">
        <v>115</v>
      </c>
      <c r="JX69" s="421" t="s">
        <v>115</v>
      </c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402" t="s">
        <v>0</v>
      </c>
      <c r="KH69" s="92"/>
      <c r="KI69" s="402" t="s">
        <v>115</v>
      </c>
      <c r="KJ69" s="401" t="s">
        <v>115</v>
      </c>
      <c r="KK69" s="56"/>
      <c r="KL69" s="92"/>
      <c r="KM69" s="85" t="s">
        <v>0</v>
      </c>
      <c r="KN69" s="92"/>
      <c r="KO69" s="406" t="s">
        <v>115</v>
      </c>
      <c r="KP69" s="403" t="s">
        <v>115</v>
      </c>
      <c r="KQ69" s="56"/>
      <c r="KR69" s="92"/>
      <c r="KS69" s="85" t="s">
        <v>0</v>
      </c>
      <c r="KT69" s="92"/>
      <c r="KU69" s="410" t="s">
        <v>115</v>
      </c>
      <c r="KV69" s="409" t="s">
        <v>115</v>
      </c>
      <c r="KW69" s="56"/>
      <c r="KX69" s="92"/>
      <c r="KY69" s="85" t="s">
        <v>0</v>
      </c>
      <c r="KZ69" s="92"/>
      <c r="LA69" s="415" t="s">
        <v>115</v>
      </c>
      <c r="LB69" s="412" t="s">
        <v>115</v>
      </c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420" t="s">
        <v>115</v>
      </c>
      <c r="LN69" s="419" t="s">
        <v>115</v>
      </c>
      <c r="LO69" s="56"/>
      <c r="LP69" s="92"/>
      <c r="LQ69" s="85" t="s">
        <v>0</v>
      </c>
      <c r="LR69" s="92"/>
      <c r="LS69" s="428" t="s">
        <v>115</v>
      </c>
      <c r="LT69" s="425" t="s">
        <v>115</v>
      </c>
      <c r="LU69" s="56"/>
      <c r="LV69" s="92"/>
      <c r="LW69" s="85" t="s">
        <v>0</v>
      </c>
      <c r="LX69" s="92"/>
      <c r="LY69" s="432" t="s">
        <v>115</v>
      </c>
      <c r="LZ69" s="431" t="s">
        <v>115</v>
      </c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337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2" t="s">
        <v>0</v>
      </c>
      <c r="KH70" s="92">
        <v>0</v>
      </c>
      <c r="KI70" s="402" t="s">
        <v>2</v>
      </c>
      <c r="KJ70" s="401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5" t="s">
        <v>370</v>
      </c>
      <c r="LB70" s="412" t="s">
        <v>117</v>
      </c>
      <c r="LC70" s="56"/>
      <c r="LD70" s="92"/>
      <c r="LE70" s="85" t="s">
        <v>0</v>
      </c>
      <c r="LF70" s="92"/>
      <c r="LG70" s="85"/>
      <c r="LH70" s="84"/>
      <c r="LI70" s="56"/>
      <c r="LJ70" s="92">
        <v>1</v>
      </c>
      <c r="LK70" s="85" t="s">
        <v>0</v>
      </c>
      <c r="LL70" s="92">
        <v>2</v>
      </c>
      <c r="LM70" s="420" t="s">
        <v>2</v>
      </c>
      <c r="LN70" s="419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337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337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92" t="s">
        <v>0</v>
      </c>
      <c r="IL71" s="92">
        <v>3</v>
      </c>
      <c r="IM71" s="321" t="s">
        <v>370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2" t="s">
        <v>0</v>
      </c>
      <c r="KH71" s="92">
        <v>1</v>
      </c>
      <c r="KI71" s="402" t="s">
        <v>2</v>
      </c>
      <c r="KJ71" s="401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5" t="s">
        <v>370</v>
      </c>
      <c r="LB71" s="412" t="s">
        <v>4</v>
      </c>
      <c r="LC71" s="56"/>
      <c r="LD71" s="92"/>
      <c r="LE71" s="85" t="s">
        <v>0</v>
      </c>
      <c r="LF71" s="92"/>
      <c r="LG71" s="85"/>
      <c r="LH71" s="84"/>
      <c r="LI71" s="56"/>
      <c r="LJ71" s="92">
        <v>1</v>
      </c>
      <c r="LK71" s="85" t="s">
        <v>0</v>
      </c>
      <c r="LL71" s="92">
        <v>2</v>
      </c>
      <c r="LM71" s="420" t="s">
        <v>2</v>
      </c>
      <c r="LN71" s="419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336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402" t="s">
        <v>0</v>
      </c>
      <c r="KH72" s="92">
        <v>1</v>
      </c>
      <c r="KI72" s="402" t="s">
        <v>2</v>
      </c>
      <c r="KJ72" s="401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5" t="s">
        <v>370</v>
      </c>
      <c r="LB72" s="412" t="s">
        <v>2</v>
      </c>
      <c r="LC72" s="56"/>
      <c r="LD72" s="92"/>
      <c r="LE72" s="85" t="s">
        <v>0</v>
      </c>
      <c r="LF72" s="92"/>
      <c r="LG72" s="85"/>
      <c r="LH72" s="84"/>
      <c r="LI72" s="56"/>
      <c r="LJ72" s="92">
        <v>1</v>
      </c>
      <c r="LK72" s="85" t="s">
        <v>0</v>
      </c>
      <c r="LL72" s="92">
        <v>2</v>
      </c>
      <c r="LM72" s="420" t="s">
        <v>2</v>
      </c>
      <c r="LN72" s="419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337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424" t="s">
        <v>115</v>
      </c>
      <c r="JX73" s="421" t="s">
        <v>115</v>
      </c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402" t="s">
        <v>0</v>
      </c>
      <c r="KH73" s="92"/>
      <c r="KI73" s="402" t="s">
        <v>115</v>
      </c>
      <c r="KJ73" s="401" t="s">
        <v>115</v>
      </c>
      <c r="KK73" s="56"/>
      <c r="KL73" s="92"/>
      <c r="KM73" s="85" t="s">
        <v>0</v>
      </c>
      <c r="KN73" s="92"/>
      <c r="KO73" s="406" t="s">
        <v>115</v>
      </c>
      <c r="KP73" s="403" t="s">
        <v>115</v>
      </c>
      <c r="KQ73" s="56"/>
      <c r="KR73" s="92"/>
      <c r="KS73" s="85" t="s">
        <v>0</v>
      </c>
      <c r="KT73" s="92"/>
      <c r="KU73" s="410" t="s">
        <v>115</v>
      </c>
      <c r="KV73" s="409" t="s">
        <v>115</v>
      </c>
      <c r="KW73" s="56"/>
      <c r="KX73" s="92"/>
      <c r="KY73" s="85" t="s">
        <v>0</v>
      </c>
      <c r="KZ73" s="92"/>
      <c r="LA73" s="415" t="s">
        <v>115</v>
      </c>
      <c r="LB73" s="412" t="s">
        <v>115</v>
      </c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420" t="s">
        <v>115</v>
      </c>
      <c r="LN73" s="419" t="s">
        <v>115</v>
      </c>
      <c r="LO73" s="56"/>
      <c r="LP73" s="92"/>
      <c r="LQ73" s="85" t="s">
        <v>0</v>
      </c>
      <c r="LR73" s="92"/>
      <c r="LS73" s="428" t="s">
        <v>115</v>
      </c>
      <c r="LT73" s="425" t="s">
        <v>115</v>
      </c>
      <c r="LU73" s="56"/>
      <c r="LV73" s="92"/>
      <c r="LW73" s="85" t="s">
        <v>0</v>
      </c>
      <c r="LX73" s="92"/>
      <c r="LY73" s="432" t="s">
        <v>115</v>
      </c>
      <c r="LZ73" s="431" t="s">
        <v>115</v>
      </c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337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10" t="s">
        <v>356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392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24" t="s">
        <v>115</v>
      </c>
      <c r="JX74" s="421" t="s">
        <v>115</v>
      </c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402" t="s">
        <v>0</v>
      </c>
      <c r="KH74" s="92"/>
      <c r="KI74" s="402" t="s">
        <v>115</v>
      </c>
      <c r="KJ74" s="401" t="s">
        <v>115</v>
      </c>
      <c r="KK74" s="56"/>
      <c r="KL74" s="92"/>
      <c r="KM74" s="85" t="s">
        <v>0</v>
      </c>
      <c r="KN74" s="92"/>
      <c r="KO74" s="406" t="s">
        <v>115</v>
      </c>
      <c r="KP74" s="403" t="s">
        <v>115</v>
      </c>
      <c r="KQ74" s="56"/>
      <c r="KR74" s="92"/>
      <c r="KS74" s="85" t="s">
        <v>0</v>
      </c>
      <c r="KT74" s="92"/>
      <c r="KU74" s="410" t="s">
        <v>115</v>
      </c>
      <c r="KV74" s="409" t="s">
        <v>115</v>
      </c>
      <c r="KW74" s="56"/>
      <c r="KX74" s="92"/>
      <c r="KY74" s="85" t="s">
        <v>0</v>
      </c>
      <c r="KZ74" s="92"/>
      <c r="LA74" s="415" t="s">
        <v>115</v>
      </c>
      <c r="LB74" s="412" t="s">
        <v>115</v>
      </c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420" t="s">
        <v>115</v>
      </c>
      <c r="LN74" s="419" t="s">
        <v>115</v>
      </c>
      <c r="LO74" s="56"/>
      <c r="LP74" s="92"/>
      <c r="LQ74" s="85" t="s">
        <v>0</v>
      </c>
      <c r="LR74" s="92"/>
      <c r="LS74" s="428" t="s">
        <v>115</v>
      </c>
      <c r="LT74" s="425" t="s">
        <v>115</v>
      </c>
      <c r="LU74" s="56"/>
      <c r="LV74" s="92"/>
      <c r="LW74" s="85" t="s">
        <v>0</v>
      </c>
      <c r="LX74" s="92"/>
      <c r="LY74" s="432" t="s">
        <v>115</v>
      </c>
      <c r="LZ74" s="431" t="s">
        <v>115</v>
      </c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370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402" t="s">
        <v>0</v>
      </c>
      <c r="KH75" s="92">
        <v>1</v>
      </c>
      <c r="KI75" s="402" t="s">
        <v>116</v>
      </c>
      <c r="KJ75" s="401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5" t="s">
        <v>2</v>
      </c>
      <c r="LB75" s="412" t="s">
        <v>2</v>
      </c>
      <c r="LC75" s="56"/>
      <c r="LD75" s="92"/>
      <c r="LE75" s="85" t="s">
        <v>0</v>
      </c>
      <c r="LF75" s="92"/>
      <c r="LG75" s="85"/>
      <c r="LH75" s="84"/>
      <c r="LI75" s="56"/>
      <c r="LJ75" s="92">
        <v>0</v>
      </c>
      <c r="LK75" s="85" t="s">
        <v>0</v>
      </c>
      <c r="LL75" s="92">
        <v>2</v>
      </c>
      <c r="LM75" s="420" t="s">
        <v>2</v>
      </c>
      <c r="LN75" s="419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424" t="s">
        <v>115</v>
      </c>
      <c r="JX76" s="421" t="s">
        <v>115</v>
      </c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402" t="s">
        <v>0</v>
      </c>
      <c r="KH76" s="92"/>
      <c r="KI76" s="402" t="s">
        <v>115</v>
      </c>
      <c r="KJ76" s="401" t="s">
        <v>115</v>
      </c>
      <c r="KK76" s="56"/>
      <c r="KL76" s="92"/>
      <c r="KM76" s="85" t="s">
        <v>0</v>
      </c>
      <c r="KN76" s="92"/>
      <c r="KO76" s="406" t="s">
        <v>115</v>
      </c>
      <c r="KP76" s="403" t="s">
        <v>115</v>
      </c>
      <c r="KQ76" s="56"/>
      <c r="KR76" s="92"/>
      <c r="KS76" s="85" t="s">
        <v>0</v>
      </c>
      <c r="KT76" s="92"/>
      <c r="KU76" s="410" t="s">
        <v>115</v>
      </c>
      <c r="KV76" s="409" t="s">
        <v>115</v>
      </c>
      <c r="KW76" s="56"/>
      <c r="KX76" s="92"/>
      <c r="KY76" s="85" t="s">
        <v>0</v>
      </c>
      <c r="KZ76" s="92"/>
      <c r="LA76" s="415" t="s">
        <v>115</v>
      </c>
      <c r="LB76" s="412" t="s">
        <v>115</v>
      </c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420" t="s">
        <v>115</v>
      </c>
      <c r="LN76" s="419" t="s">
        <v>115</v>
      </c>
      <c r="LO76" s="56"/>
      <c r="LP76" s="92"/>
      <c r="LQ76" s="85" t="s">
        <v>0</v>
      </c>
      <c r="LR76" s="92"/>
      <c r="LS76" s="428" t="s">
        <v>115</v>
      </c>
      <c r="LT76" s="425" t="s">
        <v>115</v>
      </c>
      <c r="LU76" s="56"/>
      <c r="LV76" s="92"/>
      <c r="LW76" s="85" t="s">
        <v>0</v>
      </c>
      <c r="LX76" s="92"/>
      <c r="LY76" s="432" t="s">
        <v>115</v>
      </c>
      <c r="LZ76" s="431" t="s">
        <v>115</v>
      </c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370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2" t="s">
        <v>0</v>
      </c>
      <c r="KH77" s="92">
        <v>0</v>
      </c>
      <c r="KI77" s="402" t="s">
        <v>3</v>
      </c>
      <c r="KJ77" s="401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5" t="s">
        <v>370</v>
      </c>
      <c r="LB77" s="412" t="s">
        <v>1</v>
      </c>
      <c r="LC77" s="56"/>
      <c r="LD77" s="92"/>
      <c r="LE77" s="85" t="s">
        <v>0</v>
      </c>
      <c r="LF77" s="92"/>
      <c r="LG77" s="85"/>
      <c r="LH77" s="84"/>
      <c r="LI77" s="56"/>
      <c r="LJ77" s="92">
        <v>2</v>
      </c>
      <c r="LK77" s="85" t="s">
        <v>0</v>
      </c>
      <c r="LL77" s="92">
        <v>1</v>
      </c>
      <c r="LM77" s="420" t="s">
        <v>1</v>
      </c>
      <c r="LN77" s="419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336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381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424" t="s">
        <v>115</v>
      </c>
      <c r="JX78" s="421" t="s">
        <v>115</v>
      </c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402" t="s">
        <v>0</v>
      </c>
      <c r="KH78" s="92"/>
      <c r="KI78" s="402" t="s">
        <v>115</v>
      </c>
      <c r="KJ78" s="401" t="s">
        <v>115</v>
      </c>
      <c r="KK78" s="56"/>
      <c r="KL78" s="92"/>
      <c r="KM78" s="85" t="s">
        <v>0</v>
      </c>
      <c r="KN78" s="92"/>
      <c r="KO78" s="406" t="s">
        <v>115</v>
      </c>
      <c r="KP78" s="403" t="s">
        <v>115</v>
      </c>
      <c r="KQ78" s="56"/>
      <c r="KR78" s="92"/>
      <c r="KS78" s="85" t="s">
        <v>0</v>
      </c>
      <c r="KT78" s="92"/>
      <c r="KU78" s="410" t="s">
        <v>115</v>
      </c>
      <c r="KV78" s="409" t="s">
        <v>115</v>
      </c>
      <c r="KW78" s="56"/>
      <c r="KX78" s="92"/>
      <c r="KY78" s="85" t="s">
        <v>0</v>
      </c>
      <c r="KZ78" s="92"/>
      <c r="LA78" s="415" t="s">
        <v>115</v>
      </c>
      <c r="LB78" s="412" t="s">
        <v>115</v>
      </c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420" t="s">
        <v>115</v>
      </c>
      <c r="LN78" s="419" t="s">
        <v>115</v>
      </c>
      <c r="LO78" s="56"/>
      <c r="LP78" s="92"/>
      <c r="LQ78" s="85" t="s">
        <v>0</v>
      </c>
      <c r="LR78" s="92"/>
      <c r="LS78" s="428" t="s">
        <v>115</v>
      </c>
      <c r="LT78" s="425" t="s">
        <v>115</v>
      </c>
      <c r="LU78" s="56"/>
      <c r="LV78" s="92"/>
      <c r="LW78" s="85" t="s">
        <v>0</v>
      </c>
      <c r="LX78" s="92"/>
      <c r="LY78" s="432" t="s">
        <v>115</v>
      </c>
      <c r="LZ78" s="431" t="s">
        <v>115</v>
      </c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346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424" t="s">
        <v>115</v>
      </c>
      <c r="JX79" s="421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2" t="s">
        <v>0</v>
      </c>
      <c r="KH79" s="92">
        <v>0</v>
      </c>
      <c r="KI79" s="402" t="s">
        <v>2</v>
      </c>
      <c r="KJ79" s="401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5" t="s">
        <v>115</v>
      </c>
      <c r="LB79" s="412" t="s">
        <v>115</v>
      </c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420" t="s">
        <v>115</v>
      </c>
      <c r="LN79" s="419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32" t="s">
        <v>115</v>
      </c>
      <c r="LZ79" s="431" t="s">
        <v>115</v>
      </c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424" t="s">
        <v>115</v>
      </c>
      <c r="JX80" s="421" t="s">
        <v>115</v>
      </c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402" t="s">
        <v>0</v>
      </c>
      <c r="KH80" s="92"/>
      <c r="KI80" s="402" t="s">
        <v>115</v>
      </c>
      <c r="KJ80" s="401" t="s">
        <v>115</v>
      </c>
      <c r="KK80" s="56"/>
      <c r="KL80" s="92"/>
      <c r="KM80" s="85" t="s">
        <v>0</v>
      </c>
      <c r="KN80" s="92"/>
      <c r="KO80" s="406" t="s">
        <v>115</v>
      </c>
      <c r="KP80" s="403" t="s">
        <v>115</v>
      </c>
      <c r="KQ80" s="56"/>
      <c r="KR80" s="92"/>
      <c r="KS80" s="85" t="s">
        <v>0</v>
      </c>
      <c r="KT80" s="92"/>
      <c r="KU80" s="410" t="s">
        <v>115</v>
      </c>
      <c r="KV80" s="409" t="s">
        <v>115</v>
      </c>
      <c r="KW80" s="56"/>
      <c r="KX80" s="92"/>
      <c r="KY80" s="85" t="s">
        <v>0</v>
      </c>
      <c r="KZ80" s="92"/>
      <c r="LA80" s="415" t="s">
        <v>115</v>
      </c>
      <c r="LB80" s="412" t="s">
        <v>115</v>
      </c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420" t="s">
        <v>115</v>
      </c>
      <c r="LN80" s="419" t="s">
        <v>115</v>
      </c>
      <c r="LO80" s="56"/>
      <c r="LP80" s="92"/>
      <c r="LQ80" s="85" t="s">
        <v>0</v>
      </c>
      <c r="LR80" s="92"/>
      <c r="LS80" s="428" t="s">
        <v>115</v>
      </c>
      <c r="LT80" s="425" t="s">
        <v>115</v>
      </c>
      <c r="LU80" s="56"/>
      <c r="LV80" s="92"/>
      <c r="LW80" s="85" t="s">
        <v>0</v>
      </c>
      <c r="LX80" s="92"/>
      <c r="LY80" s="432" t="s">
        <v>115</v>
      </c>
      <c r="LZ80" s="431" t="s">
        <v>115</v>
      </c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337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2" t="s">
        <v>0</v>
      </c>
      <c r="KH81" s="92">
        <v>0</v>
      </c>
      <c r="KI81" s="402" t="s">
        <v>2</v>
      </c>
      <c r="KJ81" s="401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5" t="s">
        <v>2</v>
      </c>
      <c r="LB81" s="412" t="s">
        <v>117</v>
      </c>
      <c r="LC81" s="56"/>
      <c r="LD81" s="92"/>
      <c r="LE81" s="85" t="s">
        <v>0</v>
      </c>
      <c r="LF81" s="92"/>
      <c r="LG81" s="85"/>
      <c r="LH81" s="84"/>
      <c r="LI81" s="56"/>
      <c r="LJ81" s="92">
        <v>1</v>
      </c>
      <c r="LK81" s="85" t="s">
        <v>0</v>
      </c>
      <c r="LL81" s="92">
        <v>2</v>
      </c>
      <c r="LM81" s="420" t="s">
        <v>2</v>
      </c>
      <c r="LN81" s="419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32" t="s">
        <v>370</v>
      </c>
      <c r="LZ81" s="431" t="s">
        <v>2</v>
      </c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337</v>
      </c>
      <c r="AR82" s="141" t="s">
        <v>346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336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336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370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2" t="s">
        <v>0</v>
      </c>
      <c r="KH82" s="92">
        <v>0</v>
      </c>
      <c r="KI82" s="402" t="s">
        <v>3</v>
      </c>
      <c r="KJ82" s="401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5" t="s">
        <v>370</v>
      </c>
      <c r="LB82" s="412" t="s">
        <v>277</v>
      </c>
      <c r="LC82" s="56"/>
      <c r="LD82" s="92"/>
      <c r="LE82" s="85" t="s">
        <v>0</v>
      </c>
      <c r="LF82" s="92"/>
      <c r="LG82" s="85"/>
      <c r="LH82" s="84"/>
      <c r="LI82" s="56"/>
      <c r="LJ82" s="92">
        <v>2</v>
      </c>
      <c r="LK82" s="85" t="s">
        <v>0</v>
      </c>
      <c r="LL82" s="92">
        <v>2</v>
      </c>
      <c r="LM82" s="420" t="s">
        <v>1</v>
      </c>
      <c r="LN82" s="419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424" t="s">
        <v>115</v>
      </c>
      <c r="JX83" s="421" t="s">
        <v>115</v>
      </c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402" t="s">
        <v>0</v>
      </c>
      <c r="KH83" s="92"/>
      <c r="KI83" s="402" t="s">
        <v>115</v>
      </c>
      <c r="KJ83" s="401" t="s">
        <v>115</v>
      </c>
      <c r="KK83" s="56"/>
      <c r="KL83" s="92"/>
      <c r="KM83" s="85" t="s">
        <v>0</v>
      </c>
      <c r="KN83" s="92"/>
      <c r="KO83" s="406" t="s">
        <v>115</v>
      </c>
      <c r="KP83" s="403" t="s">
        <v>115</v>
      </c>
      <c r="KQ83" s="56"/>
      <c r="KR83" s="92"/>
      <c r="KS83" s="85" t="s">
        <v>0</v>
      </c>
      <c r="KT83" s="92"/>
      <c r="KU83" s="410" t="s">
        <v>115</v>
      </c>
      <c r="KV83" s="409" t="s">
        <v>115</v>
      </c>
      <c r="KW83" s="56"/>
      <c r="KX83" s="92"/>
      <c r="KY83" s="85" t="s">
        <v>0</v>
      </c>
      <c r="KZ83" s="92"/>
      <c r="LA83" s="415" t="s">
        <v>115</v>
      </c>
      <c r="LB83" s="412" t="s">
        <v>115</v>
      </c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420" t="s">
        <v>115</v>
      </c>
      <c r="LN83" s="419" t="s">
        <v>115</v>
      </c>
      <c r="LO83" s="56"/>
      <c r="LP83" s="92"/>
      <c r="LQ83" s="85" t="s">
        <v>0</v>
      </c>
      <c r="LR83" s="92"/>
      <c r="LS83" s="428" t="s">
        <v>115</v>
      </c>
      <c r="LT83" s="425" t="s">
        <v>115</v>
      </c>
      <c r="LU83" s="56"/>
      <c r="LV83" s="92"/>
      <c r="LW83" s="85" t="s">
        <v>0</v>
      </c>
      <c r="LX83" s="92"/>
      <c r="LY83" s="432" t="s">
        <v>115</v>
      </c>
      <c r="LZ83" s="431" t="s">
        <v>115</v>
      </c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337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336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92" t="s">
        <v>0</v>
      </c>
      <c r="IL84" s="92">
        <v>2</v>
      </c>
      <c r="IM84" s="321" t="s">
        <v>370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2" t="s">
        <v>0</v>
      </c>
      <c r="KH84" s="92">
        <v>0</v>
      </c>
      <c r="KI84" s="402" t="s">
        <v>2</v>
      </c>
      <c r="KJ84" s="401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15" t="s">
        <v>370</v>
      </c>
      <c r="LB84" s="412" t="s">
        <v>1</v>
      </c>
      <c r="LC84" s="56"/>
      <c r="LD84" s="92"/>
      <c r="LE84" s="85" t="s">
        <v>0</v>
      </c>
      <c r="LF84" s="92"/>
      <c r="LG84" s="85"/>
      <c r="LH84" s="84"/>
      <c r="LI84" s="56"/>
      <c r="LJ84" s="92">
        <v>2</v>
      </c>
      <c r="LK84" s="85" t="s">
        <v>0</v>
      </c>
      <c r="LL84" s="92">
        <v>2</v>
      </c>
      <c r="LM84" s="420" t="s">
        <v>407</v>
      </c>
      <c r="LN84" s="419" t="s">
        <v>117</v>
      </c>
      <c r="LO84" s="56"/>
      <c r="LP84" s="92"/>
      <c r="LQ84" s="85" t="s">
        <v>0</v>
      </c>
      <c r="LR84" s="92"/>
      <c r="LS84" s="428" t="s">
        <v>115</v>
      </c>
      <c r="LT84" s="425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42" t="s">
        <v>346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337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402" t="s">
        <v>0</v>
      </c>
      <c r="KH85" s="92">
        <v>1</v>
      </c>
      <c r="KI85" s="402" t="s">
        <v>2</v>
      </c>
      <c r="KJ85" s="401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5" t="s">
        <v>115</v>
      </c>
      <c r="LB85" s="412" t="s">
        <v>115</v>
      </c>
      <c r="LC85" s="56"/>
      <c r="LD85" s="92"/>
      <c r="LE85" s="85" t="s">
        <v>0</v>
      </c>
      <c r="LF85" s="92"/>
      <c r="LG85" s="85"/>
      <c r="LH85" s="84"/>
      <c r="LI85" s="56"/>
      <c r="LJ85" s="92">
        <v>2</v>
      </c>
      <c r="LK85" s="85" t="s">
        <v>0</v>
      </c>
      <c r="LL85" s="92">
        <v>1</v>
      </c>
      <c r="LM85" s="420" t="s">
        <v>3</v>
      </c>
      <c r="LN85" s="419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32" t="s">
        <v>115</v>
      </c>
      <c r="LZ85" s="431" t="s">
        <v>115</v>
      </c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367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424" t="s">
        <v>115</v>
      </c>
      <c r="JX86" s="421" t="s">
        <v>115</v>
      </c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402" t="s">
        <v>0</v>
      </c>
      <c r="KH86" s="92"/>
      <c r="KI86" s="402" t="s">
        <v>115</v>
      </c>
      <c r="KJ86" s="401" t="s">
        <v>115</v>
      </c>
      <c r="KK86" s="56"/>
      <c r="KL86" s="92"/>
      <c r="KM86" s="85" t="s">
        <v>0</v>
      </c>
      <c r="KN86" s="92"/>
      <c r="KO86" s="406" t="s">
        <v>115</v>
      </c>
      <c r="KP86" s="403" t="s">
        <v>115</v>
      </c>
      <c r="KQ86" s="56"/>
      <c r="KR86" s="92"/>
      <c r="KS86" s="85" t="s">
        <v>0</v>
      </c>
      <c r="KT86" s="92"/>
      <c r="KU86" s="410" t="s">
        <v>115</v>
      </c>
      <c r="KV86" s="409" t="s">
        <v>115</v>
      </c>
      <c r="KW86" s="56"/>
      <c r="KX86" s="92"/>
      <c r="KY86" s="85" t="s">
        <v>0</v>
      </c>
      <c r="KZ86" s="92"/>
      <c r="LA86" s="415" t="s">
        <v>115</v>
      </c>
      <c r="LB86" s="412" t="s">
        <v>115</v>
      </c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420" t="s">
        <v>115</v>
      </c>
      <c r="LN86" s="419" t="s">
        <v>115</v>
      </c>
      <c r="LO86" s="56"/>
      <c r="LP86" s="92"/>
      <c r="LQ86" s="85" t="s">
        <v>0</v>
      </c>
      <c r="LR86" s="92"/>
      <c r="LS86" s="428" t="s">
        <v>115</v>
      </c>
      <c r="LT86" s="425" t="s">
        <v>115</v>
      </c>
      <c r="LU86" s="56"/>
      <c r="LV86" s="92"/>
      <c r="LW86" s="85" t="s">
        <v>0</v>
      </c>
      <c r="LX86" s="92"/>
      <c r="LY86" s="432" t="s">
        <v>115</v>
      </c>
      <c r="LZ86" s="431" t="s">
        <v>115</v>
      </c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424" t="s">
        <v>115</v>
      </c>
      <c r="JX87" s="421" t="s">
        <v>115</v>
      </c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402" t="s">
        <v>0</v>
      </c>
      <c r="KH87" s="92"/>
      <c r="KI87" s="402" t="s">
        <v>115</v>
      </c>
      <c r="KJ87" s="401" t="s">
        <v>115</v>
      </c>
      <c r="KK87" s="56"/>
      <c r="KL87" s="92"/>
      <c r="KM87" s="85" t="s">
        <v>0</v>
      </c>
      <c r="KN87" s="92"/>
      <c r="KO87" s="406" t="s">
        <v>115</v>
      </c>
      <c r="KP87" s="403" t="s">
        <v>115</v>
      </c>
      <c r="KQ87" s="56"/>
      <c r="KR87" s="92"/>
      <c r="KS87" s="85" t="s">
        <v>0</v>
      </c>
      <c r="KT87" s="92"/>
      <c r="KU87" s="410" t="s">
        <v>115</v>
      </c>
      <c r="KV87" s="409" t="s">
        <v>115</v>
      </c>
      <c r="KW87" s="56"/>
      <c r="KX87" s="92"/>
      <c r="KY87" s="85" t="s">
        <v>0</v>
      </c>
      <c r="KZ87" s="92"/>
      <c r="LA87" s="415" t="s">
        <v>115</v>
      </c>
      <c r="LB87" s="412" t="s">
        <v>115</v>
      </c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420" t="s">
        <v>115</v>
      </c>
      <c r="LN87" s="419" t="s">
        <v>115</v>
      </c>
      <c r="LO87" s="56"/>
      <c r="LP87" s="92"/>
      <c r="LQ87" s="85" t="s">
        <v>0</v>
      </c>
      <c r="LR87" s="92"/>
      <c r="LS87" s="428" t="s">
        <v>115</v>
      </c>
      <c r="LT87" s="425" t="s">
        <v>115</v>
      </c>
      <c r="LU87" s="56"/>
      <c r="LV87" s="92"/>
      <c r="LW87" s="85" t="s">
        <v>0</v>
      </c>
      <c r="LX87" s="92"/>
      <c r="LY87" s="432" t="s">
        <v>115</v>
      </c>
      <c r="LZ87" s="431" t="s">
        <v>115</v>
      </c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424" t="s">
        <v>115</v>
      </c>
      <c r="JX88" s="421" t="s">
        <v>115</v>
      </c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402" t="s">
        <v>0</v>
      </c>
      <c r="KH88" s="92"/>
      <c r="KI88" s="402" t="s">
        <v>115</v>
      </c>
      <c r="KJ88" s="401" t="s">
        <v>115</v>
      </c>
      <c r="KK88" s="56"/>
      <c r="KL88" s="92"/>
      <c r="KM88" s="85" t="s">
        <v>0</v>
      </c>
      <c r="KN88" s="92"/>
      <c r="KO88" s="406" t="s">
        <v>115</v>
      </c>
      <c r="KP88" s="403" t="s">
        <v>115</v>
      </c>
      <c r="KQ88" s="56"/>
      <c r="KR88" s="92"/>
      <c r="KS88" s="85" t="s">
        <v>0</v>
      </c>
      <c r="KT88" s="92"/>
      <c r="KU88" s="410" t="s">
        <v>115</v>
      </c>
      <c r="KV88" s="409" t="s">
        <v>115</v>
      </c>
      <c r="KW88" s="56"/>
      <c r="KX88" s="92"/>
      <c r="KY88" s="85" t="s">
        <v>0</v>
      </c>
      <c r="KZ88" s="92"/>
      <c r="LA88" s="415" t="s">
        <v>115</v>
      </c>
      <c r="LB88" s="412" t="s">
        <v>115</v>
      </c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420" t="s">
        <v>115</v>
      </c>
      <c r="LN88" s="419" t="s">
        <v>115</v>
      </c>
      <c r="LO88" s="56"/>
      <c r="LP88" s="92"/>
      <c r="LQ88" s="85" t="s">
        <v>0</v>
      </c>
      <c r="LR88" s="92"/>
      <c r="LS88" s="428" t="s">
        <v>115</v>
      </c>
      <c r="LT88" s="425" t="s">
        <v>115</v>
      </c>
      <c r="LU88" s="56"/>
      <c r="LV88" s="92"/>
      <c r="LW88" s="85" t="s">
        <v>0</v>
      </c>
      <c r="LX88" s="92"/>
      <c r="LY88" s="432" t="s">
        <v>115</v>
      </c>
      <c r="LZ88" s="431" t="s">
        <v>115</v>
      </c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346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424" t="s">
        <v>115</v>
      </c>
      <c r="JX89" s="421" t="s">
        <v>115</v>
      </c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402" t="s">
        <v>0</v>
      </c>
      <c r="KH89" s="92"/>
      <c r="KI89" s="402" t="s">
        <v>115</v>
      </c>
      <c r="KJ89" s="401" t="s">
        <v>115</v>
      </c>
      <c r="KK89" s="56"/>
      <c r="KL89" s="92"/>
      <c r="KM89" s="85" t="s">
        <v>0</v>
      </c>
      <c r="KN89" s="92"/>
      <c r="KO89" s="406" t="s">
        <v>115</v>
      </c>
      <c r="KP89" s="403" t="s">
        <v>115</v>
      </c>
      <c r="KQ89" s="56"/>
      <c r="KR89" s="92"/>
      <c r="KS89" s="85" t="s">
        <v>0</v>
      </c>
      <c r="KT89" s="92"/>
      <c r="KU89" s="410" t="s">
        <v>115</v>
      </c>
      <c r="KV89" s="409" t="s">
        <v>115</v>
      </c>
      <c r="KW89" s="56"/>
      <c r="KX89" s="92"/>
      <c r="KY89" s="85" t="s">
        <v>0</v>
      </c>
      <c r="KZ89" s="92"/>
      <c r="LA89" s="415" t="s">
        <v>115</v>
      </c>
      <c r="LB89" s="412" t="s">
        <v>115</v>
      </c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420" t="s">
        <v>115</v>
      </c>
      <c r="LN89" s="419" t="s">
        <v>115</v>
      </c>
      <c r="LO89" s="56"/>
      <c r="LP89" s="92"/>
      <c r="LQ89" s="85" t="s">
        <v>0</v>
      </c>
      <c r="LR89" s="92"/>
      <c r="LS89" s="428" t="s">
        <v>115</v>
      </c>
      <c r="LT89" s="425" t="s">
        <v>115</v>
      </c>
      <c r="LU89" s="56"/>
      <c r="LV89" s="92"/>
      <c r="LW89" s="85" t="s">
        <v>0</v>
      </c>
      <c r="LX89" s="92"/>
      <c r="LY89" s="432" t="s">
        <v>115</v>
      </c>
      <c r="LZ89" s="431" t="s">
        <v>115</v>
      </c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337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336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2" t="s">
        <v>0</v>
      </c>
      <c r="KH90" s="92">
        <v>0</v>
      </c>
      <c r="KI90" s="402" t="s">
        <v>3</v>
      </c>
      <c r="KJ90" s="401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5" t="s">
        <v>3</v>
      </c>
      <c r="LB90" s="412" t="s">
        <v>370</v>
      </c>
      <c r="LC90" s="56"/>
      <c r="LD90" s="92"/>
      <c r="LE90" s="85" t="s">
        <v>0</v>
      </c>
      <c r="LF90" s="92"/>
      <c r="LG90" s="85"/>
      <c r="LH90" s="84"/>
      <c r="LI90" s="56"/>
      <c r="LJ90" s="92">
        <v>1</v>
      </c>
      <c r="LK90" s="85" t="s">
        <v>0</v>
      </c>
      <c r="LL90" s="92">
        <v>2</v>
      </c>
      <c r="LM90" s="420" t="s">
        <v>2</v>
      </c>
      <c r="LN90" s="419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424" t="s">
        <v>115</v>
      </c>
      <c r="JX91" s="421" t="s">
        <v>115</v>
      </c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402" t="s">
        <v>0</v>
      </c>
      <c r="KH91" s="92"/>
      <c r="KI91" s="402" t="s">
        <v>115</v>
      </c>
      <c r="KJ91" s="401" t="s">
        <v>115</v>
      </c>
      <c r="KK91" s="56"/>
      <c r="KL91" s="92"/>
      <c r="KM91" s="85" t="s">
        <v>0</v>
      </c>
      <c r="KN91" s="92"/>
      <c r="KO91" s="406" t="s">
        <v>115</v>
      </c>
      <c r="KP91" s="403" t="s">
        <v>115</v>
      </c>
      <c r="KQ91" s="56"/>
      <c r="KR91" s="92"/>
      <c r="KS91" s="85" t="s">
        <v>0</v>
      </c>
      <c r="KT91" s="92"/>
      <c r="KU91" s="410" t="s">
        <v>115</v>
      </c>
      <c r="KV91" s="409" t="s">
        <v>115</v>
      </c>
      <c r="KW91" s="56"/>
      <c r="KX91" s="92"/>
      <c r="KY91" s="85" t="s">
        <v>0</v>
      </c>
      <c r="KZ91" s="92"/>
      <c r="LA91" s="415" t="s">
        <v>115</v>
      </c>
      <c r="LB91" s="412" t="s">
        <v>115</v>
      </c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420" t="s">
        <v>115</v>
      </c>
      <c r="LN91" s="419" t="s">
        <v>115</v>
      </c>
      <c r="LO91" s="56"/>
      <c r="LP91" s="92"/>
      <c r="LQ91" s="85" t="s">
        <v>0</v>
      </c>
      <c r="LR91" s="92"/>
      <c r="LS91" s="428" t="s">
        <v>115</v>
      </c>
      <c r="LT91" s="425" t="s">
        <v>115</v>
      </c>
      <c r="LU91" s="56"/>
      <c r="LV91" s="92"/>
      <c r="LW91" s="85" t="s">
        <v>0</v>
      </c>
      <c r="LX91" s="92"/>
      <c r="LY91" s="432" t="s">
        <v>115</v>
      </c>
      <c r="LZ91" s="431" t="s">
        <v>115</v>
      </c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345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337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370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>
        <v>2</v>
      </c>
      <c r="KG92" s="402" t="s">
        <v>0</v>
      </c>
      <c r="KH92" s="92">
        <v>0</v>
      </c>
      <c r="KI92" s="402" t="s">
        <v>2</v>
      </c>
      <c r="KJ92" s="401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5" t="s">
        <v>2</v>
      </c>
      <c r="LB92" s="412" t="s">
        <v>370</v>
      </c>
      <c r="LC92" s="56"/>
      <c r="LD92" s="92"/>
      <c r="LE92" s="85" t="s">
        <v>0</v>
      </c>
      <c r="LF92" s="92"/>
      <c r="LG92" s="85"/>
      <c r="LH92" s="84"/>
      <c r="LI92" s="56"/>
      <c r="LJ92" s="92">
        <v>0</v>
      </c>
      <c r="LK92" s="85" t="s">
        <v>0</v>
      </c>
      <c r="LL92" s="92">
        <v>3</v>
      </c>
      <c r="LM92" s="420" t="s">
        <v>2</v>
      </c>
      <c r="LN92" s="419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3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346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336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337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24" t="s">
        <v>2</v>
      </c>
      <c r="JX93" s="421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402" t="s">
        <v>0</v>
      </c>
      <c r="KH93" s="92">
        <v>0</v>
      </c>
      <c r="KI93" s="402" t="s">
        <v>2</v>
      </c>
      <c r="KJ93" s="401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5" t="s">
        <v>370</v>
      </c>
      <c r="LB93" s="412" t="s">
        <v>346</v>
      </c>
      <c r="LC93" s="56"/>
      <c r="LD93" s="92"/>
      <c r="LE93" s="85" t="s">
        <v>0</v>
      </c>
      <c r="LF93" s="92"/>
      <c r="LG93" s="85"/>
      <c r="LH93" s="84"/>
      <c r="LI93" s="56"/>
      <c r="LJ93" s="92">
        <v>1</v>
      </c>
      <c r="LK93" s="85" t="s">
        <v>0</v>
      </c>
      <c r="LL93" s="92">
        <v>2</v>
      </c>
      <c r="LM93" s="420" t="s">
        <v>2</v>
      </c>
      <c r="LN93" s="419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32" t="s">
        <v>2</v>
      </c>
      <c r="LZ93" s="431" t="s">
        <v>117</v>
      </c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424" t="s">
        <v>115</v>
      </c>
      <c r="JX94" s="421" t="s">
        <v>115</v>
      </c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402" t="s">
        <v>0</v>
      </c>
      <c r="KH94" s="92"/>
      <c r="KI94" s="402" t="s">
        <v>115</v>
      </c>
      <c r="KJ94" s="401" t="s">
        <v>115</v>
      </c>
      <c r="KK94" s="56"/>
      <c r="KL94" s="92"/>
      <c r="KM94" s="85" t="s">
        <v>0</v>
      </c>
      <c r="KN94" s="92"/>
      <c r="KO94" s="406" t="s">
        <v>115</v>
      </c>
      <c r="KP94" s="403" t="s">
        <v>115</v>
      </c>
      <c r="KQ94" s="56"/>
      <c r="KR94" s="92"/>
      <c r="KS94" s="85" t="s">
        <v>0</v>
      </c>
      <c r="KT94" s="92"/>
      <c r="KU94" s="410" t="s">
        <v>115</v>
      </c>
      <c r="KV94" s="409" t="s">
        <v>115</v>
      </c>
      <c r="KW94" s="56"/>
      <c r="KX94" s="92"/>
      <c r="KY94" s="85" t="s">
        <v>0</v>
      </c>
      <c r="KZ94" s="92"/>
      <c r="LA94" s="415" t="s">
        <v>115</v>
      </c>
      <c r="LB94" s="412" t="s">
        <v>115</v>
      </c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420" t="s">
        <v>115</v>
      </c>
      <c r="LN94" s="419" t="s">
        <v>115</v>
      </c>
      <c r="LO94" s="56"/>
      <c r="LP94" s="92"/>
      <c r="LQ94" s="85" t="s">
        <v>0</v>
      </c>
      <c r="LR94" s="92"/>
      <c r="LS94" s="428" t="s">
        <v>115</v>
      </c>
      <c r="LT94" s="425" t="s">
        <v>115</v>
      </c>
      <c r="LU94" s="56"/>
      <c r="LV94" s="92"/>
      <c r="LW94" s="85" t="s">
        <v>0</v>
      </c>
      <c r="LX94" s="92"/>
      <c r="LY94" s="432" t="s">
        <v>115</v>
      </c>
      <c r="LZ94" s="431" t="s">
        <v>115</v>
      </c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346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337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92" t="s">
        <v>0</v>
      </c>
      <c r="IL95" s="92">
        <v>5</v>
      </c>
      <c r="IM95" s="321" t="s">
        <v>370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402" t="s">
        <v>0</v>
      </c>
      <c r="KH95" s="92">
        <v>0</v>
      </c>
      <c r="KI95" s="402" t="s">
        <v>370</v>
      </c>
      <c r="KJ95" s="401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5" t="s">
        <v>370</v>
      </c>
      <c r="LB95" s="412" t="s">
        <v>117</v>
      </c>
      <c r="LC95" s="56"/>
      <c r="LD95" s="92"/>
      <c r="LE95" s="85" t="s">
        <v>0</v>
      </c>
      <c r="LF95" s="92"/>
      <c r="LG95" s="85"/>
      <c r="LH95" s="84"/>
      <c r="LI95" s="56"/>
      <c r="LJ95" s="92">
        <v>1</v>
      </c>
      <c r="LK95" s="85" t="s">
        <v>0</v>
      </c>
      <c r="LL95" s="92">
        <v>3</v>
      </c>
      <c r="LM95" s="420" t="s">
        <v>1</v>
      </c>
      <c r="LN95" s="419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432" t="s">
        <v>115</v>
      </c>
      <c r="LZ95" s="431" t="s">
        <v>115</v>
      </c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337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337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92" t="s">
        <v>0</v>
      </c>
      <c r="IL96" s="92">
        <v>3</v>
      </c>
      <c r="IM96" s="321" t="s">
        <v>370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24" t="s">
        <v>115</v>
      </c>
      <c r="JX96" s="421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2" t="s">
        <v>0</v>
      </c>
      <c r="KH96" s="92">
        <v>0</v>
      </c>
      <c r="KI96" s="402" t="s">
        <v>2</v>
      </c>
      <c r="KJ96" s="401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5" t="s">
        <v>370</v>
      </c>
      <c r="LB96" s="412" t="s">
        <v>1</v>
      </c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420" t="s">
        <v>115</v>
      </c>
      <c r="LN96" s="419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32" t="s">
        <v>115</v>
      </c>
      <c r="LZ96" s="431" t="s">
        <v>115</v>
      </c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347</v>
      </c>
      <c r="AR97" s="141" t="s">
        <v>345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346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354</v>
      </c>
      <c r="BP97" s="207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346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337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378</v>
      </c>
      <c r="EP97" s="270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382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370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370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71" t="s">
        <v>393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24" t="s">
        <v>370</v>
      </c>
      <c r="JX97" s="421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2" t="s">
        <v>0</v>
      </c>
      <c r="KH97" s="92">
        <v>0</v>
      </c>
      <c r="KI97" s="402" t="s">
        <v>3</v>
      </c>
      <c r="KJ97" s="401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5" t="s">
        <v>115</v>
      </c>
      <c r="LB97" s="412" t="s">
        <v>115</v>
      </c>
      <c r="LC97" s="56"/>
      <c r="LD97" s="92"/>
      <c r="LE97" s="85" t="s">
        <v>0</v>
      </c>
      <c r="LF97" s="92"/>
      <c r="LG97" s="85"/>
      <c r="LH97" s="84"/>
      <c r="LI97" s="56"/>
      <c r="LJ97" s="92">
        <v>0</v>
      </c>
      <c r="LK97" s="85" t="s">
        <v>0</v>
      </c>
      <c r="LL97" s="92">
        <v>1</v>
      </c>
      <c r="LM97" s="420" t="s">
        <v>120</v>
      </c>
      <c r="LN97" s="419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32" t="s">
        <v>119</v>
      </c>
      <c r="LZ97" s="431" t="s">
        <v>336</v>
      </c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346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346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337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370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2" t="s">
        <v>0</v>
      </c>
      <c r="KH98" s="92">
        <v>0</v>
      </c>
      <c r="KI98" s="402" t="s">
        <v>2</v>
      </c>
      <c r="KJ98" s="401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15" t="s">
        <v>370</v>
      </c>
      <c r="LB98" s="412" t="s">
        <v>4</v>
      </c>
      <c r="LC98" s="56"/>
      <c r="LD98" s="92"/>
      <c r="LE98" s="85" t="s">
        <v>0</v>
      </c>
      <c r="LF98" s="92"/>
      <c r="LG98" s="85"/>
      <c r="LH98" s="84"/>
      <c r="LI98" s="56"/>
      <c r="LJ98" s="92">
        <v>0</v>
      </c>
      <c r="LK98" s="85" t="s">
        <v>0</v>
      </c>
      <c r="LL98" s="92">
        <v>1</v>
      </c>
      <c r="LM98" s="420" t="s">
        <v>116</v>
      </c>
      <c r="LN98" s="419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337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402" t="s">
        <v>0</v>
      </c>
      <c r="KH99" s="92">
        <v>0</v>
      </c>
      <c r="KI99" s="402" t="s">
        <v>2</v>
      </c>
      <c r="KJ99" s="401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5" t="s">
        <v>370</v>
      </c>
      <c r="LB99" s="412" t="s">
        <v>277</v>
      </c>
      <c r="LC99" s="56"/>
      <c r="LD99" s="92"/>
      <c r="LE99" s="85" t="s">
        <v>0</v>
      </c>
      <c r="LF99" s="92"/>
      <c r="LG99" s="85"/>
      <c r="LH99" s="84"/>
      <c r="LI99" s="56"/>
      <c r="LJ99" s="92">
        <v>2</v>
      </c>
      <c r="LK99" s="85" t="s">
        <v>0</v>
      </c>
      <c r="LL99" s="92">
        <v>3</v>
      </c>
      <c r="LM99" s="420" t="s">
        <v>2</v>
      </c>
      <c r="LN99" s="419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424" t="s">
        <v>115</v>
      </c>
      <c r="JX100" s="421" t="s">
        <v>115</v>
      </c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402" t="s">
        <v>0</v>
      </c>
      <c r="KH100" s="92"/>
      <c r="KI100" s="402" t="s">
        <v>115</v>
      </c>
      <c r="KJ100" s="401" t="s">
        <v>115</v>
      </c>
      <c r="KK100" s="56"/>
      <c r="KL100" s="92"/>
      <c r="KM100" s="85" t="s">
        <v>0</v>
      </c>
      <c r="KN100" s="92"/>
      <c r="KO100" s="406" t="s">
        <v>115</v>
      </c>
      <c r="KP100" s="403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15" t="s">
        <v>115</v>
      </c>
      <c r="LB100" s="412" t="s">
        <v>115</v>
      </c>
      <c r="LC100" s="56"/>
      <c r="LD100" s="92"/>
      <c r="LE100" s="85" t="s">
        <v>0</v>
      </c>
      <c r="LF100" s="92"/>
      <c r="LG100" s="85"/>
      <c r="LH100" s="84"/>
      <c r="LI100" s="56"/>
      <c r="LJ100" s="92">
        <v>1</v>
      </c>
      <c r="LK100" s="85" t="s">
        <v>0</v>
      </c>
      <c r="LL100" s="92">
        <v>4</v>
      </c>
      <c r="LM100" s="420" t="s">
        <v>370</v>
      </c>
      <c r="LN100" s="419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337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336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377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2" t="s">
        <v>0</v>
      </c>
      <c r="KH101" s="92">
        <v>0</v>
      </c>
      <c r="KI101" s="402" t="s">
        <v>116</v>
      </c>
      <c r="KJ101" s="401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5" t="s">
        <v>126</v>
      </c>
      <c r="LB101" s="412" t="s">
        <v>4</v>
      </c>
      <c r="LC101" s="56"/>
      <c r="LD101" s="92"/>
      <c r="LE101" s="85" t="s">
        <v>0</v>
      </c>
      <c r="LF101" s="92"/>
      <c r="LG101" s="85"/>
      <c r="LH101" s="84"/>
      <c r="LI101" s="56"/>
      <c r="LJ101" s="92">
        <v>2</v>
      </c>
      <c r="LK101" s="85" t="s">
        <v>0</v>
      </c>
      <c r="LL101" s="92">
        <v>2</v>
      </c>
      <c r="LM101" s="420" t="s">
        <v>2</v>
      </c>
      <c r="LN101" s="419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336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336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336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424" t="s">
        <v>115</v>
      </c>
      <c r="JX102" s="421" t="s">
        <v>115</v>
      </c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400" t="s">
        <v>0</v>
      </c>
      <c r="KH102" s="97"/>
      <c r="KI102" s="402" t="s">
        <v>115</v>
      </c>
      <c r="KJ102" s="401" t="s">
        <v>115</v>
      </c>
      <c r="KK102" s="56"/>
      <c r="KL102" s="119"/>
      <c r="KM102" s="83" t="s">
        <v>0</v>
      </c>
      <c r="KN102" s="97"/>
      <c r="KO102" s="406" t="s">
        <v>115</v>
      </c>
      <c r="KP102" s="403" t="s">
        <v>115</v>
      </c>
      <c r="KQ102" s="56"/>
      <c r="KR102" s="119"/>
      <c r="KS102" s="83" t="s">
        <v>0</v>
      </c>
      <c r="KT102" s="97"/>
      <c r="KU102" s="410" t="s">
        <v>115</v>
      </c>
      <c r="KV102" s="409" t="s">
        <v>115</v>
      </c>
      <c r="KW102" s="56"/>
      <c r="KX102" s="119"/>
      <c r="KY102" s="83" t="s">
        <v>0</v>
      </c>
      <c r="KZ102" s="97"/>
      <c r="LA102" s="415" t="s">
        <v>115</v>
      </c>
      <c r="LB102" s="412" t="s">
        <v>115</v>
      </c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420" t="s">
        <v>115</v>
      </c>
      <c r="LN102" s="419" t="s">
        <v>115</v>
      </c>
      <c r="LO102" s="56"/>
      <c r="LP102" s="119"/>
      <c r="LQ102" s="83" t="s">
        <v>0</v>
      </c>
      <c r="LR102" s="97"/>
      <c r="LS102" s="428" t="s">
        <v>115</v>
      </c>
      <c r="LT102" s="425" t="s">
        <v>115</v>
      </c>
      <c r="LU102" s="56"/>
      <c r="LV102" s="119"/>
      <c r="LW102" s="83" t="s">
        <v>0</v>
      </c>
      <c r="LX102" s="97"/>
      <c r="LY102" s="432" t="s">
        <v>115</v>
      </c>
      <c r="LZ102" s="431" t="s">
        <v>115</v>
      </c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337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346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346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346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346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370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>
        <v>3</v>
      </c>
      <c r="JU103" s="83" t="s">
        <v>0</v>
      </c>
      <c r="JV103" s="97">
        <v>1</v>
      </c>
      <c r="JW103" s="424" t="s">
        <v>116</v>
      </c>
      <c r="JX103" s="421" t="s">
        <v>117</v>
      </c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346</v>
      </c>
      <c r="KE103" s="56"/>
      <c r="KF103" s="97"/>
      <c r="KG103" s="400" t="s">
        <v>0</v>
      </c>
      <c r="KH103" s="97"/>
      <c r="KI103" s="402" t="s">
        <v>115</v>
      </c>
      <c r="KJ103" s="401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370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5" t="s">
        <v>115</v>
      </c>
      <c r="LB103" s="412" t="s">
        <v>115</v>
      </c>
      <c r="LC103" s="56"/>
      <c r="LD103" s="97"/>
      <c r="LE103" s="83" t="s">
        <v>0</v>
      </c>
      <c r="LF103" s="97"/>
      <c r="LG103" s="83"/>
      <c r="LH103" s="84"/>
      <c r="LI103" s="56"/>
      <c r="LJ103" s="97">
        <v>1</v>
      </c>
      <c r="LK103" s="83" t="s">
        <v>0</v>
      </c>
      <c r="LL103" s="97">
        <v>2</v>
      </c>
      <c r="LM103" s="418" t="s">
        <v>116</v>
      </c>
      <c r="LN103" s="419" t="s">
        <v>117</v>
      </c>
      <c r="LO103" s="56"/>
      <c r="LP103" s="97">
        <v>4</v>
      </c>
      <c r="LQ103" s="83" t="s">
        <v>0</v>
      </c>
      <c r="LR103" s="97">
        <v>1</v>
      </c>
      <c r="LS103" s="83" t="s">
        <v>116</v>
      </c>
      <c r="LT103" s="84" t="s">
        <v>2</v>
      </c>
      <c r="LU103" s="56"/>
      <c r="LV103" s="97">
        <v>2</v>
      </c>
      <c r="LW103" s="83" t="s">
        <v>0</v>
      </c>
      <c r="LX103" s="97">
        <v>0</v>
      </c>
      <c r="LY103" s="432" t="s">
        <v>116</v>
      </c>
      <c r="LZ103" s="431" t="s">
        <v>117</v>
      </c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337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7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>
        <v>3</v>
      </c>
      <c r="KG104" s="400" t="s">
        <v>0</v>
      </c>
      <c r="KH104" s="92">
        <v>0</v>
      </c>
      <c r="KI104" s="402" t="s">
        <v>116</v>
      </c>
      <c r="KJ104" s="401" t="s">
        <v>336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5" t="s">
        <v>370</v>
      </c>
      <c r="LB104" s="412" t="s">
        <v>126</v>
      </c>
      <c r="LC104" s="56"/>
      <c r="LD104" s="97"/>
      <c r="LE104" s="83" t="s">
        <v>0</v>
      </c>
      <c r="LF104" s="92"/>
      <c r="LG104" s="85"/>
      <c r="LH104" s="84"/>
      <c r="LI104" s="56"/>
      <c r="LJ104" s="97">
        <v>1</v>
      </c>
      <c r="LK104" s="85" t="s">
        <v>0</v>
      </c>
      <c r="LL104" s="92">
        <v>2</v>
      </c>
      <c r="LM104" s="420" t="s">
        <v>370</v>
      </c>
      <c r="LN104" s="419" t="s">
        <v>117</v>
      </c>
      <c r="LO104" s="56"/>
      <c r="LP104" s="97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7"/>
      <c r="LW104" s="85" t="s">
        <v>0</v>
      </c>
      <c r="LX104" s="92"/>
      <c r="LY104" s="432" t="s">
        <v>115</v>
      </c>
      <c r="LZ104" s="431" t="s">
        <v>115</v>
      </c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337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337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337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24" t="s">
        <v>2</v>
      </c>
      <c r="JX105" s="421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400" t="s">
        <v>0</v>
      </c>
      <c r="KH105" s="92">
        <v>1</v>
      </c>
      <c r="KI105" s="402" t="s">
        <v>3</v>
      </c>
      <c r="KJ105" s="401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10" t="s">
        <v>115</v>
      </c>
      <c r="KV105" s="409" t="s">
        <v>115</v>
      </c>
      <c r="KW105" s="56"/>
      <c r="KX105" s="92">
        <v>2</v>
      </c>
      <c r="KY105" s="85" t="s">
        <v>0</v>
      </c>
      <c r="KZ105" s="92">
        <v>0</v>
      </c>
      <c r="LA105" s="415" t="s">
        <v>370</v>
      </c>
      <c r="LB105" s="412" t="s">
        <v>117</v>
      </c>
      <c r="LC105" s="56"/>
      <c r="LD105" s="92"/>
      <c r="LE105" s="83" t="s">
        <v>0</v>
      </c>
      <c r="LF105" s="92"/>
      <c r="LG105" s="85"/>
      <c r="LH105" s="84"/>
      <c r="LI105" s="56"/>
      <c r="LJ105" s="92">
        <v>1</v>
      </c>
      <c r="LK105" s="85" t="s">
        <v>0</v>
      </c>
      <c r="LL105" s="92">
        <v>2</v>
      </c>
      <c r="LM105" s="420" t="s">
        <v>2</v>
      </c>
      <c r="LN105" s="419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32" t="s">
        <v>115</v>
      </c>
      <c r="LZ105" s="431" t="s">
        <v>115</v>
      </c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422" t="s">
        <v>115</v>
      </c>
      <c r="JX106" s="423" t="s">
        <v>115</v>
      </c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398" t="s">
        <v>0</v>
      </c>
      <c r="KH106" s="100"/>
      <c r="KI106" s="398" t="s">
        <v>115</v>
      </c>
      <c r="KJ106" s="399" t="s">
        <v>115</v>
      </c>
      <c r="KK106" s="33"/>
      <c r="KL106" s="99"/>
      <c r="KM106" s="81" t="s">
        <v>0</v>
      </c>
      <c r="KN106" s="100"/>
      <c r="KO106" s="404" t="s">
        <v>115</v>
      </c>
      <c r="KP106" s="405" t="s">
        <v>115</v>
      </c>
      <c r="KQ106" s="33"/>
      <c r="KR106" s="99"/>
      <c r="KS106" s="81" t="s">
        <v>0</v>
      </c>
      <c r="KT106" s="100"/>
      <c r="KU106" s="407" t="s">
        <v>115</v>
      </c>
      <c r="KV106" s="408" t="s">
        <v>115</v>
      </c>
      <c r="KW106" s="33"/>
      <c r="KX106" s="99"/>
      <c r="KY106" s="81" t="s">
        <v>0</v>
      </c>
      <c r="KZ106" s="100"/>
      <c r="LA106" s="413" t="s">
        <v>115</v>
      </c>
      <c r="LB106" s="414" t="s">
        <v>115</v>
      </c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416" t="s">
        <v>115</v>
      </c>
      <c r="LN106" s="417" t="s">
        <v>115</v>
      </c>
      <c r="LO106" s="33"/>
      <c r="LP106" s="99"/>
      <c r="LQ106" s="81" t="s">
        <v>0</v>
      </c>
      <c r="LR106" s="100"/>
      <c r="LS106" s="426" t="s">
        <v>115</v>
      </c>
      <c r="LT106" s="427" t="s">
        <v>115</v>
      </c>
      <c r="LU106" s="33"/>
      <c r="LV106" s="99"/>
      <c r="LW106" s="81" t="s">
        <v>0</v>
      </c>
      <c r="LX106" s="100"/>
      <c r="LY106" s="429" t="s">
        <v>115</v>
      </c>
      <c r="LZ106" s="430" t="s">
        <v>115</v>
      </c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MR102" activePane="bottomRight" state="frozen"/>
      <selection pane="topRight" activeCell="D1" sqref="D1"/>
      <selection pane="bottomLeft" activeCell="A12" sqref="A12"/>
      <selection pane="bottomRight" activeCell="OB7" sqref="OB7:OD7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506"/>
      <c r="B1" s="506"/>
      <c r="C1" s="19"/>
      <c r="D1" s="472" t="str">
        <f>Tipy!D1</f>
        <v>1. kolo</v>
      </c>
      <c r="E1" s="473"/>
      <c r="F1" s="473"/>
      <c r="G1" s="473"/>
      <c r="H1" s="473"/>
      <c r="I1" s="474"/>
      <c r="J1" s="20"/>
      <c r="K1" s="472" t="str">
        <f>Tipy!J1</f>
        <v>2. kolo</v>
      </c>
      <c r="L1" s="473"/>
      <c r="M1" s="473"/>
      <c r="N1" s="473"/>
      <c r="O1" s="473"/>
      <c r="P1" s="474"/>
      <c r="Q1" s="20"/>
      <c r="R1" s="472" t="str">
        <f>Tipy!P1</f>
        <v>3. kolo</v>
      </c>
      <c r="S1" s="473"/>
      <c r="T1" s="473"/>
      <c r="U1" s="473"/>
      <c r="V1" s="473"/>
      <c r="W1" s="474"/>
      <c r="X1" s="20"/>
      <c r="Y1" s="472" t="str">
        <f>Tipy!V1</f>
        <v>4. kolo</v>
      </c>
      <c r="Z1" s="473"/>
      <c r="AA1" s="473"/>
      <c r="AB1" s="473"/>
      <c r="AC1" s="473"/>
      <c r="AD1" s="474"/>
      <c r="AE1" s="20"/>
      <c r="AF1" s="475" t="str">
        <f>Tipy!AB1</f>
        <v>Skupina</v>
      </c>
      <c r="AG1" s="476"/>
      <c r="AH1" s="476"/>
      <c r="AI1" s="476"/>
      <c r="AJ1" s="476"/>
      <c r="AK1" s="477"/>
      <c r="AL1" s="20"/>
      <c r="AM1" s="472" t="str">
        <f>Tipy!AH1</f>
        <v>5. kolo</v>
      </c>
      <c r="AN1" s="473"/>
      <c r="AO1" s="473"/>
      <c r="AP1" s="473"/>
      <c r="AQ1" s="473"/>
      <c r="AR1" s="474"/>
      <c r="AS1" s="20"/>
      <c r="AT1" s="481" t="str">
        <f>Tipy!AN1</f>
        <v>3. kolo</v>
      </c>
      <c r="AU1" s="479"/>
      <c r="AV1" s="479"/>
      <c r="AW1" s="479"/>
      <c r="AX1" s="479"/>
      <c r="AY1" s="480"/>
      <c r="AZ1" s="20"/>
      <c r="BA1" s="472" t="str">
        <f>Tipy!AT1</f>
        <v>6. kolo</v>
      </c>
      <c r="BB1" s="473"/>
      <c r="BC1" s="473"/>
      <c r="BD1" s="473"/>
      <c r="BE1" s="473"/>
      <c r="BF1" s="474"/>
      <c r="BG1" s="20"/>
      <c r="BH1" s="475" t="str">
        <f>Tipy!AZ1</f>
        <v>Skupina</v>
      </c>
      <c r="BI1" s="476"/>
      <c r="BJ1" s="476"/>
      <c r="BK1" s="476"/>
      <c r="BL1" s="476"/>
      <c r="BM1" s="477"/>
      <c r="BN1" s="20"/>
      <c r="BO1" s="472" t="str">
        <f>Tipy!BF1</f>
        <v>7. kolo</v>
      </c>
      <c r="BP1" s="473"/>
      <c r="BQ1" s="473"/>
      <c r="BR1" s="473"/>
      <c r="BS1" s="473"/>
      <c r="BT1" s="474"/>
      <c r="BU1" s="20"/>
      <c r="BV1" s="472" t="str">
        <f>Tipy!BL1</f>
        <v>8. kolo</v>
      </c>
      <c r="BW1" s="473"/>
      <c r="BX1" s="473"/>
      <c r="BY1" s="473"/>
      <c r="BZ1" s="473"/>
      <c r="CA1" s="474"/>
      <c r="CB1" s="20"/>
      <c r="CC1" s="475" t="str">
        <f>Tipy!BR1</f>
        <v>Skupina</v>
      </c>
      <c r="CD1" s="476"/>
      <c r="CE1" s="476"/>
      <c r="CF1" s="476"/>
      <c r="CG1" s="476"/>
      <c r="CH1" s="477"/>
      <c r="CI1" s="20"/>
      <c r="CJ1" s="472" t="str">
        <f>Tipy!BX1</f>
        <v>9. kolo</v>
      </c>
      <c r="CK1" s="473"/>
      <c r="CL1" s="473"/>
      <c r="CM1" s="473"/>
      <c r="CN1" s="473"/>
      <c r="CO1" s="474"/>
      <c r="CP1" s="20"/>
      <c r="CQ1" s="481" t="str">
        <f>Tipy!CD1</f>
        <v>4. kolo</v>
      </c>
      <c r="CR1" s="479"/>
      <c r="CS1" s="479"/>
      <c r="CT1" s="479"/>
      <c r="CU1" s="479"/>
      <c r="CV1" s="480"/>
      <c r="CW1" s="20"/>
      <c r="CX1" s="472" t="str">
        <f>Tipy!CJ1</f>
        <v>10. kolo</v>
      </c>
      <c r="CY1" s="473"/>
      <c r="CZ1" s="473"/>
      <c r="DA1" s="473"/>
      <c r="DB1" s="473"/>
      <c r="DC1" s="474"/>
      <c r="DD1" s="20"/>
      <c r="DE1" s="475" t="str">
        <f>Tipy!CP1</f>
        <v>Skupina</v>
      </c>
      <c r="DF1" s="476"/>
      <c r="DG1" s="476"/>
      <c r="DH1" s="476"/>
      <c r="DI1" s="476"/>
      <c r="DJ1" s="477"/>
      <c r="DK1" s="20"/>
      <c r="DL1" s="472" t="str">
        <f>Tipy!CV1</f>
        <v>11. kolo</v>
      </c>
      <c r="DM1" s="473"/>
      <c r="DN1" s="473"/>
      <c r="DO1" s="473"/>
      <c r="DP1" s="473"/>
      <c r="DQ1" s="474"/>
      <c r="DR1" s="20"/>
      <c r="DS1" s="472" t="str">
        <f>Tipy!DB1</f>
        <v>12. kolo</v>
      </c>
      <c r="DT1" s="473"/>
      <c r="DU1" s="473"/>
      <c r="DV1" s="473"/>
      <c r="DW1" s="473"/>
      <c r="DX1" s="474"/>
      <c r="DY1" s="20"/>
      <c r="DZ1" s="475" t="str">
        <f>Tipy!DH1</f>
        <v>Skupina</v>
      </c>
      <c r="EA1" s="476"/>
      <c r="EB1" s="476"/>
      <c r="EC1" s="476"/>
      <c r="ED1" s="476"/>
      <c r="EE1" s="477"/>
      <c r="EF1" s="20"/>
      <c r="EG1" s="472" t="str">
        <f>Tipy!DN1</f>
        <v>13. kolo</v>
      </c>
      <c r="EH1" s="473"/>
      <c r="EI1" s="473"/>
      <c r="EJ1" s="473"/>
      <c r="EK1" s="473"/>
      <c r="EL1" s="474"/>
      <c r="EM1" s="20"/>
      <c r="EN1" s="472" t="str">
        <f>Tipy!DT1</f>
        <v>14. kolo</v>
      </c>
      <c r="EO1" s="473"/>
      <c r="EP1" s="473"/>
      <c r="EQ1" s="473"/>
      <c r="ER1" s="473"/>
      <c r="ES1" s="474"/>
      <c r="ET1" s="20"/>
      <c r="EU1" s="472" t="str">
        <f>Tipy!DZ1</f>
        <v>15. kolo</v>
      </c>
      <c r="EV1" s="473"/>
      <c r="EW1" s="473"/>
      <c r="EX1" s="473"/>
      <c r="EY1" s="473"/>
      <c r="EZ1" s="474"/>
      <c r="FA1" s="20"/>
      <c r="FB1" s="475" t="str">
        <f>Tipy!EF1</f>
        <v>Skupina</v>
      </c>
      <c r="FC1" s="476"/>
      <c r="FD1" s="476"/>
      <c r="FE1" s="476"/>
      <c r="FF1" s="476"/>
      <c r="FG1" s="477"/>
      <c r="FH1" s="20"/>
      <c r="FI1" s="472" t="str">
        <f>Tipy!EL1</f>
        <v>16. kolo</v>
      </c>
      <c r="FJ1" s="473"/>
      <c r="FK1" s="473"/>
      <c r="FL1" s="473"/>
      <c r="FM1" s="473"/>
      <c r="FN1" s="474"/>
      <c r="FO1" s="20"/>
      <c r="FP1" s="472" t="str">
        <f>Tipy!ER1</f>
        <v>17. kolo</v>
      </c>
      <c r="FQ1" s="473"/>
      <c r="FR1" s="473"/>
      <c r="FS1" s="473"/>
      <c r="FT1" s="473"/>
      <c r="FU1" s="474"/>
      <c r="FV1" s="20"/>
      <c r="FW1" s="472" t="str">
        <f>Tipy!EX1</f>
        <v>18. kolo</v>
      </c>
      <c r="FX1" s="473"/>
      <c r="FY1" s="473"/>
      <c r="FZ1" s="473"/>
      <c r="GA1" s="473"/>
      <c r="GB1" s="474"/>
      <c r="GC1" s="20"/>
      <c r="GD1" s="481" t="str">
        <f>Tipy!FD1</f>
        <v>Štvrťfinále</v>
      </c>
      <c r="GE1" s="479"/>
      <c r="GF1" s="479"/>
      <c r="GG1" s="479"/>
      <c r="GH1" s="479"/>
      <c r="GI1" s="480"/>
      <c r="GJ1" s="20"/>
      <c r="GK1" s="472" t="str">
        <f>Tipy!FJ1</f>
        <v>19. kolo</v>
      </c>
      <c r="GL1" s="473"/>
      <c r="GM1" s="473"/>
      <c r="GN1" s="473"/>
      <c r="GO1" s="473"/>
      <c r="GP1" s="474"/>
      <c r="GQ1" s="20"/>
      <c r="GR1" s="472" t="str">
        <f>Tipy!FP1</f>
        <v>20. kolo</v>
      </c>
      <c r="GS1" s="473"/>
      <c r="GT1" s="473"/>
      <c r="GU1" s="473"/>
      <c r="GV1" s="473"/>
      <c r="GW1" s="474"/>
      <c r="GX1" s="20"/>
      <c r="GY1" s="472" t="str">
        <f>Tipy!FV1</f>
        <v>21. kolo</v>
      </c>
      <c r="GZ1" s="473"/>
      <c r="HA1" s="473"/>
      <c r="HB1" s="473"/>
      <c r="HC1" s="473"/>
      <c r="HD1" s="474"/>
      <c r="HE1" s="20"/>
      <c r="HF1" s="478" t="str">
        <f>Tipy!GB1</f>
        <v>3. kolo</v>
      </c>
      <c r="HG1" s="470"/>
      <c r="HH1" s="470"/>
      <c r="HI1" s="470"/>
      <c r="HJ1" s="470"/>
      <c r="HK1" s="471"/>
      <c r="HL1" s="20"/>
      <c r="HM1" s="481" t="str">
        <f>Tipy!GH1</f>
        <v>Semifinále - 1.z</v>
      </c>
      <c r="HN1" s="479"/>
      <c r="HO1" s="479"/>
      <c r="HP1" s="479"/>
      <c r="HQ1" s="479"/>
      <c r="HR1" s="480"/>
      <c r="HS1" s="20"/>
      <c r="HT1" s="472" t="str">
        <f>Tipy!GN1</f>
        <v>22. kolo</v>
      </c>
      <c r="HU1" s="473"/>
      <c r="HV1" s="473"/>
      <c r="HW1" s="473"/>
      <c r="HX1" s="473"/>
      <c r="HY1" s="474"/>
      <c r="HZ1" s="20"/>
      <c r="IA1" s="481" t="str">
        <f>Tipy!GT1</f>
        <v>Semifinále - 2.z</v>
      </c>
      <c r="IB1" s="479"/>
      <c r="IC1" s="479"/>
      <c r="ID1" s="479"/>
      <c r="IE1" s="479"/>
      <c r="IF1" s="480"/>
      <c r="IG1" s="20"/>
      <c r="IH1" s="472" t="str">
        <f>Tipy!GZ1</f>
        <v>23. kolo</v>
      </c>
      <c r="II1" s="473"/>
      <c r="IJ1" s="473"/>
      <c r="IK1" s="473"/>
      <c r="IL1" s="473"/>
      <c r="IM1" s="474"/>
      <c r="IN1" s="20"/>
      <c r="IO1" s="478" t="str">
        <f>Tipy!HF1</f>
        <v>4. kolo</v>
      </c>
      <c r="IP1" s="470"/>
      <c r="IQ1" s="470"/>
      <c r="IR1" s="470"/>
      <c r="IS1" s="470"/>
      <c r="IT1" s="471"/>
      <c r="IU1" s="20"/>
      <c r="IV1" s="472" t="str">
        <f>Tipy!HL1</f>
        <v>24. kolo</v>
      </c>
      <c r="IW1" s="473"/>
      <c r="IX1" s="473"/>
      <c r="IY1" s="473"/>
      <c r="IZ1" s="473"/>
      <c r="JA1" s="474"/>
      <c r="JB1" s="20"/>
      <c r="JC1" s="472" t="str">
        <f>Tipy!HR1</f>
        <v>25. kolo</v>
      </c>
      <c r="JD1" s="473"/>
      <c r="JE1" s="473"/>
      <c r="JF1" s="473"/>
      <c r="JG1" s="473"/>
      <c r="JH1" s="474"/>
      <c r="JI1" s="20"/>
      <c r="JJ1" s="475" t="str">
        <f>Tipy!HX1</f>
        <v>Osemfinále - 1.z</v>
      </c>
      <c r="JK1" s="476"/>
      <c r="JL1" s="476"/>
      <c r="JM1" s="476"/>
      <c r="JN1" s="476"/>
      <c r="JO1" s="477"/>
      <c r="JP1" s="20"/>
      <c r="JQ1" s="472" t="str">
        <f>Tipy!ID1</f>
        <v>26. kolo</v>
      </c>
      <c r="JR1" s="473"/>
      <c r="JS1" s="473"/>
      <c r="JT1" s="473"/>
      <c r="JU1" s="473"/>
      <c r="JV1" s="474"/>
      <c r="JW1" s="20"/>
      <c r="JX1" s="472" t="str">
        <f>Tipy!IJ1</f>
        <v>27. kolo</v>
      </c>
      <c r="JY1" s="473"/>
      <c r="JZ1" s="473"/>
      <c r="KA1" s="473"/>
      <c r="KB1" s="473"/>
      <c r="KC1" s="474"/>
      <c r="KD1" s="20"/>
      <c r="KE1" s="481" t="str">
        <f>Tipy!IP1</f>
        <v>Finále</v>
      </c>
      <c r="KF1" s="479"/>
      <c r="KG1" s="479"/>
      <c r="KH1" s="479"/>
      <c r="KI1" s="479"/>
      <c r="KJ1" s="480"/>
      <c r="KK1" s="20"/>
      <c r="KL1" s="478" t="str">
        <f>Tipy!IV1</f>
        <v>5. kolo</v>
      </c>
      <c r="KM1" s="470"/>
      <c r="KN1" s="470"/>
      <c r="KO1" s="470"/>
      <c r="KP1" s="470"/>
      <c r="KQ1" s="471"/>
      <c r="KR1" s="20"/>
      <c r="KS1" s="472" t="str">
        <f>Tipy!JB1</f>
        <v>28. kolo</v>
      </c>
      <c r="KT1" s="473"/>
      <c r="KU1" s="473"/>
      <c r="KV1" s="473"/>
      <c r="KW1" s="473"/>
      <c r="KX1" s="474"/>
      <c r="KY1" s="20"/>
      <c r="KZ1" s="475" t="str">
        <f>Tipy!JH1</f>
        <v>Osemfinále - 2.z</v>
      </c>
      <c r="LA1" s="476"/>
      <c r="LB1" s="476"/>
      <c r="LC1" s="476"/>
      <c r="LD1" s="476"/>
      <c r="LE1" s="477"/>
      <c r="LF1" s="20"/>
      <c r="LG1" s="472" t="str">
        <f>Tipy!JN1</f>
        <v>29. kolo</v>
      </c>
      <c r="LH1" s="473"/>
      <c r="LI1" s="473"/>
      <c r="LJ1" s="473"/>
      <c r="LK1" s="473"/>
      <c r="LL1" s="474"/>
      <c r="LM1" s="20"/>
      <c r="LN1" s="472" t="str">
        <f>Tipy!JT1</f>
        <v>30. kolo</v>
      </c>
      <c r="LO1" s="473"/>
      <c r="LP1" s="473"/>
      <c r="LQ1" s="473"/>
      <c r="LR1" s="473"/>
      <c r="LS1" s="474"/>
      <c r="LT1" s="20"/>
      <c r="LU1" s="478" t="str">
        <f>Tipy!JZ1</f>
        <v>Štvrťfinále</v>
      </c>
      <c r="LV1" s="470"/>
      <c r="LW1" s="470"/>
      <c r="LX1" s="470"/>
      <c r="LY1" s="470"/>
      <c r="LZ1" s="471"/>
      <c r="MA1" s="20"/>
      <c r="MB1" s="472" t="str">
        <f>Tipy!KF1</f>
        <v>31. kolo</v>
      </c>
      <c r="MC1" s="473"/>
      <c r="MD1" s="473"/>
      <c r="ME1" s="473"/>
      <c r="MF1" s="473"/>
      <c r="MG1" s="474"/>
      <c r="MH1" s="20"/>
      <c r="MI1" s="475" t="str">
        <f>Tipy!KL1</f>
        <v>Štvrťfinále - 1.z</v>
      </c>
      <c r="MJ1" s="476"/>
      <c r="MK1" s="476"/>
      <c r="ML1" s="476"/>
      <c r="MM1" s="476"/>
      <c r="MN1" s="477"/>
      <c r="MO1" s="20"/>
      <c r="MP1" s="472" t="str">
        <f>Tipy!KR1</f>
        <v>32. kolo</v>
      </c>
      <c r="MQ1" s="473"/>
      <c r="MR1" s="473"/>
      <c r="MS1" s="473"/>
      <c r="MT1" s="473"/>
      <c r="MU1" s="474"/>
      <c r="MV1" s="20"/>
      <c r="MW1" s="475" t="str">
        <f>Tipy!KX1</f>
        <v>Štvrťfinále - 2.z</v>
      </c>
      <c r="MX1" s="476"/>
      <c r="MY1" s="476"/>
      <c r="MZ1" s="476"/>
      <c r="NA1" s="476"/>
      <c r="NB1" s="477"/>
      <c r="NC1" s="20"/>
      <c r="ND1" s="472" t="str">
        <f>Tipy!LD1</f>
        <v>33. kolo</v>
      </c>
      <c r="NE1" s="473"/>
      <c r="NF1" s="473"/>
      <c r="NG1" s="473"/>
      <c r="NH1" s="473"/>
      <c r="NI1" s="474"/>
      <c r="NJ1" s="20"/>
      <c r="NK1" s="478" t="str">
        <f>Tipy!LJ1</f>
        <v>Semifinále</v>
      </c>
      <c r="NL1" s="470"/>
      <c r="NM1" s="470"/>
      <c r="NN1" s="470"/>
      <c r="NO1" s="470"/>
      <c r="NP1" s="471"/>
      <c r="NQ1" s="20"/>
      <c r="NR1" s="472" t="str">
        <f>Tipy!LP1</f>
        <v>34. kolo</v>
      </c>
      <c r="NS1" s="473"/>
      <c r="NT1" s="473"/>
      <c r="NU1" s="473"/>
      <c r="NV1" s="473"/>
      <c r="NW1" s="474"/>
      <c r="NX1" s="20"/>
      <c r="NY1" s="475" t="str">
        <f>Tipy!LV1</f>
        <v>Semifinále - 1.z</v>
      </c>
      <c r="NZ1" s="476"/>
      <c r="OA1" s="476"/>
      <c r="OB1" s="476"/>
      <c r="OC1" s="476"/>
      <c r="OD1" s="477"/>
      <c r="OE1" s="20"/>
      <c r="OF1" s="472" t="str">
        <f>Tipy!MB1</f>
        <v>35. kolo</v>
      </c>
      <c r="OG1" s="473"/>
      <c r="OH1" s="473"/>
      <c r="OI1" s="473"/>
      <c r="OJ1" s="473"/>
      <c r="OK1" s="474"/>
      <c r="OL1" s="20"/>
      <c r="OM1" s="475" t="str">
        <f>Tipy!MH1</f>
        <v>Semifinále - 2.z</v>
      </c>
      <c r="ON1" s="476"/>
      <c r="OO1" s="476"/>
      <c r="OP1" s="476"/>
      <c r="OQ1" s="476"/>
      <c r="OR1" s="477"/>
      <c r="OS1" s="20"/>
      <c r="OT1" s="472" t="str">
        <f>Tipy!MN1</f>
        <v>36. kolo</v>
      </c>
      <c r="OU1" s="473"/>
      <c r="OV1" s="473"/>
      <c r="OW1" s="473"/>
      <c r="OX1" s="473"/>
      <c r="OY1" s="474"/>
      <c r="OZ1" s="20"/>
      <c r="PA1" s="478" t="str">
        <f>Tipy!MT1</f>
        <v>Finále</v>
      </c>
      <c r="PB1" s="470"/>
      <c r="PC1" s="470"/>
      <c r="PD1" s="470"/>
      <c r="PE1" s="470"/>
      <c r="PF1" s="471"/>
      <c r="PG1" s="20"/>
      <c r="PH1" s="472" t="str">
        <f>Tipy!MZ1</f>
        <v>37. kolo</v>
      </c>
      <c r="PI1" s="473"/>
      <c r="PJ1" s="473"/>
      <c r="PK1" s="473"/>
      <c r="PL1" s="473"/>
      <c r="PM1" s="474"/>
      <c r="PN1" s="20"/>
      <c r="PO1" s="472" t="str">
        <f>Tipy!NF1</f>
        <v>38. kolo</v>
      </c>
      <c r="PP1" s="473"/>
      <c r="PQ1" s="473"/>
      <c r="PR1" s="473"/>
      <c r="PS1" s="473"/>
      <c r="PT1" s="474"/>
      <c r="PU1" s="20"/>
      <c r="PV1" s="475" t="str">
        <f>Tipy!NL1</f>
        <v>Finále</v>
      </c>
      <c r="PW1" s="476"/>
      <c r="PX1" s="476"/>
      <c r="PY1" s="476"/>
      <c r="PZ1" s="476"/>
      <c r="QA1" s="477"/>
    </row>
    <row r="2" spans="1:443" ht="18" customHeight="1" x14ac:dyDescent="0.2">
      <c r="A2" s="506"/>
      <c r="B2" s="506"/>
      <c r="C2" s="19"/>
      <c r="D2" s="439">
        <f>Tipy!D2</f>
        <v>44422.770833333336</v>
      </c>
      <c r="E2" s="440"/>
      <c r="F2" s="440"/>
      <c r="G2" s="440"/>
      <c r="H2" s="473"/>
      <c r="I2" s="474"/>
      <c r="J2" s="22"/>
      <c r="K2" s="439">
        <f>Tipy!J2</f>
        <v>44429.5625</v>
      </c>
      <c r="L2" s="440"/>
      <c r="M2" s="440"/>
      <c r="N2" s="440"/>
      <c r="O2" s="473"/>
      <c r="P2" s="474"/>
      <c r="Q2" s="22"/>
      <c r="R2" s="439">
        <f>Tipy!P2</f>
        <v>44436.770833333336</v>
      </c>
      <c r="S2" s="440"/>
      <c r="T2" s="440"/>
      <c r="U2" s="440"/>
      <c r="V2" s="473"/>
      <c r="W2" s="474"/>
      <c r="X2" s="22"/>
      <c r="Y2" s="439">
        <f>Tipy!V2</f>
        <v>44451.729166666664</v>
      </c>
      <c r="Z2" s="440"/>
      <c r="AA2" s="440"/>
      <c r="AB2" s="440"/>
      <c r="AC2" s="473"/>
      <c r="AD2" s="474"/>
      <c r="AE2" s="22"/>
      <c r="AF2" s="447">
        <f>Tipy!AB2</f>
        <v>44454.875</v>
      </c>
      <c r="AG2" s="448"/>
      <c r="AH2" s="448"/>
      <c r="AI2" s="448"/>
      <c r="AJ2" s="476"/>
      <c r="AK2" s="477"/>
      <c r="AL2" s="22"/>
      <c r="AM2" s="439">
        <f>Tipy!AH2</f>
        <v>44457.666666666664</v>
      </c>
      <c r="AN2" s="440"/>
      <c r="AO2" s="440"/>
      <c r="AP2" s="440"/>
      <c r="AQ2" s="473"/>
      <c r="AR2" s="474"/>
      <c r="AS2" s="22"/>
      <c r="AT2" s="456">
        <f>Tipy!AN2</f>
        <v>44460.864583333336</v>
      </c>
      <c r="AU2" s="457"/>
      <c r="AV2" s="457"/>
      <c r="AW2" s="457"/>
      <c r="AX2" s="479"/>
      <c r="AY2" s="480"/>
      <c r="AZ2" s="22"/>
      <c r="BA2" s="439">
        <f>Tipy!AT2</f>
        <v>44464.770833333336</v>
      </c>
      <c r="BB2" s="440"/>
      <c r="BC2" s="440"/>
      <c r="BD2" s="440"/>
      <c r="BE2" s="473"/>
      <c r="BF2" s="474"/>
      <c r="BG2" s="22"/>
      <c r="BH2" s="447">
        <f>Tipy!AZ2</f>
        <v>44467.875</v>
      </c>
      <c r="BI2" s="448"/>
      <c r="BJ2" s="448"/>
      <c r="BK2" s="448"/>
      <c r="BL2" s="476"/>
      <c r="BM2" s="477"/>
      <c r="BN2" s="22"/>
      <c r="BO2" s="439">
        <f>Tipy!BF2</f>
        <v>44472.729166666664</v>
      </c>
      <c r="BP2" s="440"/>
      <c r="BQ2" s="440"/>
      <c r="BR2" s="440"/>
      <c r="BS2" s="473"/>
      <c r="BT2" s="474"/>
      <c r="BU2" s="22"/>
      <c r="BV2" s="439">
        <f>Tipy!BL2</f>
        <v>44485.5625</v>
      </c>
      <c r="BW2" s="440"/>
      <c r="BX2" s="440"/>
      <c r="BY2" s="440"/>
      <c r="BZ2" s="473"/>
      <c r="CA2" s="474"/>
      <c r="CB2" s="22"/>
      <c r="CC2" s="447">
        <f>Tipy!BR2</f>
        <v>44488.875</v>
      </c>
      <c r="CD2" s="448"/>
      <c r="CE2" s="448"/>
      <c r="CF2" s="448"/>
      <c r="CG2" s="476"/>
      <c r="CH2" s="477"/>
      <c r="CI2" s="22"/>
      <c r="CJ2" s="439">
        <f>Tipy!BX2</f>
        <v>44493.729166666664</v>
      </c>
      <c r="CK2" s="440"/>
      <c r="CL2" s="440"/>
      <c r="CM2" s="440"/>
      <c r="CN2" s="473"/>
      <c r="CO2" s="474"/>
      <c r="CP2" s="22"/>
      <c r="CQ2" s="456">
        <f>Tipy!CD2</f>
        <v>44496.864583333336</v>
      </c>
      <c r="CR2" s="457"/>
      <c r="CS2" s="457"/>
      <c r="CT2" s="457"/>
      <c r="CU2" s="479"/>
      <c r="CV2" s="480"/>
      <c r="CW2" s="22"/>
      <c r="CX2" s="439">
        <f>Tipy!CJ2</f>
        <v>44499.666666666664</v>
      </c>
      <c r="CY2" s="440"/>
      <c r="CZ2" s="440"/>
      <c r="DA2" s="440"/>
      <c r="DB2" s="473"/>
      <c r="DC2" s="474"/>
      <c r="DD2" s="22"/>
      <c r="DE2" s="447">
        <f>Tipy!CP2</f>
        <v>44503.875</v>
      </c>
      <c r="DF2" s="448"/>
      <c r="DG2" s="448"/>
      <c r="DH2" s="448"/>
      <c r="DI2" s="476"/>
      <c r="DJ2" s="477"/>
      <c r="DK2" s="22"/>
      <c r="DL2" s="439">
        <f>Tipy!CV2</f>
        <v>44507.729166666664</v>
      </c>
      <c r="DM2" s="440"/>
      <c r="DN2" s="440"/>
      <c r="DO2" s="440"/>
      <c r="DP2" s="473"/>
      <c r="DQ2" s="474"/>
      <c r="DR2" s="22"/>
      <c r="DS2" s="439">
        <f>Tipy!DB2</f>
        <v>44520.770833333336</v>
      </c>
      <c r="DT2" s="440"/>
      <c r="DU2" s="440"/>
      <c r="DV2" s="440"/>
      <c r="DW2" s="473"/>
      <c r="DX2" s="474"/>
      <c r="DY2" s="22"/>
      <c r="DZ2" s="447">
        <f>Tipy!DH2</f>
        <v>44524.875</v>
      </c>
      <c r="EA2" s="448"/>
      <c r="EB2" s="448"/>
      <c r="EC2" s="448"/>
      <c r="ED2" s="476"/>
      <c r="EE2" s="477"/>
      <c r="EF2" s="22"/>
      <c r="EG2" s="439">
        <f>Tipy!DN2</f>
        <v>44527.666666666664</v>
      </c>
      <c r="EH2" s="440"/>
      <c r="EI2" s="440"/>
      <c r="EJ2" s="440"/>
      <c r="EK2" s="473"/>
      <c r="EL2" s="474"/>
      <c r="EM2" s="22"/>
      <c r="EN2" s="439">
        <f>Tipy!DT2</f>
        <v>44531.885416666664</v>
      </c>
      <c r="EO2" s="440"/>
      <c r="EP2" s="440"/>
      <c r="EQ2" s="440"/>
      <c r="ER2" s="473"/>
      <c r="ES2" s="474"/>
      <c r="ET2" s="22"/>
      <c r="EU2" s="439">
        <f>Tipy!DZ2</f>
        <v>44534.666666666664</v>
      </c>
      <c r="EV2" s="440"/>
      <c r="EW2" s="440"/>
      <c r="EX2" s="440"/>
      <c r="EY2" s="473"/>
      <c r="EZ2" s="474"/>
      <c r="FA2" s="22"/>
      <c r="FB2" s="447">
        <f>Tipy!EF2</f>
        <v>44537.875</v>
      </c>
      <c r="FC2" s="448"/>
      <c r="FD2" s="448"/>
      <c r="FE2" s="448"/>
      <c r="FF2" s="476"/>
      <c r="FG2" s="477"/>
      <c r="FH2" s="22"/>
      <c r="FI2" s="439">
        <f>Tipy!EL2</f>
        <v>44541.666666666664</v>
      </c>
      <c r="FJ2" s="440"/>
      <c r="FK2" s="440"/>
      <c r="FL2" s="440"/>
      <c r="FM2" s="473"/>
      <c r="FN2" s="474"/>
      <c r="FO2" s="22"/>
      <c r="FP2" s="439">
        <f>Tipy!ER2</f>
        <v>44546.875</v>
      </c>
      <c r="FQ2" s="440"/>
      <c r="FR2" s="440"/>
      <c r="FS2" s="440"/>
      <c r="FT2" s="473"/>
      <c r="FU2" s="474"/>
      <c r="FV2" s="22"/>
      <c r="FW2" s="439">
        <f>Tipy!EX2</f>
        <v>44549.729166666664</v>
      </c>
      <c r="FX2" s="440"/>
      <c r="FY2" s="440"/>
      <c r="FZ2" s="440"/>
      <c r="GA2" s="473"/>
      <c r="GB2" s="474"/>
      <c r="GC2" s="22"/>
      <c r="GD2" s="456">
        <f>Tipy!FD2</f>
        <v>44552.864583333336</v>
      </c>
      <c r="GE2" s="457"/>
      <c r="GF2" s="457"/>
      <c r="GG2" s="457"/>
      <c r="GH2" s="479"/>
      <c r="GI2" s="480"/>
      <c r="GJ2" s="22"/>
      <c r="GK2" s="439">
        <f>Tipy!FJ2</f>
        <v>44615.864583333336</v>
      </c>
      <c r="GL2" s="440"/>
      <c r="GM2" s="440"/>
      <c r="GN2" s="440"/>
      <c r="GO2" s="473"/>
      <c r="GP2" s="474"/>
      <c r="GQ2" s="22"/>
      <c r="GR2" s="439">
        <f>Tipy!FP2</f>
        <v>44558.875</v>
      </c>
      <c r="GS2" s="440"/>
      <c r="GT2" s="440"/>
      <c r="GU2" s="440"/>
      <c r="GV2" s="473"/>
      <c r="GW2" s="474"/>
      <c r="GX2" s="22"/>
      <c r="GY2" s="439">
        <f>Tipy!FV2</f>
        <v>44563.729166666664</v>
      </c>
      <c r="GZ2" s="440"/>
      <c r="HA2" s="440"/>
      <c r="HB2" s="440"/>
      <c r="HC2" s="473"/>
      <c r="HD2" s="474"/>
      <c r="HE2" s="22"/>
      <c r="HF2" s="466">
        <f>Tipy!GB2</f>
        <v>44570.625</v>
      </c>
      <c r="HG2" s="467"/>
      <c r="HH2" s="467"/>
      <c r="HI2" s="467"/>
      <c r="HJ2" s="470"/>
      <c r="HK2" s="471"/>
      <c r="HL2" s="22"/>
      <c r="HM2" s="456">
        <f>Tipy!GH2</f>
        <v>44574.864583333336</v>
      </c>
      <c r="HN2" s="457"/>
      <c r="HO2" s="457"/>
      <c r="HP2" s="457"/>
      <c r="HQ2" s="479"/>
      <c r="HR2" s="480"/>
      <c r="HS2" s="22"/>
      <c r="HT2" s="439">
        <f>Tipy!GN2</f>
        <v>44577.625</v>
      </c>
      <c r="HU2" s="440"/>
      <c r="HV2" s="440"/>
      <c r="HW2" s="440"/>
      <c r="HX2" s="473"/>
      <c r="HY2" s="474"/>
      <c r="HZ2" s="22"/>
      <c r="IA2" s="456">
        <f>Tipy!GT2</f>
        <v>44581.864583333336</v>
      </c>
      <c r="IB2" s="457"/>
      <c r="IC2" s="457"/>
      <c r="ID2" s="457"/>
      <c r="IE2" s="479"/>
      <c r="IF2" s="480"/>
      <c r="IG2" s="22"/>
      <c r="IH2" s="439">
        <f>Tipy!GZ2</f>
        <v>44584.625</v>
      </c>
      <c r="II2" s="440"/>
      <c r="IJ2" s="440"/>
      <c r="IK2" s="440"/>
      <c r="IL2" s="473"/>
      <c r="IM2" s="474"/>
      <c r="IN2" s="22"/>
      <c r="IO2" s="466">
        <f>Tipy!HF2</f>
        <v>44598.541666666664</v>
      </c>
      <c r="IP2" s="467"/>
      <c r="IQ2" s="467"/>
      <c r="IR2" s="467"/>
      <c r="IS2" s="470"/>
      <c r="IT2" s="471"/>
      <c r="IU2" s="22"/>
      <c r="IV2" s="439">
        <f>Tipy!HL2</f>
        <v>44602.864583333336</v>
      </c>
      <c r="IW2" s="440"/>
      <c r="IX2" s="440"/>
      <c r="IY2" s="440"/>
      <c r="IZ2" s="473"/>
      <c r="JA2" s="474"/>
      <c r="JB2" s="22"/>
      <c r="JC2" s="439">
        <f>Tipy!HR2</f>
        <v>44605.625</v>
      </c>
      <c r="JD2" s="440"/>
      <c r="JE2" s="440"/>
      <c r="JF2" s="440"/>
      <c r="JG2" s="473"/>
      <c r="JH2" s="474"/>
      <c r="JI2" s="22"/>
      <c r="JJ2" s="447">
        <f>Tipy!HX2</f>
        <v>44608.875</v>
      </c>
      <c r="JK2" s="448"/>
      <c r="JL2" s="448"/>
      <c r="JM2" s="448"/>
      <c r="JN2" s="476"/>
      <c r="JO2" s="477"/>
      <c r="JP2" s="22"/>
      <c r="JQ2" s="439">
        <f>Tipy!ID2</f>
        <v>44611.666666666664</v>
      </c>
      <c r="JR2" s="440"/>
      <c r="JS2" s="440"/>
      <c r="JT2" s="440"/>
      <c r="JU2" s="473"/>
      <c r="JV2" s="474"/>
      <c r="JW2" s="22"/>
      <c r="JX2" s="439">
        <f>Tipy!IJ2</f>
        <v>44636.885416666664</v>
      </c>
      <c r="JY2" s="440"/>
      <c r="JZ2" s="440"/>
      <c r="KA2" s="440"/>
      <c r="KB2" s="473"/>
      <c r="KC2" s="474"/>
      <c r="KD2" s="22"/>
      <c r="KE2" s="456">
        <f>Tipy!IP2</f>
        <v>44619.729166666664</v>
      </c>
      <c r="KF2" s="457"/>
      <c r="KG2" s="457"/>
      <c r="KH2" s="457"/>
      <c r="KI2" s="479"/>
      <c r="KJ2" s="480"/>
      <c r="KK2" s="22"/>
      <c r="KL2" s="466">
        <f>Tipy!IV2</f>
        <v>44622.885416666664</v>
      </c>
      <c r="KM2" s="467"/>
      <c r="KN2" s="467"/>
      <c r="KO2" s="467"/>
      <c r="KP2" s="470"/>
      <c r="KQ2" s="471"/>
      <c r="KR2" s="22"/>
      <c r="KS2" s="439">
        <f>Tipy!JB2</f>
        <v>44625.770833333336</v>
      </c>
      <c r="KT2" s="440"/>
      <c r="KU2" s="440"/>
      <c r="KV2" s="440"/>
      <c r="KW2" s="473"/>
      <c r="KX2" s="474"/>
      <c r="KY2" s="22"/>
      <c r="KZ2" s="447">
        <f>Tipy!JH2</f>
        <v>44628.875</v>
      </c>
      <c r="LA2" s="448"/>
      <c r="LB2" s="448"/>
      <c r="LC2" s="448"/>
      <c r="LD2" s="476"/>
      <c r="LE2" s="477"/>
      <c r="LF2" s="22"/>
      <c r="LG2" s="439">
        <f>Tipy!JN2</f>
        <v>44632.5625</v>
      </c>
      <c r="LH2" s="440"/>
      <c r="LI2" s="440"/>
      <c r="LJ2" s="440"/>
      <c r="LK2" s="473"/>
      <c r="LL2" s="474"/>
      <c r="LM2" s="22"/>
      <c r="LN2" s="439">
        <f>Tipy!JT2</f>
        <v>44670.875</v>
      </c>
      <c r="LO2" s="440"/>
      <c r="LP2" s="440"/>
      <c r="LQ2" s="440"/>
      <c r="LR2" s="473"/>
      <c r="LS2" s="474"/>
      <c r="LT2" s="22"/>
      <c r="LU2" s="466">
        <f>Tipy!JZ2</f>
        <v>44640.791666666664</v>
      </c>
      <c r="LV2" s="467"/>
      <c r="LW2" s="467"/>
      <c r="LX2" s="467"/>
      <c r="LY2" s="470"/>
      <c r="LZ2" s="471"/>
      <c r="MA2" s="22"/>
      <c r="MB2" s="439">
        <f>Tipy!KF2</f>
        <v>44653.5625</v>
      </c>
      <c r="MC2" s="440"/>
      <c r="MD2" s="440"/>
      <c r="ME2" s="440"/>
      <c r="MF2" s="473"/>
      <c r="MG2" s="474"/>
      <c r="MH2" s="22"/>
      <c r="MI2" s="447">
        <f>Tipy!KL2</f>
        <v>44656.875</v>
      </c>
      <c r="MJ2" s="448"/>
      <c r="MK2" s="448"/>
      <c r="ML2" s="448"/>
      <c r="MM2" s="476"/>
      <c r="MN2" s="477"/>
      <c r="MO2" s="22"/>
      <c r="MP2" s="439">
        <f>Tipy!KR2</f>
        <v>44661.729166666664</v>
      </c>
      <c r="MQ2" s="440"/>
      <c r="MR2" s="440"/>
      <c r="MS2" s="440"/>
      <c r="MT2" s="473"/>
      <c r="MU2" s="474"/>
      <c r="MV2" s="22"/>
      <c r="MW2" s="447">
        <f>Tipy!KX2</f>
        <v>44664.875</v>
      </c>
      <c r="MX2" s="448"/>
      <c r="MY2" s="448"/>
      <c r="MZ2" s="448"/>
      <c r="NA2" s="476"/>
      <c r="NB2" s="477"/>
      <c r="NC2" s="22"/>
      <c r="ND2" s="439">
        <f>Tipy!LD2</f>
        <v>44691.875</v>
      </c>
      <c r="NE2" s="440"/>
      <c r="NF2" s="440"/>
      <c r="NG2" s="440"/>
      <c r="NH2" s="473"/>
      <c r="NI2" s="474"/>
      <c r="NJ2" s="22"/>
      <c r="NK2" s="466">
        <f>Tipy!LJ2</f>
        <v>44667.6875</v>
      </c>
      <c r="NL2" s="467"/>
      <c r="NM2" s="467"/>
      <c r="NN2" s="467"/>
      <c r="NO2" s="470"/>
      <c r="NP2" s="471"/>
      <c r="NQ2" s="22"/>
      <c r="NR2" s="439">
        <f>Tipy!LP2</f>
        <v>44675.729166666664</v>
      </c>
      <c r="NS2" s="440"/>
      <c r="NT2" s="440"/>
      <c r="NU2" s="440"/>
      <c r="NV2" s="473"/>
      <c r="NW2" s="474"/>
      <c r="NX2" s="22"/>
      <c r="NY2" s="447">
        <f>Tipy!LV2</f>
        <v>44678.875</v>
      </c>
      <c r="NZ2" s="448"/>
      <c r="OA2" s="448"/>
      <c r="OB2" s="448"/>
      <c r="OC2" s="476"/>
      <c r="OD2" s="477"/>
      <c r="OE2" s="22"/>
      <c r="OF2" s="439">
        <f>Tipy!MB2</f>
        <v>44681.5625</v>
      </c>
      <c r="OG2" s="440"/>
      <c r="OH2" s="440"/>
      <c r="OI2" s="440"/>
      <c r="OJ2" s="473"/>
      <c r="OK2" s="474"/>
      <c r="OL2" s="22"/>
      <c r="OM2" s="447">
        <f>Tipy!MH2</f>
        <v>44684.875</v>
      </c>
      <c r="ON2" s="448"/>
      <c r="OO2" s="448"/>
      <c r="OP2" s="448"/>
      <c r="OQ2" s="476"/>
      <c r="OR2" s="477"/>
      <c r="OS2" s="22"/>
      <c r="OT2" s="439">
        <f>Tipy!MN2</f>
        <v>44688.864583333336</v>
      </c>
      <c r="OU2" s="440"/>
      <c r="OV2" s="440"/>
      <c r="OW2" s="440"/>
      <c r="OX2" s="473"/>
      <c r="OY2" s="474"/>
      <c r="OZ2" s="22"/>
      <c r="PA2" s="466" t="str">
        <f>Tipy!MT2</f>
        <v>14.5.2022 xx:xx</v>
      </c>
      <c r="PB2" s="467"/>
      <c r="PC2" s="467"/>
      <c r="PD2" s="467"/>
      <c r="PE2" s="470"/>
      <c r="PF2" s="471"/>
      <c r="PG2" s="22"/>
      <c r="PH2" s="439">
        <f>Tipy!MZ2</f>
        <v>44696.729166666664</v>
      </c>
      <c r="PI2" s="440"/>
      <c r="PJ2" s="440"/>
      <c r="PK2" s="440"/>
      <c r="PL2" s="473"/>
      <c r="PM2" s="474"/>
      <c r="PN2" s="22"/>
      <c r="PO2" s="439">
        <f>Tipy!NF2</f>
        <v>44703.708333333336</v>
      </c>
      <c r="PP2" s="440"/>
      <c r="PQ2" s="440"/>
      <c r="PR2" s="440"/>
      <c r="PS2" s="473"/>
      <c r="PT2" s="474"/>
      <c r="PU2" s="22"/>
      <c r="PV2" s="447" t="str">
        <f>Tipy!NL2</f>
        <v>28.5.2022  xx:xx</v>
      </c>
      <c r="PW2" s="448"/>
      <c r="PX2" s="448"/>
      <c r="PY2" s="448"/>
      <c r="PZ2" s="476"/>
      <c r="QA2" s="477"/>
    </row>
    <row r="3" spans="1:443" ht="18" customHeight="1" thickBot="1" x14ac:dyDescent="0.25">
      <c r="A3" s="506"/>
      <c r="B3" s="506"/>
      <c r="C3" s="19"/>
      <c r="D3" s="441" t="str">
        <f>Tipy!D3</f>
        <v>Norwich (V)</v>
      </c>
      <c r="E3" s="442"/>
      <c r="F3" s="442"/>
      <c r="G3" s="27">
        <v>0</v>
      </c>
      <c r="H3" s="28" t="s">
        <v>0</v>
      </c>
      <c r="I3" s="29">
        <v>3</v>
      </c>
      <c r="J3" s="26"/>
      <c r="K3" s="441" t="str">
        <f>Tipy!J3</f>
        <v>Burnley (D)</v>
      </c>
      <c r="L3" s="442"/>
      <c r="M3" s="442"/>
      <c r="N3" s="27">
        <v>2</v>
      </c>
      <c r="O3" s="28" t="s">
        <v>0</v>
      </c>
      <c r="P3" s="29">
        <v>0</v>
      </c>
      <c r="Q3" s="26"/>
      <c r="R3" s="441" t="str">
        <f>Tipy!P3</f>
        <v>Chelsea (D)</v>
      </c>
      <c r="S3" s="442"/>
      <c r="T3" s="442"/>
      <c r="U3" s="27">
        <v>1</v>
      </c>
      <c r="V3" s="28" t="s">
        <v>0</v>
      </c>
      <c r="W3" s="29">
        <v>1</v>
      </c>
      <c r="X3" s="26"/>
      <c r="Y3" s="441" t="str">
        <f>Tipy!V3</f>
        <v>Leeds (V)</v>
      </c>
      <c r="Z3" s="442"/>
      <c r="AA3" s="442"/>
      <c r="AB3" s="27">
        <v>0</v>
      </c>
      <c r="AC3" s="28" t="s">
        <v>0</v>
      </c>
      <c r="AD3" s="29">
        <v>3</v>
      </c>
      <c r="AE3" s="26"/>
      <c r="AF3" s="449" t="str">
        <f>Tipy!AB3</f>
        <v>AC Milan (D)</v>
      </c>
      <c r="AG3" s="450"/>
      <c r="AH3" s="450"/>
      <c r="AI3" s="23">
        <v>3</v>
      </c>
      <c r="AJ3" s="24" t="s">
        <v>0</v>
      </c>
      <c r="AK3" s="25">
        <v>2</v>
      </c>
      <c r="AL3" s="26"/>
      <c r="AM3" s="441" t="str">
        <f>Tipy!AH3</f>
        <v>CrPalace (D)</v>
      </c>
      <c r="AN3" s="442"/>
      <c r="AO3" s="442"/>
      <c r="AP3" s="27">
        <v>3</v>
      </c>
      <c r="AQ3" s="28" t="s">
        <v>0</v>
      </c>
      <c r="AR3" s="29">
        <v>0</v>
      </c>
      <c r="AS3" s="26"/>
      <c r="AT3" s="525" t="str">
        <f>Tipy!AN3</f>
        <v>Norwich (V)</v>
      </c>
      <c r="AU3" s="526"/>
      <c r="AV3" s="526"/>
      <c r="AW3" s="86">
        <v>0</v>
      </c>
      <c r="AX3" s="87" t="s">
        <v>0</v>
      </c>
      <c r="AY3" s="88">
        <v>3</v>
      </c>
      <c r="AZ3" s="26"/>
      <c r="BA3" s="441" t="str">
        <f>Tipy!AT3</f>
        <v>Brentford (V)</v>
      </c>
      <c r="BB3" s="442"/>
      <c r="BC3" s="442"/>
      <c r="BD3" s="27">
        <v>3</v>
      </c>
      <c r="BE3" s="28" t="s">
        <v>0</v>
      </c>
      <c r="BF3" s="29">
        <v>3</v>
      </c>
      <c r="BG3" s="26"/>
      <c r="BH3" s="449" t="str">
        <f>Tipy!AZ3</f>
        <v>Porto (V)</v>
      </c>
      <c r="BI3" s="450"/>
      <c r="BJ3" s="450"/>
      <c r="BK3" s="23">
        <v>1</v>
      </c>
      <c r="BL3" s="24" t="s">
        <v>0</v>
      </c>
      <c r="BM3" s="25">
        <v>5</v>
      </c>
      <c r="BN3" s="26"/>
      <c r="BO3" s="441" t="str">
        <f>Tipy!BF3</f>
        <v>ManCity (D)</v>
      </c>
      <c r="BP3" s="442"/>
      <c r="BQ3" s="442"/>
      <c r="BR3" s="27">
        <v>2</v>
      </c>
      <c r="BS3" s="28" t="s">
        <v>0</v>
      </c>
      <c r="BT3" s="29">
        <v>2</v>
      </c>
      <c r="BU3" s="26"/>
      <c r="BV3" s="441" t="str">
        <f>Tipy!BL3</f>
        <v>Watford (V)</v>
      </c>
      <c r="BW3" s="442"/>
      <c r="BX3" s="442"/>
      <c r="BY3" s="27">
        <v>0</v>
      </c>
      <c r="BZ3" s="28" t="s">
        <v>0</v>
      </c>
      <c r="CA3" s="29">
        <v>5</v>
      </c>
      <c r="CB3" s="26"/>
      <c r="CC3" s="449" t="str">
        <f>Tipy!BR3</f>
        <v>Atlético (V)</v>
      </c>
      <c r="CD3" s="450"/>
      <c r="CE3" s="450"/>
      <c r="CF3" s="23">
        <v>2</v>
      </c>
      <c r="CG3" s="24" t="s">
        <v>0</v>
      </c>
      <c r="CH3" s="25">
        <v>3</v>
      </c>
      <c r="CI3" s="26"/>
      <c r="CJ3" s="441" t="str">
        <f>Tipy!BX3</f>
        <v>ManUtd (V)</v>
      </c>
      <c r="CK3" s="442"/>
      <c r="CL3" s="442"/>
      <c r="CM3" s="27">
        <v>0</v>
      </c>
      <c r="CN3" s="28" t="s">
        <v>0</v>
      </c>
      <c r="CO3" s="29">
        <v>5</v>
      </c>
      <c r="CP3" s="26"/>
      <c r="CQ3" s="458" t="str">
        <f>Tipy!CD3</f>
        <v>Preston (V)</v>
      </c>
      <c r="CR3" s="459"/>
      <c r="CS3" s="459"/>
      <c r="CT3" s="86">
        <v>0</v>
      </c>
      <c r="CU3" s="87" t="s">
        <v>0</v>
      </c>
      <c r="CV3" s="88">
        <v>2</v>
      </c>
      <c r="CW3" s="26"/>
      <c r="CX3" s="441" t="str">
        <f>Tipy!CJ3</f>
        <v>Brighton (D)</v>
      </c>
      <c r="CY3" s="442"/>
      <c r="CZ3" s="442"/>
      <c r="DA3" s="27">
        <v>2</v>
      </c>
      <c r="DB3" s="28" t="s">
        <v>0</v>
      </c>
      <c r="DC3" s="29">
        <v>2</v>
      </c>
      <c r="DD3" s="26"/>
      <c r="DE3" s="449" t="str">
        <f>Tipy!CP3</f>
        <v>Atlético (D)</v>
      </c>
      <c r="DF3" s="450"/>
      <c r="DG3" s="450"/>
      <c r="DH3" s="23">
        <v>2</v>
      </c>
      <c r="DI3" s="24" t="s">
        <v>0</v>
      </c>
      <c r="DJ3" s="25">
        <v>0</v>
      </c>
      <c r="DK3" s="26"/>
      <c r="DL3" s="441" t="str">
        <f>Tipy!CV3</f>
        <v>West Ham (V)</v>
      </c>
      <c r="DM3" s="442"/>
      <c r="DN3" s="442"/>
      <c r="DO3" s="27">
        <v>3</v>
      </c>
      <c r="DP3" s="28" t="s">
        <v>0</v>
      </c>
      <c r="DQ3" s="29">
        <v>2</v>
      </c>
      <c r="DR3" s="26"/>
      <c r="DS3" s="441" t="str">
        <f>Tipy!DB3</f>
        <v>Arsenal (D)</v>
      </c>
      <c r="DT3" s="442"/>
      <c r="DU3" s="442"/>
      <c r="DV3" s="27">
        <v>4</v>
      </c>
      <c r="DW3" s="28" t="s">
        <v>0</v>
      </c>
      <c r="DX3" s="29">
        <v>0</v>
      </c>
      <c r="DY3" s="26"/>
      <c r="DZ3" s="449" t="str">
        <f>Tipy!DH3</f>
        <v>Porto (D)</v>
      </c>
      <c r="EA3" s="450"/>
      <c r="EB3" s="450"/>
      <c r="EC3" s="23">
        <v>2</v>
      </c>
      <c r="ED3" s="24" t="s">
        <v>0</v>
      </c>
      <c r="EE3" s="25">
        <v>0</v>
      </c>
      <c r="EF3" s="26"/>
      <c r="EG3" s="441" t="str">
        <f>Tipy!DN3</f>
        <v>Saints (D)</v>
      </c>
      <c r="EH3" s="442"/>
      <c r="EI3" s="442"/>
      <c r="EJ3" s="27">
        <v>4</v>
      </c>
      <c r="EK3" s="28" t="s">
        <v>0</v>
      </c>
      <c r="EL3" s="29">
        <v>0</v>
      </c>
      <c r="EM3" s="26"/>
      <c r="EN3" s="441" t="str">
        <f>Tipy!DT3</f>
        <v>Everton (V)</v>
      </c>
      <c r="EO3" s="442"/>
      <c r="EP3" s="442"/>
      <c r="EQ3" s="27">
        <v>1</v>
      </c>
      <c r="ER3" s="28" t="s">
        <v>0</v>
      </c>
      <c r="ES3" s="29">
        <v>4</v>
      </c>
      <c r="ET3" s="26"/>
      <c r="EU3" s="441" t="str">
        <f>Tipy!DZ3</f>
        <v>Wolves (V)</v>
      </c>
      <c r="EV3" s="442"/>
      <c r="EW3" s="442"/>
      <c r="EX3" s="27">
        <v>0</v>
      </c>
      <c r="EY3" s="28" t="s">
        <v>0</v>
      </c>
      <c r="EZ3" s="29">
        <v>1</v>
      </c>
      <c r="FA3" s="26"/>
      <c r="FB3" s="449" t="str">
        <f>Tipy!EF3</f>
        <v>AC Milan (V)</v>
      </c>
      <c r="FC3" s="450"/>
      <c r="FD3" s="450"/>
      <c r="FE3" s="23">
        <v>1</v>
      </c>
      <c r="FF3" s="24" t="s">
        <v>0</v>
      </c>
      <c r="FG3" s="25">
        <v>2</v>
      </c>
      <c r="FH3" s="26"/>
      <c r="FI3" s="441" t="str">
        <f>Tipy!EL3</f>
        <v>AVilla (D)</v>
      </c>
      <c r="FJ3" s="442"/>
      <c r="FK3" s="442"/>
      <c r="FL3" s="27">
        <v>1</v>
      </c>
      <c r="FM3" s="28" t="s">
        <v>0</v>
      </c>
      <c r="FN3" s="29">
        <v>0</v>
      </c>
      <c r="FO3" s="26"/>
      <c r="FP3" s="441" t="str">
        <f>Tipy!ER3</f>
        <v>Newcastle (D)</v>
      </c>
      <c r="FQ3" s="442"/>
      <c r="FR3" s="442"/>
      <c r="FS3" s="27">
        <v>3</v>
      </c>
      <c r="FT3" s="28" t="s">
        <v>0</v>
      </c>
      <c r="FU3" s="29">
        <v>1</v>
      </c>
      <c r="FV3" s="26"/>
      <c r="FW3" s="441" t="str">
        <f>Tipy!EX3</f>
        <v>Spurs (V)</v>
      </c>
      <c r="FX3" s="442"/>
      <c r="FY3" s="442"/>
      <c r="FZ3" s="27">
        <v>2</v>
      </c>
      <c r="GA3" s="28" t="s">
        <v>0</v>
      </c>
      <c r="GB3" s="29">
        <v>2</v>
      </c>
      <c r="GC3" s="26"/>
      <c r="GD3" s="458" t="str">
        <f>Tipy!FD3</f>
        <v>Leicester (D)</v>
      </c>
      <c r="GE3" s="459"/>
      <c r="GF3" s="459"/>
      <c r="GG3" s="86">
        <v>3</v>
      </c>
      <c r="GH3" s="87" t="s">
        <v>0</v>
      </c>
      <c r="GI3" s="88">
        <v>3</v>
      </c>
      <c r="GJ3" s="26"/>
      <c r="GK3" s="441" t="str">
        <f>Tipy!FJ3</f>
        <v>Leeds (D)</v>
      </c>
      <c r="GL3" s="442"/>
      <c r="GM3" s="442"/>
      <c r="GN3" s="27">
        <v>6</v>
      </c>
      <c r="GO3" s="28" t="s">
        <v>0</v>
      </c>
      <c r="GP3" s="29">
        <v>0</v>
      </c>
      <c r="GQ3" s="26"/>
      <c r="GR3" s="441" t="str">
        <f>Tipy!FP3</f>
        <v>Leicester (V)</v>
      </c>
      <c r="GS3" s="442"/>
      <c r="GT3" s="442"/>
      <c r="GU3" s="27">
        <v>1</v>
      </c>
      <c r="GV3" s="28" t="s">
        <v>0</v>
      </c>
      <c r="GW3" s="29">
        <v>0</v>
      </c>
      <c r="GX3" s="26"/>
      <c r="GY3" s="441" t="str">
        <f>Tipy!FV3</f>
        <v>Chelsea (V)</v>
      </c>
      <c r="GZ3" s="442"/>
      <c r="HA3" s="442"/>
      <c r="HB3" s="27">
        <v>2</v>
      </c>
      <c r="HC3" s="28" t="s">
        <v>0</v>
      </c>
      <c r="HD3" s="29">
        <v>2</v>
      </c>
      <c r="HE3" s="26"/>
      <c r="HF3" s="468" t="s">
        <v>379</v>
      </c>
      <c r="HG3" s="469"/>
      <c r="HH3" s="469"/>
      <c r="HI3" s="89">
        <v>4</v>
      </c>
      <c r="HJ3" s="90" t="s">
        <v>0</v>
      </c>
      <c r="HK3" s="91">
        <v>1</v>
      </c>
      <c r="HL3" s="26"/>
      <c r="HM3" s="458" t="s">
        <v>290</v>
      </c>
      <c r="HN3" s="459"/>
      <c r="HO3" s="459"/>
      <c r="HP3" s="86">
        <v>0</v>
      </c>
      <c r="HQ3" s="87" t="s">
        <v>0</v>
      </c>
      <c r="HR3" s="88">
        <v>0</v>
      </c>
      <c r="HS3" s="26"/>
      <c r="HT3" s="441" t="s">
        <v>298</v>
      </c>
      <c r="HU3" s="442"/>
      <c r="HV3" s="442"/>
      <c r="HW3" s="27">
        <v>3</v>
      </c>
      <c r="HX3" s="28" t="s">
        <v>0</v>
      </c>
      <c r="HY3" s="29">
        <v>0</v>
      </c>
      <c r="HZ3" s="26"/>
      <c r="IA3" s="458" t="s">
        <v>303</v>
      </c>
      <c r="IB3" s="459"/>
      <c r="IC3" s="459"/>
      <c r="ID3" s="86">
        <v>0</v>
      </c>
      <c r="IE3" s="87" t="s">
        <v>0</v>
      </c>
      <c r="IF3" s="88">
        <v>2</v>
      </c>
      <c r="IG3" s="26"/>
      <c r="IH3" s="527" t="str">
        <f>Tipy!GZ3</f>
        <v>CrPalace (V)</v>
      </c>
      <c r="II3" s="528"/>
      <c r="IJ3" s="528"/>
      <c r="IK3" s="27">
        <v>1</v>
      </c>
      <c r="IL3" s="28" t="s">
        <v>0</v>
      </c>
      <c r="IM3" s="29">
        <v>3</v>
      </c>
      <c r="IN3" s="26"/>
      <c r="IO3" s="468" t="str">
        <f>Tipy!HF3</f>
        <v>Cardiff (D)</v>
      </c>
      <c r="IP3" s="469"/>
      <c r="IQ3" s="469"/>
      <c r="IR3" s="89">
        <v>3</v>
      </c>
      <c r="IS3" s="90" t="s">
        <v>0</v>
      </c>
      <c r="IT3" s="91">
        <v>1</v>
      </c>
      <c r="IU3" s="26"/>
      <c r="IV3" s="441" t="str">
        <f>Tipy!HL3</f>
        <v>Leicester (D)</v>
      </c>
      <c r="IW3" s="442"/>
      <c r="IX3" s="442"/>
      <c r="IY3" s="27">
        <v>2</v>
      </c>
      <c r="IZ3" s="28" t="s">
        <v>0</v>
      </c>
      <c r="JA3" s="29">
        <v>0</v>
      </c>
      <c r="JB3" s="26"/>
      <c r="JC3" s="441" t="str">
        <f>Tipy!HR3</f>
        <v>Burnley (V)</v>
      </c>
      <c r="JD3" s="442"/>
      <c r="JE3" s="442"/>
      <c r="JF3" s="27">
        <v>0</v>
      </c>
      <c r="JG3" s="28" t="s">
        <v>0</v>
      </c>
      <c r="JH3" s="29">
        <v>1</v>
      </c>
      <c r="JI3" s="26"/>
      <c r="JJ3" s="449" t="str">
        <f>Tipy!HX3</f>
        <v>Inter Milan (V)</v>
      </c>
      <c r="JK3" s="450"/>
      <c r="JL3" s="450"/>
      <c r="JM3" s="23">
        <v>0</v>
      </c>
      <c r="JN3" s="24" t="s">
        <v>0</v>
      </c>
      <c r="JO3" s="25">
        <v>2</v>
      </c>
      <c r="JP3" s="26"/>
      <c r="JQ3" s="441" t="str">
        <f>Tipy!ID3</f>
        <v>Norwich (D)</v>
      </c>
      <c r="JR3" s="442"/>
      <c r="JS3" s="442"/>
      <c r="JT3" s="27">
        <v>3</v>
      </c>
      <c r="JU3" s="28" t="s">
        <v>0</v>
      </c>
      <c r="JV3" s="29">
        <v>1</v>
      </c>
      <c r="JW3" s="26"/>
      <c r="JX3" s="441" t="str">
        <f>Tipy!IJ3</f>
        <v>Arsenal (V)</v>
      </c>
      <c r="JY3" s="442"/>
      <c r="JZ3" s="442"/>
      <c r="KA3" s="27">
        <v>0</v>
      </c>
      <c r="KB3" s="28" t="s">
        <v>0</v>
      </c>
      <c r="KC3" s="29">
        <v>2</v>
      </c>
      <c r="KD3" s="26"/>
      <c r="KE3" s="458" t="str">
        <f>Tipy!IP3</f>
        <v>Chelsea (N)</v>
      </c>
      <c r="KF3" s="459"/>
      <c r="KG3" s="459"/>
      <c r="KH3" s="86">
        <v>0</v>
      </c>
      <c r="KI3" s="87" t="s">
        <v>0</v>
      </c>
      <c r="KJ3" s="88">
        <v>0</v>
      </c>
      <c r="KK3" s="26"/>
      <c r="KL3" s="468" t="str">
        <f>Tipy!IV3</f>
        <v>Norwich (D)</v>
      </c>
      <c r="KM3" s="469"/>
      <c r="KN3" s="469"/>
      <c r="KO3" s="89">
        <v>2</v>
      </c>
      <c r="KP3" s="90" t="s">
        <v>0</v>
      </c>
      <c r="KQ3" s="91">
        <v>1</v>
      </c>
      <c r="KR3" s="26"/>
      <c r="KS3" s="441" t="str">
        <f>Tipy!JB3</f>
        <v>West Ham (D)</v>
      </c>
      <c r="KT3" s="442"/>
      <c r="KU3" s="442"/>
      <c r="KV3" s="27">
        <v>1</v>
      </c>
      <c r="KW3" s="28" t="s">
        <v>0</v>
      </c>
      <c r="KX3" s="29">
        <v>0</v>
      </c>
      <c r="KY3" s="26"/>
      <c r="KZ3" s="449" t="str">
        <f>Tipy!JH3</f>
        <v>Inter (D)</v>
      </c>
      <c r="LA3" s="450"/>
      <c r="LB3" s="450"/>
      <c r="LC3" s="23">
        <v>0</v>
      </c>
      <c r="LD3" s="24" t="s">
        <v>0</v>
      </c>
      <c r="LE3" s="25">
        <v>1</v>
      </c>
      <c r="LF3" s="26"/>
      <c r="LG3" s="441" t="str">
        <f>Tipy!JN3</f>
        <v>Brighton (V)</v>
      </c>
      <c r="LH3" s="442"/>
      <c r="LI3" s="442"/>
      <c r="LJ3" s="27">
        <v>0</v>
      </c>
      <c r="LK3" s="28" t="s">
        <v>0</v>
      </c>
      <c r="LL3" s="29">
        <v>2</v>
      </c>
      <c r="LM3" s="26"/>
      <c r="LN3" s="441" t="str">
        <f>Tipy!JT3</f>
        <v>ManUtd (D)</v>
      </c>
      <c r="LO3" s="442"/>
      <c r="LP3" s="442"/>
      <c r="LQ3" s="27">
        <v>4</v>
      </c>
      <c r="LR3" s="28" t="s">
        <v>0</v>
      </c>
      <c r="LS3" s="29">
        <v>0</v>
      </c>
      <c r="LT3" s="26"/>
      <c r="LU3" s="468" t="str">
        <f>Tipy!JZ3</f>
        <v>Nottingham (V)</v>
      </c>
      <c r="LV3" s="469"/>
      <c r="LW3" s="469"/>
      <c r="LX3" s="89">
        <v>0</v>
      </c>
      <c r="LY3" s="90" t="s">
        <v>0</v>
      </c>
      <c r="LZ3" s="91">
        <v>1</v>
      </c>
      <c r="MA3" s="26"/>
      <c r="MB3" s="441" t="str">
        <f>Tipy!KF3</f>
        <v>Watford (D)</v>
      </c>
      <c r="MC3" s="442"/>
      <c r="MD3" s="442"/>
      <c r="ME3" s="27">
        <v>2</v>
      </c>
      <c r="MF3" s="28" t="s">
        <v>0</v>
      </c>
      <c r="MG3" s="29">
        <v>0</v>
      </c>
      <c r="MH3" s="26"/>
      <c r="MI3" s="449" t="str">
        <f>Tipy!KL3</f>
        <v>Benfica (V)</v>
      </c>
      <c r="MJ3" s="450"/>
      <c r="MK3" s="450"/>
      <c r="ML3" s="23">
        <v>1</v>
      </c>
      <c r="MM3" s="24" t="s">
        <v>0</v>
      </c>
      <c r="MN3" s="25">
        <v>3</v>
      </c>
      <c r="MO3" s="26"/>
      <c r="MP3" s="441" t="str">
        <f>Tipy!KR3</f>
        <v>ManCity (V)</v>
      </c>
      <c r="MQ3" s="442"/>
      <c r="MR3" s="442"/>
      <c r="MS3" s="27">
        <v>2</v>
      </c>
      <c r="MT3" s="28" t="s">
        <v>0</v>
      </c>
      <c r="MU3" s="29">
        <v>2</v>
      </c>
      <c r="MV3" s="26"/>
      <c r="MW3" s="449" t="str">
        <f>Tipy!KX3</f>
        <v>Benfica (D)</v>
      </c>
      <c r="MX3" s="450"/>
      <c r="MY3" s="450"/>
      <c r="MZ3" s="23">
        <v>3</v>
      </c>
      <c r="NA3" s="24" t="s">
        <v>0</v>
      </c>
      <c r="NB3" s="25">
        <v>3</v>
      </c>
      <c r="NC3" s="26"/>
      <c r="ND3" s="441" t="str">
        <f>Tipy!LD3</f>
        <v>AVilla (V)</v>
      </c>
      <c r="NE3" s="442"/>
      <c r="NF3" s="442"/>
      <c r="NG3" s="27"/>
      <c r="NH3" s="28" t="s">
        <v>0</v>
      </c>
      <c r="NI3" s="29"/>
      <c r="NJ3" s="26"/>
      <c r="NK3" s="468" t="str">
        <f>Tipy!LJ3</f>
        <v>ManCity (N)</v>
      </c>
      <c r="NL3" s="469"/>
      <c r="NM3" s="469"/>
      <c r="NN3" s="89">
        <v>2</v>
      </c>
      <c r="NO3" s="90" t="s">
        <v>0</v>
      </c>
      <c r="NP3" s="91">
        <v>3</v>
      </c>
      <c r="NQ3" s="26"/>
      <c r="NR3" s="441" t="str">
        <f>Tipy!LP3</f>
        <v>Everton (D)</v>
      </c>
      <c r="NS3" s="442"/>
      <c r="NT3" s="442"/>
      <c r="NU3" s="27">
        <v>2</v>
      </c>
      <c r="NV3" s="28" t="s">
        <v>0</v>
      </c>
      <c r="NW3" s="29">
        <v>0</v>
      </c>
      <c r="NX3" s="26"/>
      <c r="NY3" s="449" t="str">
        <f>Tipy!LV3</f>
        <v>Villarreal (D)</v>
      </c>
      <c r="NZ3" s="450"/>
      <c r="OA3" s="450"/>
      <c r="OB3" s="23">
        <v>2</v>
      </c>
      <c r="OC3" s="24" t="s">
        <v>0</v>
      </c>
      <c r="OD3" s="25">
        <v>0</v>
      </c>
      <c r="OE3" s="26"/>
      <c r="OF3" s="441" t="str">
        <f>Tipy!MB3</f>
        <v>Newcastle (V)</v>
      </c>
      <c r="OG3" s="442"/>
      <c r="OH3" s="442"/>
      <c r="OI3" s="27"/>
      <c r="OJ3" s="28" t="s">
        <v>0</v>
      </c>
      <c r="OK3" s="29"/>
      <c r="OL3" s="26"/>
      <c r="OM3" s="449" t="str">
        <f>Tipy!MH3</f>
        <v>Villarreal (V)</v>
      </c>
      <c r="ON3" s="450"/>
      <c r="OO3" s="450"/>
      <c r="OP3" s="23"/>
      <c r="OQ3" s="24" t="s">
        <v>0</v>
      </c>
      <c r="OR3" s="25"/>
      <c r="OS3" s="26"/>
      <c r="OT3" s="441" t="str">
        <f>Tipy!MN3</f>
        <v>Tottenham (D)</v>
      </c>
      <c r="OU3" s="442"/>
      <c r="OV3" s="442"/>
      <c r="OW3" s="27"/>
      <c r="OX3" s="28" t="s">
        <v>0</v>
      </c>
      <c r="OY3" s="29"/>
      <c r="OZ3" s="26"/>
      <c r="PA3" s="468" t="str">
        <f>Tipy!MT3</f>
        <v>Chelsea (N)</v>
      </c>
      <c r="PB3" s="469"/>
      <c r="PC3" s="469"/>
      <c r="PD3" s="89"/>
      <c r="PE3" s="90" t="s">
        <v>0</v>
      </c>
      <c r="PF3" s="91"/>
      <c r="PG3" s="26"/>
      <c r="PH3" s="441" t="str">
        <f>Tipy!MZ3</f>
        <v>Saints (V)</v>
      </c>
      <c r="PI3" s="442"/>
      <c r="PJ3" s="442"/>
      <c r="PK3" s="27"/>
      <c r="PL3" s="28" t="s">
        <v>0</v>
      </c>
      <c r="PM3" s="29"/>
      <c r="PN3" s="26"/>
      <c r="PO3" s="441" t="str">
        <f>Tipy!NF3</f>
        <v>Wolves (D)</v>
      </c>
      <c r="PP3" s="442"/>
      <c r="PQ3" s="442"/>
      <c r="PR3" s="27"/>
      <c r="PS3" s="28" t="s">
        <v>0</v>
      </c>
      <c r="PT3" s="29"/>
      <c r="PU3" s="26"/>
      <c r="PV3" s="449">
        <f>Tipy!NL3</f>
        <v>0</v>
      </c>
      <c r="PW3" s="450"/>
      <c r="PX3" s="450"/>
      <c r="PY3" s="23"/>
      <c r="PZ3" s="24" t="s">
        <v>0</v>
      </c>
      <c r="QA3" s="25"/>
    </row>
    <row r="4" spans="1:443" ht="5.0999999999999996" customHeight="1" thickBot="1" x14ac:dyDescent="0.25">
      <c r="A4" s="506"/>
      <c r="B4" s="506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506"/>
      <c r="B5" s="506"/>
      <c r="C5" s="19"/>
      <c r="D5" s="498" t="s">
        <v>104</v>
      </c>
      <c r="E5" s="491"/>
      <c r="F5" s="499"/>
      <c r="G5" s="490" t="s">
        <v>105</v>
      </c>
      <c r="H5" s="491"/>
      <c r="I5" s="492"/>
      <c r="J5" s="32"/>
      <c r="K5" s="498" t="s">
        <v>104</v>
      </c>
      <c r="L5" s="491"/>
      <c r="M5" s="499"/>
      <c r="N5" s="490" t="s">
        <v>105</v>
      </c>
      <c r="O5" s="491"/>
      <c r="P5" s="492"/>
      <c r="Q5" s="32"/>
      <c r="R5" s="498" t="s">
        <v>104</v>
      </c>
      <c r="S5" s="491"/>
      <c r="T5" s="499"/>
      <c r="U5" s="490" t="s">
        <v>105</v>
      </c>
      <c r="V5" s="491"/>
      <c r="W5" s="492"/>
      <c r="X5" s="32"/>
      <c r="Y5" s="498" t="s">
        <v>104</v>
      </c>
      <c r="Z5" s="491"/>
      <c r="AA5" s="499"/>
      <c r="AB5" s="490" t="s">
        <v>105</v>
      </c>
      <c r="AC5" s="491"/>
      <c r="AD5" s="492"/>
      <c r="AE5" s="32"/>
      <c r="AF5" s="498" t="s">
        <v>104</v>
      </c>
      <c r="AG5" s="491"/>
      <c r="AH5" s="499"/>
      <c r="AI5" s="490" t="s">
        <v>105</v>
      </c>
      <c r="AJ5" s="491"/>
      <c r="AK5" s="492"/>
      <c r="AL5" s="32"/>
      <c r="AM5" s="498" t="s">
        <v>104</v>
      </c>
      <c r="AN5" s="491"/>
      <c r="AO5" s="499"/>
      <c r="AP5" s="490" t="s">
        <v>105</v>
      </c>
      <c r="AQ5" s="491"/>
      <c r="AR5" s="492"/>
      <c r="AS5" s="32"/>
      <c r="AT5" s="498" t="s">
        <v>104</v>
      </c>
      <c r="AU5" s="491"/>
      <c r="AV5" s="499"/>
      <c r="AW5" s="490" t="s">
        <v>105</v>
      </c>
      <c r="AX5" s="491"/>
      <c r="AY5" s="492"/>
      <c r="AZ5" s="32"/>
      <c r="BA5" s="498" t="s">
        <v>104</v>
      </c>
      <c r="BB5" s="491"/>
      <c r="BC5" s="499"/>
      <c r="BD5" s="490" t="s">
        <v>105</v>
      </c>
      <c r="BE5" s="491"/>
      <c r="BF5" s="492"/>
      <c r="BG5" s="32"/>
      <c r="BH5" s="498" t="s">
        <v>104</v>
      </c>
      <c r="BI5" s="491"/>
      <c r="BJ5" s="499"/>
      <c r="BK5" s="490" t="s">
        <v>105</v>
      </c>
      <c r="BL5" s="491"/>
      <c r="BM5" s="492"/>
      <c r="BN5" s="32"/>
      <c r="BO5" s="498" t="s">
        <v>104</v>
      </c>
      <c r="BP5" s="491"/>
      <c r="BQ5" s="499"/>
      <c r="BR5" s="490" t="s">
        <v>105</v>
      </c>
      <c r="BS5" s="491"/>
      <c r="BT5" s="492"/>
      <c r="BU5" s="32"/>
      <c r="BV5" s="498" t="s">
        <v>104</v>
      </c>
      <c r="BW5" s="491"/>
      <c r="BX5" s="499"/>
      <c r="BY5" s="490" t="s">
        <v>105</v>
      </c>
      <c r="BZ5" s="491"/>
      <c r="CA5" s="492"/>
      <c r="CB5" s="32"/>
      <c r="CC5" s="498" t="s">
        <v>104</v>
      </c>
      <c r="CD5" s="491"/>
      <c r="CE5" s="499"/>
      <c r="CF5" s="490" t="s">
        <v>105</v>
      </c>
      <c r="CG5" s="491"/>
      <c r="CH5" s="492"/>
      <c r="CI5" s="32"/>
      <c r="CJ5" s="498" t="s">
        <v>104</v>
      </c>
      <c r="CK5" s="491"/>
      <c r="CL5" s="499"/>
      <c r="CM5" s="490" t="s">
        <v>105</v>
      </c>
      <c r="CN5" s="491"/>
      <c r="CO5" s="492"/>
      <c r="CP5" s="32"/>
      <c r="CQ5" s="498" t="s">
        <v>104</v>
      </c>
      <c r="CR5" s="491"/>
      <c r="CS5" s="499"/>
      <c r="CT5" s="490" t="s">
        <v>105</v>
      </c>
      <c r="CU5" s="491"/>
      <c r="CV5" s="492"/>
      <c r="CW5" s="32"/>
      <c r="CX5" s="498" t="s">
        <v>104</v>
      </c>
      <c r="CY5" s="491"/>
      <c r="CZ5" s="499"/>
      <c r="DA5" s="490" t="s">
        <v>105</v>
      </c>
      <c r="DB5" s="491"/>
      <c r="DC5" s="492"/>
      <c r="DD5" s="32"/>
      <c r="DE5" s="498" t="s">
        <v>104</v>
      </c>
      <c r="DF5" s="491"/>
      <c r="DG5" s="499"/>
      <c r="DH5" s="490" t="s">
        <v>105</v>
      </c>
      <c r="DI5" s="491"/>
      <c r="DJ5" s="492"/>
      <c r="DK5" s="32"/>
      <c r="DL5" s="498" t="s">
        <v>104</v>
      </c>
      <c r="DM5" s="491"/>
      <c r="DN5" s="499"/>
      <c r="DO5" s="490" t="s">
        <v>105</v>
      </c>
      <c r="DP5" s="491"/>
      <c r="DQ5" s="492"/>
      <c r="DR5" s="32"/>
      <c r="DS5" s="498" t="s">
        <v>104</v>
      </c>
      <c r="DT5" s="491"/>
      <c r="DU5" s="499"/>
      <c r="DV5" s="490" t="s">
        <v>105</v>
      </c>
      <c r="DW5" s="491"/>
      <c r="DX5" s="492"/>
      <c r="DY5" s="32"/>
      <c r="DZ5" s="498" t="s">
        <v>104</v>
      </c>
      <c r="EA5" s="491"/>
      <c r="EB5" s="499"/>
      <c r="EC5" s="490" t="s">
        <v>105</v>
      </c>
      <c r="ED5" s="491"/>
      <c r="EE5" s="492"/>
      <c r="EF5" s="32"/>
      <c r="EG5" s="498" t="s">
        <v>104</v>
      </c>
      <c r="EH5" s="491"/>
      <c r="EI5" s="499"/>
      <c r="EJ5" s="490" t="s">
        <v>105</v>
      </c>
      <c r="EK5" s="491"/>
      <c r="EL5" s="492"/>
      <c r="EM5" s="32"/>
      <c r="EN5" s="498" t="s">
        <v>104</v>
      </c>
      <c r="EO5" s="491"/>
      <c r="EP5" s="499"/>
      <c r="EQ5" s="490" t="s">
        <v>105</v>
      </c>
      <c r="ER5" s="491"/>
      <c r="ES5" s="492"/>
      <c r="ET5" s="32"/>
      <c r="EU5" s="498" t="s">
        <v>104</v>
      </c>
      <c r="EV5" s="491"/>
      <c r="EW5" s="499"/>
      <c r="EX5" s="490" t="s">
        <v>105</v>
      </c>
      <c r="EY5" s="491"/>
      <c r="EZ5" s="492"/>
      <c r="FA5" s="32"/>
      <c r="FB5" s="498" t="s">
        <v>104</v>
      </c>
      <c r="FC5" s="491"/>
      <c r="FD5" s="499"/>
      <c r="FE5" s="490" t="s">
        <v>105</v>
      </c>
      <c r="FF5" s="491"/>
      <c r="FG5" s="492"/>
      <c r="FH5" s="32"/>
      <c r="FI5" s="498" t="s">
        <v>104</v>
      </c>
      <c r="FJ5" s="491"/>
      <c r="FK5" s="499"/>
      <c r="FL5" s="490" t="s">
        <v>105</v>
      </c>
      <c r="FM5" s="491"/>
      <c r="FN5" s="492"/>
      <c r="FO5" s="32"/>
      <c r="FP5" s="498" t="s">
        <v>104</v>
      </c>
      <c r="FQ5" s="491"/>
      <c r="FR5" s="499"/>
      <c r="FS5" s="490" t="s">
        <v>105</v>
      </c>
      <c r="FT5" s="491"/>
      <c r="FU5" s="492"/>
      <c r="FV5" s="32"/>
      <c r="FW5" s="498" t="s">
        <v>104</v>
      </c>
      <c r="FX5" s="491"/>
      <c r="FY5" s="499"/>
      <c r="FZ5" s="490" t="s">
        <v>105</v>
      </c>
      <c r="GA5" s="491"/>
      <c r="GB5" s="492"/>
      <c r="GC5" s="32"/>
      <c r="GD5" s="498" t="s">
        <v>104</v>
      </c>
      <c r="GE5" s="491"/>
      <c r="GF5" s="499"/>
      <c r="GG5" s="490" t="s">
        <v>105</v>
      </c>
      <c r="GH5" s="491"/>
      <c r="GI5" s="492"/>
      <c r="GJ5" s="32"/>
      <c r="GK5" s="498" t="s">
        <v>104</v>
      </c>
      <c r="GL5" s="491"/>
      <c r="GM5" s="499"/>
      <c r="GN5" s="490" t="s">
        <v>105</v>
      </c>
      <c r="GO5" s="491"/>
      <c r="GP5" s="492"/>
      <c r="GQ5" s="32"/>
      <c r="GR5" s="498" t="s">
        <v>104</v>
      </c>
      <c r="GS5" s="491"/>
      <c r="GT5" s="499"/>
      <c r="GU5" s="490" t="s">
        <v>105</v>
      </c>
      <c r="GV5" s="491"/>
      <c r="GW5" s="492"/>
      <c r="GX5" s="32"/>
      <c r="GY5" s="498" t="s">
        <v>104</v>
      </c>
      <c r="GZ5" s="491"/>
      <c r="HA5" s="499"/>
      <c r="HB5" s="490" t="s">
        <v>105</v>
      </c>
      <c r="HC5" s="491"/>
      <c r="HD5" s="492"/>
      <c r="HE5" s="32"/>
      <c r="HF5" s="498" t="s">
        <v>104</v>
      </c>
      <c r="HG5" s="491"/>
      <c r="HH5" s="499"/>
      <c r="HI5" s="490" t="s">
        <v>105</v>
      </c>
      <c r="HJ5" s="491"/>
      <c r="HK5" s="492"/>
      <c r="HL5" s="32"/>
      <c r="HM5" s="498" t="s">
        <v>104</v>
      </c>
      <c r="HN5" s="491"/>
      <c r="HO5" s="499"/>
      <c r="HP5" s="490" t="s">
        <v>105</v>
      </c>
      <c r="HQ5" s="491"/>
      <c r="HR5" s="492"/>
      <c r="HS5" s="32"/>
      <c r="HT5" s="498" t="s">
        <v>104</v>
      </c>
      <c r="HU5" s="491"/>
      <c r="HV5" s="499"/>
      <c r="HW5" s="490" t="s">
        <v>105</v>
      </c>
      <c r="HX5" s="491"/>
      <c r="HY5" s="492"/>
      <c r="HZ5" s="32"/>
      <c r="IA5" s="498" t="s">
        <v>104</v>
      </c>
      <c r="IB5" s="491"/>
      <c r="IC5" s="499"/>
      <c r="ID5" s="490" t="s">
        <v>105</v>
      </c>
      <c r="IE5" s="491"/>
      <c r="IF5" s="492"/>
      <c r="IG5" s="32"/>
      <c r="IH5" s="498" t="s">
        <v>104</v>
      </c>
      <c r="II5" s="491"/>
      <c r="IJ5" s="499"/>
      <c r="IK5" s="490" t="s">
        <v>105</v>
      </c>
      <c r="IL5" s="491"/>
      <c r="IM5" s="492"/>
      <c r="IN5" s="32"/>
      <c r="IO5" s="498" t="s">
        <v>104</v>
      </c>
      <c r="IP5" s="491"/>
      <c r="IQ5" s="499"/>
      <c r="IR5" s="490" t="s">
        <v>105</v>
      </c>
      <c r="IS5" s="491"/>
      <c r="IT5" s="492"/>
      <c r="IU5" s="32"/>
      <c r="IV5" s="498" t="s">
        <v>104</v>
      </c>
      <c r="IW5" s="491"/>
      <c r="IX5" s="499"/>
      <c r="IY5" s="490" t="s">
        <v>105</v>
      </c>
      <c r="IZ5" s="491"/>
      <c r="JA5" s="492"/>
      <c r="JB5" s="32"/>
      <c r="JC5" s="498" t="s">
        <v>104</v>
      </c>
      <c r="JD5" s="491"/>
      <c r="JE5" s="499"/>
      <c r="JF5" s="490" t="s">
        <v>105</v>
      </c>
      <c r="JG5" s="491"/>
      <c r="JH5" s="492"/>
      <c r="JI5" s="32"/>
      <c r="JJ5" s="498" t="s">
        <v>104</v>
      </c>
      <c r="JK5" s="491"/>
      <c r="JL5" s="499"/>
      <c r="JM5" s="490" t="s">
        <v>105</v>
      </c>
      <c r="JN5" s="491"/>
      <c r="JO5" s="492"/>
      <c r="JP5" s="32"/>
      <c r="JQ5" s="498" t="s">
        <v>104</v>
      </c>
      <c r="JR5" s="491"/>
      <c r="JS5" s="499"/>
      <c r="JT5" s="490" t="s">
        <v>105</v>
      </c>
      <c r="JU5" s="491"/>
      <c r="JV5" s="492"/>
      <c r="JW5" s="32"/>
      <c r="JX5" s="498" t="s">
        <v>104</v>
      </c>
      <c r="JY5" s="491"/>
      <c r="JZ5" s="499"/>
      <c r="KA5" s="490" t="s">
        <v>105</v>
      </c>
      <c r="KB5" s="491"/>
      <c r="KC5" s="492"/>
      <c r="KD5" s="32"/>
      <c r="KE5" s="498" t="s">
        <v>104</v>
      </c>
      <c r="KF5" s="491"/>
      <c r="KG5" s="499"/>
      <c r="KH5" s="490" t="s">
        <v>105</v>
      </c>
      <c r="KI5" s="491"/>
      <c r="KJ5" s="492"/>
      <c r="KK5" s="32"/>
      <c r="KL5" s="498" t="s">
        <v>104</v>
      </c>
      <c r="KM5" s="491"/>
      <c r="KN5" s="499"/>
      <c r="KO5" s="490" t="s">
        <v>105</v>
      </c>
      <c r="KP5" s="491"/>
      <c r="KQ5" s="492"/>
      <c r="KR5" s="32"/>
      <c r="KS5" s="498" t="s">
        <v>104</v>
      </c>
      <c r="KT5" s="491"/>
      <c r="KU5" s="499"/>
      <c r="KV5" s="490" t="s">
        <v>105</v>
      </c>
      <c r="KW5" s="491"/>
      <c r="KX5" s="492"/>
      <c r="KY5" s="32"/>
      <c r="KZ5" s="498" t="s">
        <v>104</v>
      </c>
      <c r="LA5" s="491"/>
      <c r="LB5" s="499"/>
      <c r="LC5" s="490" t="s">
        <v>105</v>
      </c>
      <c r="LD5" s="491"/>
      <c r="LE5" s="492"/>
      <c r="LF5" s="32"/>
      <c r="LG5" s="498" t="s">
        <v>104</v>
      </c>
      <c r="LH5" s="491"/>
      <c r="LI5" s="499"/>
      <c r="LJ5" s="490" t="s">
        <v>105</v>
      </c>
      <c r="LK5" s="491"/>
      <c r="LL5" s="492"/>
      <c r="LM5" s="32"/>
      <c r="LN5" s="498" t="s">
        <v>104</v>
      </c>
      <c r="LO5" s="491"/>
      <c r="LP5" s="499"/>
      <c r="LQ5" s="490" t="s">
        <v>105</v>
      </c>
      <c r="LR5" s="491"/>
      <c r="LS5" s="492"/>
      <c r="LT5" s="32"/>
      <c r="LU5" s="498" t="s">
        <v>104</v>
      </c>
      <c r="LV5" s="491"/>
      <c r="LW5" s="499"/>
      <c r="LX5" s="490" t="s">
        <v>105</v>
      </c>
      <c r="LY5" s="491"/>
      <c r="LZ5" s="492"/>
      <c r="MA5" s="32"/>
      <c r="MB5" s="498" t="s">
        <v>104</v>
      </c>
      <c r="MC5" s="491"/>
      <c r="MD5" s="499"/>
      <c r="ME5" s="490" t="s">
        <v>105</v>
      </c>
      <c r="MF5" s="491"/>
      <c r="MG5" s="492"/>
      <c r="MH5" s="32"/>
      <c r="MI5" s="498" t="s">
        <v>104</v>
      </c>
      <c r="MJ5" s="491"/>
      <c r="MK5" s="499"/>
      <c r="ML5" s="490" t="s">
        <v>105</v>
      </c>
      <c r="MM5" s="491"/>
      <c r="MN5" s="492"/>
      <c r="MO5" s="32"/>
      <c r="MP5" s="498" t="s">
        <v>104</v>
      </c>
      <c r="MQ5" s="491"/>
      <c r="MR5" s="499"/>
      <c r="MS5" s="490" t="s">
        <v>105</v>
      </c>
      <c r="MT5" s="491"/>
      <c r="MU5" s="492"/>
      <c r="MV5" s="32"/>
      <c r="MW5" s="498" t="s">
        <v>104</v>
      </c>
      <c r="MX5" s="491"/>
      <c r="MY5" s="499"/>
      <c r="MZ5" s="490" t="s">
        <v>105</v>
      </c>
      <c r="NA5" s="491"/>
      <c r="NB5" s="492"/>
      <c r="NC5" s="32"/>
      <c r="ND5" s="498" t="s">
        <v>104</v>
      </c>
      <c r="NE5" s="491"/>
      <c r="NF5" s="499"/>
      <c r="NG5" s="490" t="s">
        <v>105</v>
      </c>
      <c r="NH5" s="491"/>
      <c r="NI5" s="492"/>
      <c r="NJ5" s="32"/>
      <c r="NK5" s="498" t="s">
        <v>104</v>
      </c>
      <c r="NL5" s="491"/>
      <c r="NM5" s="499"/>
      <c r="NN5" s="490" t="s">
        <v>105</v>
      </c>
      <c r="NO5" s="491"/>
      <c r="NP5" s="492"/>
      <c r="NQ5" s="32"/>
      <c r="NR5" s="498" t="s">
        <v>104</v>
      </c>
      <c r="NS5" s="491"/>
      <c r="NT5" s="499"/>
      <c r="NU5" s="490" t="s">
        <v>105</v>
      </c>
      <c r="NV5" s="491"/>
      <c r="NW5" s="492"/>
      <c r="NX5" s="32"/>
      <c r="NY5" s="498" t="s">
        <v>104</v>
      </c>
      <c r="NZ5" s="491"/>
      <c r="OA5" s="499"/>
      <c r="OB5" s="490" t="s">
        <v>105</v>
      </c>
      <c r="OC5" s="491"/>
      <c r="OD5" s="492"/>
      <c r="OE5" s="32"/>
      <c r="OF5" s="498" t="s">
        <v>104</v>
      </c>
      <c r="OG5" s="491"/>
      <c r="OH5" s="499"/>
      <c r="OI5" s="490" t="s">
        <v>105</v>
      </c>
      <c r="OJ5" s="491"/>
      <c r="OK5" s="492"/>
      <c r="OL5" s="32"/>
      <c r="OM5" s="498" t="s">
        <v>104</v>
      </c>
      <c r="ON5" s="491"/>
      <c r="OO5" s="499"/>
      <c r="OP5" s="490" t="s">
        <v>105</v>
      </c>
      <c r="OQ5" s="491"/>
      <c r="OR5" s="492"/>
      <c r="OS5" s="32"/>
      <c r="OT5" s="498" t="s">
        <v>104</v>
      </c>
      <c r="OU5" s="491"/>
      <c r="OV5" s="499"/>
      <c r="OW5" s="490" t="s">
        <v>105</v>
      </c>
      <c r="OX5" s="491"/>
      <c r="OY5" s="492"/>
      <c r="OZ5" s="32"/>
      <c r="PA5" s="498" t="s">
        <v>104</v>
      </c>
      <c r="PB5" s="491"/>
      <c r="PC5" s="499"/>
      <c r="PD5" s="490" t="s">
        <v>105</v>
      </c>
      <c r="PE5" s="491"/>
      <c r="PF5" s="492"/>
      <c r="PG5" s="32"/>
      <c r="PH5" s="498" t="s">
        <v>104</v>
      </c>
      <c r="PI5" s="491"/>
      <c r="PJ5" s="499"/>
      <c r="PK5" s="490" t="s">
        <v>105</v>
      </c>
      <c r="PL5" s="491"/>
      <c r="PM5" s="492"/>
      <c r="PN5" s="32"/>
      <c r="PO5" s="498" t="s">
        <v>104</v>
      </c>
      <c r="PP5" s="491"/>
      <c r="PQ5" s="499"/>
      <c r="PR5" s="490" t="s">
        <v>105</v>
      </c>
      <c r="PS5" s="491"/>
      <c r="PT5" s="492"/>
      <c r="PU5" s="32"/>
      <c r="PV5" s="498" t="s">
        <v>104</v>
      </c>
      <c r="PW5" s="491"/>
      <c r="PX5" s="499"/>
      <c r="PY5" s="490" t="s">
        <v>105</v>
      </c>
      <c r="PZ5" s="491"/>
      <c r="QA5" s="492"/>
    </row>
    <row r="6" spans="1:443" ht="12.75" customHeight="1" x14ac:dyDescent="0.2">
      <c r="A6" s="506"/>
      <c r="B6" s="506"/>
      <c r="C6" s="19"/>
      <c r="D6" s="488" t="s">
        <v>3</v>
      </c>
      <c r="E6" s="486"/>
      <c r="F6" s="489"/>
      <c r="G6" s="486" t="s">
        <v>2</v>
      </c>
      <c r="H6" s="486"/>
      <c r="I6" s="487"/>
      <c r="J6" s="33"/>
      <c r="K6" s="520" t="s">
        <v>3</v>
      </c>
      <c r="L6" s="521"/>
      <c r="M6" s="522"/>
      <c r="N6" s="523" t="s">
        <v>4</v>
      </c>
      <c r="O6" s="521"/>
      <c r="P6" s="524"/>
      <c r="Q6" s="33"/>
      <c r="R6" s="488" t="s">
        <v>2</v>
      </c>
      <c r="S6" s="486"/>
      <c r="T6" s="489"/>
      <c r="U6" s="483"/>
      <c r="V6" s="483"/>
      <c r="W6" s="485"/>
      <c r="X6" s="33"/>
      <c r="Y6" s="488" t="s">
        <v>2</v>
      </c>
      <c r="Z6" s="486"/>
      <c r="AA6" s="489"/>
      <c r="AB6" s="486" t="s">
        <v>117</v>
      </c>
      <c r="AC6" s="486"/>
      <c r="AD6" s="487"/>
      <c r="AE6" s="33"/>
      <c r="AF6" s="488"/>
      <c r="AG6" s="486"/>
      <c r="AH6" s="489"/>
      <c r="AI6" s="486" t="s">
        <v>117</v>
      </c>
      <c r="AJ6" s="486"/>
      <c r="AK6" s="487"/>
      <c r="AL6" s="33"/>
      <c r="AM6" s="488" t="s">
        <v>116</v>
      </c>
      <c r="AN6" s="486"/>
      <c r="AO6" s="489"/>
      <c r="AP6" s="486"/>
      <c r="AQ6" s="486"/>
      <c r="AR6" s="487"/>
      <c r="AS6" s="33"/>
      <c r="AT6" s="488" t="s">
        <v>122</v>
      </c>
      <c r="AU6" s="486"/>
      <c r="AV6" s="489"/>
      <c r="AW6" s="486" t="s">
        <v>337</v>
      </c>
      <c r="AX6" s="486"/>
      <c r="AY6" s="487"/>
      <c r="AZ6" s="33"/>
      <c r="BA6" s="488" t="s">
        <v>3</v>
      </c>
      <c r="BB6" s="486"/>
      <c r="BC6" s="489"/>
      <c r="BD6" s="486" t="s">
        <v>277</v>
      </c>
      <c r="BE6" s="486"/>
      <c r="BF6" s="487"/>
      <c r="BG6" s="33"/>
      <c r="BH6" s="488" t="s">
        <v>2</v>
      </c>
      <c r="BI6" s="486"/>
      <c r="BJ6" s="489"/>
      <c r="BK6" s="486" t="s">
        <v>346</v>
      </c>
      <c r="BL6" s="486"/>
      <c r="BM6" s="487"/>
      <c r="BN6" s="33"/>
      <c r="BO6" s="488" t="s">
        <v>116</v>
      </c>
      <c r="BP6" s="486"/>
      <c r="BQ6" s="489"/>
      <c r="BR6" s="486" t="s">
        <v>2</v>
      </c>
      <c r="BS6" s="486"/>
      <c r="BT6" s="487"/>
      <c r="BU6" s="33"/>
      <c r="BV6" s="488" t="s">
        <v>116</v>
      </c>
      <c r="BW6" s="486"/>
      <c r="BX6" s="489"/>
      <c r="BY6" s="486" t="s">
        <v>2</v>
      </c>
      <c r="BZ6" s="486"/>
      <c r="CA6" s="487"/>
      <c r="CB6" s="33"/>
      <c r="CC6" s="488" t="s">
        <v>2</v>
      </c>
      <c r="CD6" s="486"/>
      <c r="CE6" s="489"/>
      <c r="CF6" s="486" t="s">
        <v>336</v>
      </c>
      <c r="CG6" s="486"/>
      <c r="CH6" s="487"/>
      <c r="CI6" s="33"/>
      <c r="CJ6" s="488" t="s">
        <v>126</v>
      </c>
      <c r="CK6" s="486"/>
      <c r="CL6" s="489"/>
      <c r="CM6" s="486" t="s">
        <v>2</v>
      </c>
      <c r="CN6" s="486"/>
      <c r="CO6" s="487"/>
      <c r="CP6" s="33"/>
      <c r="CQ6" s="488" t="s">
        <v>122</v>
      </c>
      <c r="CR6" s="486"/>
      <c r="CS6" s="489"/>
      <c r="CT6" s="486" t="s">
        <v>353</v>
      </c>
      <c r="CU6" s="486"/>
      <c r="CV6" s="487"/>
      <c r="CW6" s="33"/>
      <c r="CX6" s="488" t="s">
        <v>277</v>
      </c>
      <c r="CY6" s="486"/>
      <c r="CZ6" s="489"/>
      <c r="DA6" s="486" t="s">
        <v>2</v>
      </c>
      <c r="DB6" s="486"/>
      <c r="DC6" s="487"/>
      <c r="DD6" s="232"/>
      <c r="DE6" s="488" t="s">
        <v>3</v>
      </c>
      <c r="DF6" s="486"/>
      <c r="DG6" s="489"/>
      <c r="DH6" s="486" t="s">
        <v>117</v>
      </c>
      <c r="DI6" s="486"/>
      <c r="DJ6" s="487"/>
      <c r="DK6" s="33"/>
      <c r="DL6" s="488" t="s">
        <v>117</v>
      </c>
      <c r="DM6" s="486"/>
      <c r="DN6" s="489"/>
      <c r="DO6" s="486" t="s">
        <v>2</v>
      </c>
      <c r="DP6" s="486"/>
      <c r="DQ6" s="487"/>
      <c r="DR6" s="33"/>
      <c r="DS6" s="488" t="s">
        <v>116</v>
      </c>
      <c r="DT6" s="486"/>
      <c r="DU6" s="489"/>
      <c r="DV6" s="486" t="s">
        <v>117</v>
      </c>
      <c r="DW6" s="486"/>
      <c r="DX6" s="487"/>
      <c r="DY6" s="33"/>
      <c r="DZ6" s="482" t="s">
        <v>119</v>
      </c>
      <c r="EA6" s="483"/>
      <c r="EB6" s="484"/>
      <c r="EC6" s="483"/>
      <c r="ED6" s="483"/>
      <c r="EE6" s="485"/>
      <c r="EF6" s="33"/>
      <c r="EG6" s="488" t="s">
        <v>3</v>
      </c>
      <c r="EH6" s="486"/>
      <c r="EI6" s="489"/>
      <c r="EJ6" s="486" t="s">
        <v>336</v>
      </c>
      <c r="EK6" s="486"/>
      <c r="EL6" s="487"/>
      <c r="EM6" s="33"/>
      <c r="EN6" s="488" t="s">
        <v>277</v>
      </c>
      <c r="EO6" s="486"/>
      <c r="EP6" s="489"/>
      <c r="EQ6" s="486" t="s">
        <v>336</v>
      </c>
      <c r="ER6" s="486"/>
      <c r="ES6" s="487"/>
      <c r="ET6" s="33"/>
      <c r="EU6" s="488" t="s">
        <v>337</v>
      </c>
      <c r="EV6" s="486"/>
      <c r="EW6" s="489"/>
      <c r="EX6" s="486" t="s">
        <v>2</v>
      </c>
      <c r="EY6" s="486"/>
      <c r="EZ6" s="487"/>
      <c r="FA6" s="33"/>
      <c r="FB6" s="488" t="s">
        <v>2</v>
      </c>
      <c r="FC6" s="486"/>
      <c r="FD6" s="489"/>
      <c r="FE6" s="486" t="s">
        <v>124</v>
      </c>
      <c r="FF6" s="486"/>
      <c r="FG6" s="487"/>
      <c r="FH6" s="33"/>
      <c r="FI6" s="488" t="s">
        <v>2</v>
      </c>
      <c r="FJ6" s="486"/>
      <c r="FK6" s="489"/>
      <c r="FL6" s="486"/>
      <c r="FM6" s="486"/>
      <c r="FN6" s="487"/>
      <c r="FO6" s="33"/>
      <c r="FP6" s="488" t="s">
        <v>3</v>
      </c>
      <c r="FQ6" s="486"/>
      <c r="FR6" s="489"/>
      <c r="FS6" s="486" t="s">
        <v>116</v>
      </c>
      <c r="FT6" s="486"/>
      <c r="FU6" s="487"/>
      <c r="FV6" s="33"/>
      <c r="FW6" s="488" t="s">
        <v>3</v>
      </c>
      <c r="FX6" s="486"/>
      <c r="FY6" s="489"/>
      <c r="FZ6" s="486" t="s">
        <v>336</v>
      </c>
      <c r="GA6" s="486"/>
      <c r="GB6" s="487"/>
      <c r="GC6" s="33"/>
      <c r="GD6" s="488" t="s">
        <v>124</v>
      </c>
      <c r="GE6" s="486"/>
      <c r="GF6" s="489"/>
      <c r="GG6" s="486" t="s">
        <v>1</v>
      </c>
      <c r="GH6" s="486"/>
      <c r="GI6" s="487"/>
      <c r="GJ6" s="33"/>
      <c r="GK6" s="488" t="s">
        <v>2</v>
      </c>
      <c r="GL6" s="486"/>
      <c r="GM6" s="489"/>
      <c r="GN6" s="486" t="s">
        <v>2</v>
      </c>
      <c r="GO6" s="486"/>
      <c r="GP6" s="487"/>
      <c r="GQ6" s="33"/>
      <c r="GR6" s="488" t="s">
        <v>384</v>
      </c>
      <c r="GS6" s="486"/>
      <c r="GT6" s="489"/>
      <c r="GU6" s="486"/>
      <c r="GV6" s="486"/>
      <c r="GW6" s="487"/>
      <c r="GX6" s="33"/>
      <c r="GY6" s="488" t="s">
        <v>116</v>
      </c>
      <c r="GZ6" s="486"/>
      <c r="HA6" s="489"/>
      <c r="HB6" s="486"/>
      <c r="HC6" s="486"/>
      <c r="HD6" s="487"/>
      <c r="HE6" s="232"/>
      <c r="HF6" s="488" t="s">
        <v>345</v>
      </c>
      <c r="HG6" s="486"/>
      <c r="HH6" s="489"/>
      <c r="HI6" s="486" t="s">
        <v>389</v>
      </c>
      <c r="HJ6" s="486"/>
      <c r="HK6" s="487"/>
      <c r="HL6" s="232"/>
      <c r="HM6" s="488"/>
      <c r="HN6" s="486"/>
      <c r="HO6" s="489"/>
      <c r="HP6" s="486"/>
      <c r="HQ6" s="486"/>
      <c r="HR6" s="487"/>
      <c r="HS6" s="232"/>
      <c r="HT6" s="488" t="s">
        <v>123</v>
      </c>
      <c r="HU6" s="486"/>
      <c r="HV6" s="489"/>
      <c r="HW6" s="486" t="s">
        <v>117</v>
      </c>
      <c r="HX6" s="486"/>
      <c r="HY6" s="487"/>
      <c r="HZ6" s="232"/>
      <c r="IA6" s="488" t="s">
        <v>3</v>
      </c>
      <c r="IB6" s="486"/>
      <c r="IC6" s="489"/>
      <c r="ID6" s="486" t="s">
        <v>117</v>
      </c>
      <c r="IE6" s="486"/>
      <c r="IF6" s="487"/>
      <c r="IG6" s="33"/>
      <c r="IH6" s="488" t="s">
        <v>125</v>
      </c>
      <c r="II6" s="486"/>
      <c r="IJ6" s="489"/>
      <c r="IK6" s="486" t="s">
        <v>336</v>
      </c>
      <c r="IL6" s="486"/>
      <c r="IM6" s="487"/>
      <c r="IN6" s="232"/>
      <c r="IO6" s="488" t="s">
        <v>3</v>
      </c>
      <c r="IP6" s="486"/>
      <c r="IQ6" s="489"/>
      <c r="IR6" s="486" t="s">
        <v>117</v>
      </c>
      <c r="IS6" s="486"/>
      <c r="IT6" s="487"/>
      <c r="IU6" s="232"/>
      <c r="IV6" s="488" t="s">
        <v>3</v>
      </c>
      <c r="IW6" s="486"/>
      <c r="IX6" s="489"/>
      <c r="IY6" s="486" t="s">
        <v>125</v>
      </c>
      <c r="IZ6" s="486"/>
      <c r="JA6" s="487"/>
      <c r="JB6" s="232"/>
      <c r="JC6" s="488" t="s">
        <v>123</v>
      </c>
      <c r="JD6" s="486"/>
      <c r="JE6" s="489"/>
      <c r="JF6" s="486" t="s">
        <v>116</v>
      </c>
      <c r="JG6" s="486"/>
      <c r="JH6" s="487"/>
      <c r="JI6" s="232"/>
      <c r="JJ6" s="488" t="s">
        <v>1</v>
      </c>
      <c r="JK6" s="486"/>
      <c r="JL6" s="489"/>
      <c r="JM6" s="486" t="s">
        <v>336</v>
      </c>
      <c r="JN6" s="486"/>
      <c r="JO6" s="487"/>
      <c r="JP6" s="232"/>
      <c r="JQ6" s="488" t="s">
        <v>116</v>
      </c>
      <c r="JR6" s="486"/>
      <c r="JS6" s="489"/>
      <c r="JT6" s="486" t="s">
        <v>4</v>
      </c>
      <c r="JU6" s="486"/>
      <c r="JV6" s="487"/>
      <c r="JW6" s="232"/>
      <c r="JX6" s="488" t="s">
        <v>3</v>
      </c>
      <c r="JY6" s="486"/>
      <c r="JZ6" s="489"/>
      <c r="KA6" s="486" t="s">
        <v>119</v>
      </c>
      <c r="KB6" s="486"/>
      <c r="KC6" s="487"/>
      <c r="KD6" s="232"/>
      <c r="KE6" s="488"/>
      <c r="KF6" s="486"/>
      <c r="KG6" s="489"/>
      <c r="KH6" s="486"/>
      <c r="KI6" s="486"/>
      <c r="KJ6" s="487"/>
      <c r="KK6" s="232"/>
      <c r="KL6" s="488" t="s">
        <v>122</v>
      </c>
      <c r="KM6" s="486"/>
      <c r="KN6" s="489"/>
      <c r="KO6" s="486" t="s">
        <v>337</v>
      </c>
      <c r="KP6" s="486"/>
      <c r="KQ6" s="487"/>
      <c r="KR6" s="232"/>
      <c r="KS6" s="488" t="s">
        <v>116</v>
      </c>
      <c r="KT6" s="486"/>
      <c r="KU6" s="489"/>
      <c r="KV6" s="486" t="s">
        <v>117</v>
      </c>
      <c r="KW6" s="486"/>
      <c r="KX6" s="487"/>
      <c r="KY6" s="232"/>
      <c r="KZ6" s="488"/>
      <c r="LA6" s="486"/>
      <c r="LB6" s="489"/>
      <c r="LC6" s="486"/>
      <c r="LD6" s="486"/>
      <c r="LE6" s="487"/>
      <c r="LF6" s="232"/>
      <c r="LG6" s="488" t="s">
        <v>370</v>
      </c>
      <c r="LH6" s="486"/>
      <c r="LI6" s="489"/>
      <c r="LJ6" s="486" t="s">
        <v>378</v>
      </c>
      <c r="LK6" s="486"/>
      <c r="LL6" s="487"/>
      <c r="LM6" s="232"/>
      <c r="LN6" s="488" t="s">
        <v>370</v>
      </c>
      <c r="LO6" s="486"/>
      <c r="LP6" s="489"/>
      <c r="LQ6" s="486" t="s">
        <v>2</v>
      </c>
      <c r="LR6" s="486"/>
      <c r="LS6" s="487"/>
      <c r="LT6" s="33"/>
      <c r="LU6" s="488" t="s">
        <v>3</v>
      </c>
      <c r="LV6" s="486"/>
      <c r="LW6" s="489"/>
      <c r="LX6" s="486" t="s">
        <v>4</v>
      </c>
      <c r="LY6" s="486"/>
      <c r="LZ6" s="487"/>
      <c r="MA6" s="232"/>
      <c r="MB6" s="488" t="s">
        <v>3</v>
      </c>
      <c r="MC6" s="486"/>
      <c r="MD6" s="489"/>
      <c r="ME6" s="486" t="s">
        <v>382</v>
      </c>
      <c r="MF6" s="486"/>
      <c r="MG6" s="487"/>
      <c r="MH6" s="33"/>
      <c r="MI6" s="488" t="s">
        <v>120</v>
      </c>
      <c r="MJ6" s="486"/>
      <c r="MK6" s="489"/>
      <c r="ML6" s="486" t="s">
        <v>336</v>
      </c>
      <c r="MM6" s="486"/>
      <c r="MN6" s="487"/>
      <c r="MO6" s="232"/>
      <c r="MP6" s="488" t="s">
        <v>351</v>
      </c>
      <c r="MQ6" s="486"/>
      <c r="MR6" s="489"/>
      <c r="MS6" s="486" t="s">
        <v>404</v>
      </c>
      <c r="MT6" s="486"/>
      <c r="MU6" s="487"/>
      <c r="MV6" s="232"/>
      <c r="MW6" s="488" t="s">
        <v>120</v>
      </c>
      <c r="MX6" s="486"/>
      <c r="MY6" s="489"/>
      <c r="MZ6" s="486" t="s">
        <v>4</v>
      </c>
      <c r="NA6" s="486"/>
      <c r="NB6" s="487"/>
      <c r="NC6" s="232"/>
      <c r="ND6" s="488"/>
      <c r="NE6" s="486"/>
      <c r="NF6" s="489"/>
      <c r="NG6" s="486"/>
      <c r="NH6" s="486"/>
      <c r="NI6" s="487"/>
      <c r="NJ6" s="232"/>
      <c r="NK6" s="488" t="s">
        <v>120</v>
      </c>
      <c r="NL6" s="486"/>
      <c r="NM6" s="489"/>
      <c r="NN6" s="486" t="s">
        <v>336</v>
      </c>
      <c r="NO6" s="486"/>
      <c r="NP6" s="487"/>
      <c r="NQ6" s="232"/>
      <c r="NR6" s="488" t="s">
        <v>336</v>
      </c>
      <c r="NS6" s="486"/>
      <c r="NT6" s="489"/>
      <c r="NU6" s="486" t="s">
        <v>2</v>
      </c>
      <c r="NV6" s="486"/>
      <c r="NW6" s="487"/>
      <c r="NX6" s="33"/>
      <c r="NY6" s="482" t="s">
        <v>116</v>
      </c>
      <c r="NZ6" s="483"/>
      <c r="OA6" s="484"/>
      <c r="OB6" s="483" t="s">
        <v>2</v>
      </c>
      <c r="OC6" s="483"/>
      <c r="OD6" s="485"/>
      <c r="OE6" s="33"/>
      <c r="OF6" s="482"/>
      <c r="OG6" s="483"/>
      <c r="OH6" s="484"/>
      <c r="OI6" s="483"/>
      <c r="OJ6" s="483"/>
      <c r="OK6" s="485"/>
      <c r="OL6" s="33"/>
      <c r="OM6" s="482"/>
      <c r="ON6" s="483"/>
      <c r="OO6" s="484"/>
      <c r="OP6" s="483"/>
      <c r="OQ6" s="483"/>
      <c r="OR6" s="485"/>
      <c r="OS6" s="33"/>
      <c r="OT6" s="482"/>
      <c r="OU6" s="483"/>
      <c r="OV6" s="484"/>
      <c r="OW6" s="483"/>
      <c r="OX6" s="483"/>
      <c r="OY6" s="485"/>
      <c r="OZ6" s="33"/>
      <c r="PA6" s="482"/>
      <c r="PB6" s="483"/>
      <c r="PC6" s="484"/>
      <c r="PD6" s="483"/>
      <c r="PE6" s="483"/>
      <c r="PF6" s="485"/>
      <c r="PG6" s="33"/>
      <c r="PH6" s="482"/>
      <c r="PI6" s="483"/>
      <c r="PJ6" s="484"/>
      <c r="PK6" s="483"/>
      <c r="PL6" s="483"/>
      <c r="PM6" s="485"/>
      <c r="PN6" s="33"/>
      <c r="PO6" s="482"/>
      <c r="PP6" s="483"/>
      <c r="PQ6" s="484"/>
      <c r="PR6" s="483"/>
      <c r="PS6" s="483"/>
      <c r="PT6" s="485"/>
      <c r="PU6" s="33"/>
      <c r="PV6" s="482"/>
      <c r="PW6" s="483"/>
      <c r="PX6" s="484"/>
      <c r="PY6" s="483"/>
      <c r="PZ6" s="483"/>
      <c r="QA6" s="485"/>
    </row>
    <row r="7" spans="1:443" ht="12.75" customHeight="1" x14ac:dyDescent="0.2">
      <c r="A7" s="506"/>
      <c r="B7" s="506"/>
      <c r="C7" s="19"/>
      <c r="D7" s="488" t="s">
        <v>1</v>
      </c>
      <c r="E7" s="486"/>
      <c r="F7" s="489"/>
      <c r="G7" s="486"/>
      <c r="H7" s="486"/>
      <c r="I7" s="487"/>
      <c r="J7" s="34"/>
      <c r="K7" s="488" t="s">
        <v>116</v>
      </c>
      <c r="L7" s="486"/>
      <c r="M7" s="489"/>
      <c r="N7" s="508" t="s">
        <v>117</v>
      </c>
      <c r="O7" s="486"/>
      <c r="P7" s="487"/>
      <c r="Q7" s="34"/>
      <c r="R7" s="482"/>
      <c r="S7" s="483"/>
      <c r="T7" s="484"/>
      <c r="U7" s="483"/>
      <c r="V7" s="483"/>
      <c r="W7" s="485"/>
      <c r="X7" s="34"/>
      <c r="Y7" s="488" t="s">
        <v>123</v>
      </c>
      <c r="Z7" s="486"/>
      <c r="AA7" s="489"/>
      <c r="AB7" s="486" t="s">
        <v>125</v>
      </c>
      <c r="AC7" s="486"/>
      <c r="AD7" s="487"/>
      <c r="AE7" s="34"/>
      <c r="AF7" s="488" t="s">
        <v>2</v>
      </c>
      <c r="AG7" s="486"/>
      <c r="AH7" s="489"/>
      <c r="AI7" s="486" t="s">
        <v>337</v>
      </c>
      <c r="AJ7" s="486"/>
      <c r="AK7" s="487"/>
      <c r="AL7" s="34"/>
      <c r="AM7" s="488" t="s">
        <v>2</v>
      </c>
      <c r="AN7" s="486"/>
      <c r="AO7" s="489"/>
      <c r="AP7" s="508" t="s">
        <v>125</v>
      </c>
      <c r="AQ7" s="486"/>
      <c r="AR7" s="487"/>
      <c r="AS7" s="34"/>
      <c r="AT7" s="488" t="s">
        <v>337</v>
      </c>
      <c r="AU7" s="486"/>
      <c r="AV7" s="489"/>
      <c r="AW7" s="486" t="s">
        <v>4</v>
      </c>
      <c r="AX7" s="486"/>
      <c r="AY7" s="487"/>
      <c r="AZ7" s="34"/>
      <c r="BA7" s="488" t="s">
        <v>2</v>
      </c>
      <c r="BB7" s="486"/>
      <c r="BC7" s="489"/>
      <c r="BD7" s="486" t="s">
        <v>123</v>
      </c>
      <c r="BE7" s="486"/>
      <c r="BF7" s="487"/>
      <c r="BG7" s="34"/>
      <c r="BH7" s="488" t="s">
        <v>116</v>
      </c>
      <c r="BI7" s="486"/>
      <c r="BJ7" s="489"/>
      <c r="BK7" s="486" t="s">
        <v>121</v>
      </c>
      <c r="BL7" s="486"/>
      <c r="BM7" s="487"/>
      <c r="BN7" s="34"/>
      <c r="BO7" s="488" t="s">
        <v>2</v>
      </c>
      <c r="BP7" s="486"/>
      <c r="BQ7" s="489"/>
      <c r="BR7" s="486" t="s">
        <v>346</v>
      </c>
      <c r="BS7" s="486"/>
      <c r="BT7" s="487"/>
      <c r="BU7" s="34"/>
      <c r="BV7" s="488" t="s">
        <v>1</v>
      </c>
      <c r="BW7" s="486"/>
      <c r="BX7" s="489"/>
      <c r="BY7" s="486" t="s">
        <v>121</v>
      </c>
      <c r="BZ7" s="486"/>
      <c r="CA7" s="487"/>
      <c r="CB7" s="34"/>
      <c r="CC7" s="488" t="s">
        <v>126</v>
      </c>
      <c r="CD7" s="486"/>
      <c r="CE7" s="489"/>
      <c r="CF7" s="486" t="s">
        <v>358</v>
      </c>
      <c r="CG7" s="486"/>
      <c r="CH7" s="487"/>
      <c r="CI7" s="34"/>
      <c r="CJ7" s="488" t="s">
        <v>3</v>
      </c>
      <c r="CK7" s="486"/>
      <c r="CL7" s="489"/>
      <c r="CM7" s="486" t="s">
        <v>117</v>
      </c>
      <c r="CN7" s="486"/>
      <c r="CO7" s="487"/>
      <c r="CP7" s="34"/>
      <c r="CQ7" s="488" t="s">
        <v>337</v>
      </c>
      <c r="CR7" s="486"/>
      <c r="CS7" s="489"/>
      <c r="CT7" s="486"/>
      <c r="CU7" s="486"/>
      <c r="CV7" s="487"/>
      <c r="CW7" s="34"/>
      <c r="CX7" s="488" t="s">
        <v>116</v>
      </c>
      <c r="CY7" s="486"/>
      <c r="CZ7" s="489"/>
      <c r="DA7" s="486" t="s">
        <v>124</v>
      </c>
      <c r="DB7" s="486"/>
      <c r="DC7" s="487"/>
      <c r="DD7" s="233"/>
      <c r="DE7" s="488" t="s">
        <v>116</v>
      </c>
      <c r="DF7" s="486"/>
      <c r="DG7" s="489"/>
      <c r="DH7" s="486"/>
      <c r="DI7" s="486"/>
      <c r="DJ7" s="487"/>
      <c r="DK7" s="34"/>
      <c r="DL7" s="488" t="s">
        <v>337</v>
      </c>
      <c r="DM7" s="486"/>
      <c r="DN7" s="489"/>
      <c r="DO7" s="486" t="s">
        <v>117</v>
      </c>
      <c r="DP7" s="486"/>
      <c r="DQ7" s="487"/>
      <c r="DR7" s="34"/>
      <c r="DS7" s="488" t="s">
        <v>3</v>
      </c>
      <c r="DT7" s="486"/>
      <c r="DU7" s="489"/>
      <c r="DV7" s="486" t="s">
        <v>116</v>
      </c>
      <c r="DW7" s="486"/>
      <c r="DX7" s="487"/>
      <c r="DY7" s="34"/>
      <c r="DZ7" s="482" t="s">
        <v>2</v>
      </c>
      <c r="EA7" s="483"/>
      <c r="EB7" s="484"/>
      <c r="EC7" s="507" t="s">
        <v>277</v>
      </c>
      <c r="ED7" s="483"/>
      <c r="EE7" s="485"/>
      <c r="EF7" s="34"/>
      <c r="EG7" s="488" t="s">
        <v>119</v>
      </c>
      <c r="EH7" s="486"/>
      <c r="EI7" s="489"/>
      <c r="EJ7" s="486" t="s">
        <v>2</v>
      </c>
      <c r="EK7" s="486"/>
      <c r="EL7" s="487"/>
      <c r="EM7" s="34"/>
      <c r="EN7" s="488" t="s">
        <v>2</v>
      </c>
      <c r="EO7" s="486"/>
      <c r="EP7" s="489"/>
      <c r="EQ7" s="486" t="s">
        <v>277</v>
      </c>
      <c r="ER7" s="486"/>
      <c r="ES7" s="487"/>
      <c r="ET7" s="34"/>
      <c r="EU7" s="488"/>
      <c r="EV7" s="486"/>
      <c r="EW7" s="489"/>
      <c r="EX7" s="486"/>
      <c r="EY7" s="486"/>
      <c r="EZ7" s="487"/>
      <c r="FA7" s="34"/>
      <c r="FB7" s="488" t="s">
        <v>337</v>
      </c>
      <c r="FC7" s="486"/>
      <c r="FD7" s="489"/>
      <c r="FE7" s="486" t="s">
        <v>116</v>
      </c>
      <c r="FF7" s="486"/>
      <c r="FG7" s="487"/>
      <c r="FH7" s="34"/>
      <c r="FI7" s="488"/>
      <c r="FJ7" s="486"/>
      <c r="FK7" s="489"/>
      <c r="FL7" s="486"/>
      <c r="FM7" s="486"/>
      <c r="FN7" s="487"/>
      <c r="FO7" s="34"/>
      <c r="FP7" s="488" t="s">
        <v>2</v>
      </c>
      <c r="FQ7" s="486"/>
      <c r="FR7" s="489"/>
      <c r="FS7" s="486" t="s">
        <v>1</v>
      </c>
      <c r="FT7" s="486"/>
      <c r="FU7" s="487"/>
      <c r="FV7" s="34"/>
      <c r="FW7" s="488" t="s">
        <v>336</v>
      </c>
      <c r="FX7" s="486"/>
      <c r="FY7" s="489"/>
      <c r="FZ7" s="486" t="s">
        <v>117</v>
      </c>
      <c r="GA7" s="486"/>
      <c r="GB7" s="487"/>
      <c r="GC7" s="34"/>
      <c r="GD7" s="488" t="s">
        <v>3</v>
      </c>
      <c r="GE7" s="486"/>
      <c r="GF7" s="489"/>
      <c r="GG7" s="486" t="s">
        <v>122</v>
      </c>
      <c r="GH7" s="486"/>
      <c r="GI7" s="487"/>
      <c r="GJ7" s="34"/>
      <c r="GK7" s="488" t="s">
        <v>378</v>
      </c>
      <c r="GL7" s="486"/>
      <c r="GM7" s="489"/>
      <c r="GN7" s="486" t="s">
        <v>277</v>
      </c>
      <c r="GO7" s="486"/>
      <c r="GP7" s="487"/>
      <c r="GQ7" s="34"/>
      <c r="GR7" s="488"/>
      <c r="GS7" s="486"/>
      <c r="GT7" s="489"/>
      <c r="GU7" s="486"/>
      <c r="GV7" s="486"/>
      <c r="GW7" s="487"/>
      <c r="GX7" s="34"/>
      <c r="GY7" s="488" t="s">
        <v>2</v>
      </c>
      <c r="GZ7" s="486"/>
      <c r="HA7" s="489"/>
      <c r="HB7" s="486" t="s">
        <v>117</v>
      </c>
      <c r="HC7" s="486"/>
      <c r="HD7" s="487"/>
      <c r="HE7" s="233"/>
      <c r="HF7" s="488" t="s">
        <v>123</v>
      </c>
      <c r="HG7" s="486"/>
      <c r="HH7" s="489"/>
      <c r="HI7" s="486" t="s">
        <v>4</v>
      </c>
      <c r="HJ7" s="486"/>
      <c r="HK7" s="487"/>
      <c r="HL7" s="233"/>
      <c r="HM7" s="488"/>
      <c r="HN7" s="486"/>
      <c r="HO7" s="489"/>
      <c r="HP7" s="486"/>
      <c r="HQ7" s="486"/>
      <c r="HR7" s="487"/>
      <c r="HS7" s="233"/>
      <c r="HT7" s="488" t="s">
        <v>124</v>
      </c>
      <c r="HU7" s="486"/>
      <c r="HV7" s="489"/>
      <c r="HW7" s="486" t="s">
        <v>336</v>
      </c>
      <c r="HX7" s="486"/>
      <c r="HY7" s="487"/>
      <c r="HZ7" s="233"/>
      <c r="IA7" s="488"/>
      <c r="IB7" s="486"/>
      <c r="IC7" s="489"/>
      <c r="ID7" s="486"/>
      <c r="IE7" s="486"/>
      <c r="IF7" s="487"/>
      <c r="IG7" s="34"/>
      <c r="IH7" s="488" t="s">
        <v>124</v>
      </c>
      <c r="II7" s="486"/>
      <c r="IJ7" s="489"/>
      <c r="IK7" s="486"/>
      <c r="IL7" s="486"/>
      <c r="IM7" s="487"/>
      <c r="IN7" s="233"/>
      <c r="IO7" s="488" t="s">
        <v>122</v>
      </c>
      <c r="IP7" s="486"/>
      <c r="IQ7" s="489"/>
      <c r="IR7" s="486" t="s">
        <v>370</v>
      </c>
      <c r="IS7" s="486"/>
      <c r="IT7" s="487"/>
      <c r="IU7" s="233"/>
      <c r="IV7" s="488"/>
      <c r="IW7" s="486"/>
      <c r="IX7" s="489"/>
      <c r="IY7" s="486" t="s">
        <v>378</v>
      </c>
      <c r="IZ7" s="486"/>
      <c r="JA7" s="487"/>
      <c r="JB7" s="233"/>
      <c r="JC7" s="488"/>
      <c r="JD7" s="486"/>
      <c r="JE7" s="489"/>
      <c r="JF7" s="486"/>
      <c r="JG7" s="486"/>
      <c r="JH7" s="487"/>
      <c r="JI7" s="233"/>
      <c r="JJ7" s="488" t="s">
        <v>2</v>
      </c>
      <c r="JK7" s="486"/>
      <c r="JL7" s="489"/>
      <c r="JM7" s="486" t="s">
        <v>125</v>
      </c>
      <c r="JN7" s="486"/>
      <c r="JO7" s="487"/>
      <c r="JP7" s="233"/>
      <c r="JQ7" s="488" t="s">
        <v>2</v>
      </c>
      <c r="JR7" s="486"/>
      <c r="JS7" s="489"/>
      <c r="JT7" s="486" t="s">
        <v>396</v>
      </c>
      <c r="JU7" s="486"/>
      <c r="JV7" s="487"/>
      <c r="JW7" s="233"/>
      <c r="JX7" s="488" t="s">
        <v>1</v>
      </c>
      <c r="JY7" s="486"/>
      <c r="JZ7" s="489"/>
      <c r="KA7" s="486" t="s">
        <v>336</v>
      </c>
      <c r="KB7" s="486"/>
      <c r="KC7" s="487"/>
      <c r="KD7" s="233"/>
      <c r="KE7" s="488"/>
      <c r="KF7" s="486"/>
      <c r="KG7" s="489"/>
      <c r="KH7" s="486"/>
      <c r="KI7" s="486"/>
      <c r="KJ7" s="487"/>
      <c r="KK7" s="233"/>
      <c r="KL7" s="488"/>
      <c r="KM7" s="486"/>
      <c r="KN7" s="489"/>
      <c r="KO7" s="486"/>
      <c r="KP7" s="486"/>
      <c r="KQ7" s="487"/>
      <c r="KR7" s="233"/>
      <c r="KS7" s="488"/>
      <c r="KT7" s="486"/>
      <c r="KU7" s="489"/>
      <c r="KV7" s="486"/>
      <c r="KW7" s="486"/>
      <c r="KX7" s="487"/>
      <c r="KY7" s="233"/>
      <c r="KZ7" s="488"/>
      <c r="LA7" s="486"/>
      <c r="LB7" s="489"/>
      <c r="LC7" s="486"/>
      <c r="LD7" s="486"/>
      <c r="LE7" s="487"/>
      <c r="LF7" s="233"/>
      <c r="LG7" s="488" t="s">
        <v>2</v>
      </c>
      <c r="LH7" s="486"/>
      <c r="LI7" s="489"/>
      <c r="LJ7" s="486"/>
      <c r="LK7" s="486"/>
      <c r="LL7" s="487"/>
      <c r="LM7" s="233"/>
      <c r="LN7" s="488" t="s">
        <v>2</v>
      </c>
      <c r="LO7" s="486"/>
      <c r="LP7" s="489"/>
      <c r="LQ7" s="486" t="s">
        <v>116</v>
      </c>
      <c r="LR7" s="486"/>
      <c r="LS7" s="487"/>
      <c r="LT7" s="73"/>
      <c r="LU7" s="488"/>
      <c r="LV7" s="486"/>
      <c r="LW7" s="489"/>
      <c r="LX7" s="486"/>
      <c r="LY7" s="486"/>
      <c r="LZ7" s="487"/>
      <c r="MA7" s="233"/>
      <c r="MB7" s="488" t="s">
        <v>123</v>
      </c>
      <c r="MC7" s="486"/>
      <c r="MD7" s="489"/>
      <c r="ME7" s="486"/>
      <c r="MF7" s="486"/>
      <c r="MG7" s="487"/>
      <c r="MH7" s="73"/>
      <c r="MI7" s="488" t="s">
        <v>116</v>
      </c>
      <c r="MJ7" s="486"/>
      <c r="MK7" s="489"/>
      <c r="ML7" s="486" t="s">
        <v>370</v>
      </c>
      <c r="MM7" s="486"/>
      <c r="MN7" s="487"/>
      <c r="MO7" s="233"/>
      <c r="MP7" s="488" t="s">
        <v>406</v>
      </c>
      <c r="MQ7" s="486"/>
      <c r="MR7" s="489"/>
      <c r="MS7" s="486" t="s">
        <v>402</v>
      </c>
      <c r="MT7" s="486"/>
      <c r="MU7" s="487"/>
      <c r="MV7" s="233"/>
      <c r="MW7" s="488" t="s">
        <v>1</v>
      </c>
      <c r="MX7" s="486"/>
      <c r="MY7" s="489"/>
      <c r="MZ7" s="486" t="s">
        <v>3</v>
      </c>
      <c r="NA7" s="486"/>
      <c r="NB7" s="487"/>
      <c r="NC7" s="233"/>
      <c r="ND7" s="488"/>
      <c r="NE7" s="486"/>
      <c r="NF7" s="489"/>
      <c r="NG7" s="486"/>
      <c r="NH7" s="486"/>
      <c r="NI7" s="487"/>
      <c r="NJ7" s="233"/>
      <c r="NK7" s="488" t="s">
        <v>116</v>
      </c>
      <c r="NL7" s="486"/>
      <c r="NM7" s="489"/>
      <c r="NN7" s="486" t="s">
        <v>119</v>
      </c>
      <c r="NO7" s="486"/>
      <c r="NP7" s="487"/>
      <c r="NQ7" s="233"/>
      <c r="NR7" s="488" t="s">
        <v>337</v>
      </c>
      <c r="NS7" s="486"/>
      <c r="NT7" s="489"/>
      <c r="NU7" s="486" t="s">
        <v>370</v>
      </c>
      <c r="NV7" s="486"/>
      <c r="NW7" s="487"/>
      <c r="NX7" s="73"/>
      <c r="NY7" s="482"/>
      <c r="NZ7" s="483"/>
      <c r="OA7" s="484"/>
      <c r="OB7" s="483" t="s">
        <v>277</v>
      </c>
      <c r="OC7" s="483"/>
      <c r="OD7" s="485"/>
      <c r="OE7" s="73"/>
      <c r="OF7" s="482"/>
      <c r="OG7" s="483"/>
      <c r="OH7" s="484"/>
      <c r="OI7" s="483"/>
      <c r="OJ7" s="483"/>
      <c r="OK7" s="485"/>
      <c r="OL7" s="73"/>
      <c r="OM7" s="482"/>
      <c r="ON7" s="483"/>
      <c r="OO7" s="484"/>
      <c r="OP7" s="483"/>
      <c r="OQ7" s="483"/>
      <c r="OR7" s="485"/>
      <c r="OS7" s="73"/>
      <c r="OT7" s="482"/>
      <c r="OU7" s="483"/>
      <c r="OV7" s="484"/>
      <c r="OW7" s="483"/>
      <c r="OX7" s="483"/>
      <c r="OY7" s="485"/>
      <c r="OZ7" s="73"/>
      <c r="PA7" s="482"/>
      <c r="PB7" s="483"/>
      <c r="PC7" s="484"/>
      <c r="PD7" s="483"/>
      <c r="PE7" s="483"/>
      <c r="PF7" s="485"/>
      <c r="PG7" s="73"/>
      <c r="PH7" s="482"/>
      <c r="PI7" s="483"/>
      <c r="PJ7" s="484"/>
      <c r="PK7" s="483"/>
      <c r="PL7" s="483"/>
      <c r="PM7" s="485"/>
      <c r="PN7" s="73"/>
      <c r="PO7" s="482"/>
      <c r="PP7" s="483"/>
      <c r="PQ7" s="484"/>
      <c r="PR7" s="483"/>
      <c r="PS7" s="483"/>
      <c r="PT7" s="485"/>
      <c r="PU7" s="73"/>
      <c r="PV7" s="482"/>
      <c r="PW7" s="483"/>
      <c r="PX7" s="484"/>
      <c r="PY7" s="483"/>
      <c r="PZ7" s="483"/>
      <c r="QA7" s="485"/>
    </row>
    <row r="8" spans="1:443" ht="12.75" customHeight="1" x14ac:dyDescent="0.2">
      <c r="A8" s="506"/>
      <c r="B8" s="506"/>
      <c r="C8" s="19"/>
      <c r="D8" s="488" t="s">
        <v>2</v>
      </c>
      <c r="E8" s="486"/>
      <c r="F8" s="489"/>
      <c r="G8" s="486"/>
      <c r="H8" s="486"/>
      <c r="I8" s="487"/>
      <c r="J8" s="34"/>
      <c r="K8" s="482"/>
      <c r="L8" s="483"/>
      <c r="M8" s="484"/>
      <c r="N8" s="507"/>
      <c r="O8" s="483"/>
      <c r="P8" s="485"/>
      <c r="Q8" s="34"/>
      <c r="R8" s="482"/>
      <c r="S8" s="483"/>
      <c r="T8" s="484"/>
      <c r="U8" s="483"/>
      <c r="V8" s="483"/>
      <c r="W8" s="485"/>
      <c r="X8" s="34"/>
      <c r="Y8" s="488" t="s">
        <v>116</v>
      </c>
      <c r="Z8" s="486"/>
      <c r="AA8" s="489"/>
      <c r="AB8" s="486" t="s">
        <v>119</v>
      </c>
      <c r="AC8" s="486"/>
      <c r="AD8" s="487"/>
      <c r="AE8" s="34"/>
      <c r="AF8" s="488" t="s">
        <v>277</v>
      </c>
      <c r="AG8" s="486"/>
      <c r="AH8" s="489"/>
      <c r="AI8" s="486"/>
      <c r="AJ8" s="486"/>
      <c r="AK8" s="487"/>
      <c r="AL8" s="34"/>
      <c r="AM8" s="488" t="s">
        <v>126</v>
      </c>
      <c r="AN8" s="486"/>
      <c r="AO8" s="489"/>
      <c r="AP8" s="486"/>
      <c r="AQ8" s="486"/>
      <c r="AR8" s="487"/>
      <c r="AS8" s="34"/>
      <c r="AT8" s="488"/>
      <c r="AU8" s="486"/>
      <c r="AV8" s="489"/>
      <c r="AW8" s="486" t="s">
        <v>124</v>
      </c>
      <c r="AX8" s="486"/>
      <c r="AY8" s="487"/>
      <c r="AZ8" s="34"/>
      <c r="BA8" s="488" t="s">
        <v>346</v>
      </c>
      <c r="BB8" s="486"/>
      <c r="BC8" s="489"/>
      <c r="BD8" s="486" t="s">
        <v>336</v>
      </c>
      <c r="BE8" s="486"/>
      <c r="BF8" s="487"/>
      <c r="BG8" s="34"/>
      <c r="BH8" s="488" t="s">
        <v>1</v>
      </c>
      <c r="BI8" s="486"/>
      <c r="BJ8" s="489"/>
      <c r="BK8" s="486"/>
      <c r="BL8" s="486"/>
      <c r="BM8" s="487"/>
      <c r="BN8" s="34"/>
      <c r="BO8" s="482"/>
      <c r="BP8" s="483"/>
      <c r="BQ8" s="484"/>
      <c r="BR8" s="483"/>
      <c r="BS8" s="483"/>
      <c r="BT8" s="485"/>
      <c r="BU8" s="34"/>
      <c r="BV8" s="488" t="s">
        <v>2</v>
      </c>
      <c r="BW8" s="486"/>
      <c r="BX8" s="489"/>
      <c r="BY8" s="486" t="s">
        <v>1</v>
      </c>
      <c r="BZ8" s="486"/>
      <c r="CA8" s="487"/>
      <c r="CB8" s="34"/>
      <c r="CC8" s="488" t="s">
        <v>357</v>
      </c>
      <c r="CD8" s="486"/>
      <c r="CE8" s="489"/>
      <c r="CF8" s="486"/>
      <c r="CG8" s="486"/>
      <c r="CH8" s="487"/>
      <c r="CI8" s="34"/>
      <c r="CJ8" s="488" t="s">
        <v>2</v>
      </c>
      <c r="CK8" s="486"/>
      <c r="CL8" s="489"/>
      <c r="CM8" s="508" t="s">
        <v>277</v>
      </c>
      <c r="CN8" s="486"/>
      <c r="CO8" s="487"/>
      <c r="CP8" s="34"/>
      <c r="CQ8" s="482"/>
      <c r="CR8" s="483"/>
      <c r="CS8" s="484"/>
      <c r="CT8" s="483"/>
      <c r="CU8" s="483"/>
      <c r="CV8" s="485"/>
      <c r="CW8" s="34"/>
      <c r="CX8" s="482"/>
      <c r="CY8" s="483"/>
      <c r="CZ8" s="484"/>
      <c r="DA8" s="483"/>
      <c r="DB8" s="483"/>
      <c r="DC8" s="485"/>
      <c r="DD8" s="34"/>
      <c r="DE8" s="482"/>
      <c r="DF8" s="483"/>
      <c r="DG8" s="484"/>
      <c r="DH8" s="483"/>
      <c r="DI8" s="483"/>
      <c r="DJ8" s="485"/>
      <c r="DK8" s="34"/>
      <c r="DL8" s="488"/>
      <c r="DM8" s="486"/>
      <c r="DN8" s="489"/>
      <c r="DO8" s="486" t="s">
        <v>363</v>
      </c>
      <c r="DP8" s="486"/>
      <c r="DQ8" s="487"/>
      <c r="DR8" s="34"/>
      <c r="DS8" s="488" t="s">
        <v>2</v>
      </c>
      <c r="DT8" s="486"/>
      <c r="DU8" s="489"/>
      <c r="DV8" s="486"/>
      <c r="DW8" s="486"/>
      <c r="DX8" s="487"/>
      <c r="DY8" s="34"/>
      <c r="DZ8" s="482"/>
      <c r="EA8" s="483"/>
      <c r="EB8" s="484"/>
      <c r="EC8" s="483"/>
      <c r="ED8" s="483"/>
      <c r="EE8" s="485"/>
      <c r="EF8" s="34"/>
      <c r="EG8" s="488" t="s">
        <v>125</v>
      </c>
      <c r="EH8" s="486"/>
      <c r="EI8" s="489"/>
      <c r="EJ8" s="486" t="s">
        <v>117</v>
      </c>
      <c r="EK8" s="486"/>
      <c r="EL8" s="487"/>
      <c r="EM8" s="34"/>
      <c r="EN8" s="488" t="s">
        <v>3</v>
      </c>
      <c r="EO8" s="486"/>
      <c r="EP8" s="489"/>
      <c r="EQ8" s="486"/>
      <c r="ER8" s="486"/>
      <c r="ES8" s="487"/>
      <c r="ET8" s="34"/>
      <c r="EU8" s="488"/>
      <c r="EV8" s="486"/>
      <c r="EW8" s="489"/>
      <c r="EX8" s="486"/>
      <c r="EY8" s="486"/>
      <c r="EZ8" s="487"/>
      <c r="FA8" s="34"/>
      <c r="FB8" s="488"/>
      <c r="FC8" s="486"/>
      <c r="FD8" s="489"/>
      <c r="FE8" s="486"/>
      <c r="FF8" s="486"/>
      <c r="FG8" s="487"/>
      <c r="FH8" s="34"/>
      <c r="FI8" s="488"/>
      <c r="FJ8" s="486"/>
      <c r="FK8" s="489"/>
      <c r="FL8" s="486"/>
      <c r="FM8" s="486"/>
      <c r="FN8" s="487"/>
      <c r="FO8" s="34"/>
      <c r="FP8" s="488" t="s">
        <v>117</v>
      </c>
      <c r="FQ8" s="486"/>
      <c r="FR8" s="489"/>
      <c r="FS8" s="486"/>
      <c r="FT8" s="486"/>
      <c r="FU8" s="487"/>
      <c r="FV8" s="34"/>
      <c r="FW8" s="488" t="s">
        <v>380</v>
      </c>
      <c r="FX8" s="486"/>
      <c r="FY8" s="489"/>
      <c r="FZ8" s="486"/>
      <c r="GA8" s="486"/>
      <c r="GB8" s="487"/>
      <c r="GC8" s="34"/>
      <c r="GD8" s="488" t="s">
        <v>122</v>
      </c>
      <c r="GE8" s="486"/>
      <c r="GF8" s="489"/>
      <c r="GG8" s="486" t="s">
        <v>121</v>
      </c>
      <c r="GH8" s="486"/>
      <c r="GI8" s="487"/>
      <c r="GJ8" s="34"/>
      <c r="GK8" s="488" t="s">
        <v>116</v>
      </c>
      <c r="GL8" s="486"/>
      <c r="GM8" s="489"/>
      <c r="GN8" s="486" t="s">
        <v>121</v>
      </c>
      <c r="GO8" s="486"/>
      <c r="GP8" s="487"/>
      <c r="GQ8" s="34"/>
      <c r="GR8" s="488"/>
      <c r="GS8" s="486"/>
      <c r="GT8" s="489"/>
      <c r="GU8" s="486"/>
      <c r="GV8" s="486"/>
      <c r="GW8" s="487"/>
      <c r="GX8" s="34"/>
      <c r="GY8" s="488"/>
      <c r="GZ8" s="486"/>
      <c r="HA8" s="489"/>
      <c r="HB8" s="486"/>
      <c r="HC8" s="486"/>
      <c r="HD8" s="487"/>
      <c r="HE8" s="233"/>
      <c r="HF8" s="488" t="s">
        <v>1</v>
      </c>
      <c r="HG8" s="486"/>
      <c r="HH8" s="489"/>
      <c r="HI8" s="486"/>
      <c r="HJ8" s="486"/>
      <c r="HK8" s="487"/>
      <c r="HL8" s="233"/>
      <c r="HM8" s="488"/>
      <c r="HN8" s="486"/>
      <c r="HO8" s="489"/>
      <c r="HP8" s="486"/>
      <c r="HQ8" s="486"/>
      <c r="HR8" s="487"/>
      <c r="HS8" s="233"/>
      <c r="HT8" s="488" t="s">
        <v>122</v>
      </c>
      <c r="HU8" s="486"/>
      <c r="HV8" s="489"/>
      <c r="HW8" s="486" t="s">
        <v>1</v>
      </c>
      <c r="HX8" s="486"/>
      <c r="HY8" s="487"/>
      <c r="HZ8" s="233"/>
      <c r="IA8" s="488"/>
      <c r="IB8" s="486"/>
      <c r="IC8" s="489"/>
      <c r="ID8" s="486"/>
      <c r="IE8" s="486"/>
      <c r="IF8" s="487"/>
      <c r="IG8" s="34"/>
      <c r="IH8" s="488" t="s">
        <v>123</v>
      </c>
      <c r="II8" s="486"/>
      <c r="IJ8" s="489"/>
      <c r="IK8" s="486"/>
      <c r="IL8" s="486"/>
      <c r="IM8" s="487"/>
      <c r="IN8" s="233"/>
      <c r="IO8" s="488" t="s">
        <v>281</v>
      </c>
      <c r="IP8" s="486"/>
      <c r="IQ8" s="489"/>
      <c r="IR8" s="486" t="s">
        <v>336</v>
      </c>
      <c r="IS8" s="486"/>
      <c r="IT8" s="487"/>
      <c r="IU8" s="233"/>
      <c r="IV8" s="488"/>
      <c r="IW8" s="486"/>
      <c r="IX8" s="489"/>
      <c r="IY8" s="486"/>
      <c r="IZ8" s="486"/>
      <c r="JA8" s="487"/>
      <c r="JB8" s="233"/>
      <c r="JC8" s="488"/>
      <c r="JD8" s="486"/>
      <c r="JE8" s="489"/>
      <c r="JF8" s="486"/>
      <c r="JG8" s="486"/>
      <c r="JH8" s="487"/>
      <c r="JI8" s="233"/>
      <c r="JJ8" s="488"/>
      <c r="JK8" s="486"/>
      <c r="JL8" s="489"/>
      <c r="JM8" s="486"/>
      <c r="JN8" s="486"/>
      <c r="JO8" s="487"/>
      <c r="JP8" s="233"/>
      <c r="JQ8" s="488" t="s">
        <v>370</v>
      </c>
      <c r="JR8" s="486"/>
      <c r="JS8" s="489"/>
      <c r="JT8" s="486" t="s">
        <v>277</v>
      </c>
      <c r="JU8" s="486"/>
      <c r="JV8" s="487"/>
      <c r="JW8" s="233"/>
      <c r="JX8" s="488"/>
      <c r="JY8" s="486"/>
      <c r="JZ8" s="489"/>
      <c r="KA8" s="486"/>
      <c r="KB8" s="486"/>
      <c r="KC8" s="487"/>
      <c r="KD8" s="233"/>
      <c r="KE8" s="488"/>
      <c r="KF8" s="486"/>
      <c r="KG8" s="489"/>
      <c r="KH8" s="486"/>
      <c r="KI8" s="486"/>
      <c r="KJ8" s="487"/>
      <c r="KK8" s="233"/>
      <c r="KL8" s="488"/>
      <c r="KM8" s="486"/>
      <c r="KN8" s="489"/>
      <c r="KO8" s="486"/>
      <c r="KP8" s="486"/>
      <c r="KQ8" s="487"/>
      <c r="KR8" s="233"/>
      <c r="KS8" s="488"/>
      <c r="KT8" s="486"/>
      <c r="KU8" s="489"/>
      <c r="KV8" s="486"/>
      <c r="KW8" s="486"/>
      <c r="KX8" s="487"/>
      <c r="KY8" s="233"/>
      <c r="KZ8" s="488"/>
      <c r="LA8" s="486"/>
      <c r="LB8" s="489"/>
      <c r="LC8" s="486"/>
      <c r="LD8" s="486"/>
      <c r="LE8" s="487"/>
      <c r="LF8" s="233"/>
      <c r="LG8" s="488"/>
      <c r="LH8" s="486"/>
      <c r="LI8" s="489"/>
      <c r="LJ8" s="486"/>
      <c r="LK8" s="486"/>
      <c r="LL8" s="487"/>
      <c r="LM8" s="233"/>
      <c r="LN8" s="488" t="s">
        <v>116</v>
      </c>
      <c r="LO8" s="486"/>
      <c r="LP8" s="489"/>
      <c r="LQ8" s="486" t="s">
        <v>370</v>
      </c>
      <c r="LR8" s="486"/>
      <c r="LS8" s="487"/>
      <c r="LT8" s="73"/>
      <c r="LU8" s="488"/>
      <c r="LV8" s="486"/>
      <c r="LW8" s="489"/>
      <c r="LX8" s="486"/>
      <c r="LY8" s="486"/>
      <c r="LZ8" s="487"/>
      <c r="MA8" s="233"/>
      <c r="MB8" s="488"/>
      <c r="MC8" s="486"/>
      <c r="MD8" s="489"/>
      <c r="ME8" s="486"/>
      <c r="MF8" s="486"/>
      <c r="MG8" s="487"/>
      <c r="MH8" s="73"/>
      <c r="MI8" s="488" t="s">
        <v>370</v>
      </c>
      <c r="MJ8" s="486"/>
      <c r="MK8" s="489"/>
      <c r="ML8" s="486" t="s">
        <v>126</v>
      </c>
      <c r="MM8" s="486"/>
      <c r="MN8" s="487"/>
      <c r="MO8" s="233"/>
      <c r="MP8" s="488" t="s">
        <v>3</v>
      </c>
      <c r="MQ8" s="486"/>
      <c r="MR8" s="489"/>
      <c r="MS8" s="486" t="s">
        <v>117</v>
      </c>
      <c r="MT8" s="486"/>
      <c r="MU8" s="487"/>
      <c r="MV8" s="233"/>
      <c r="MW8" s="488"/>
      <c r="MX8" s="486"/>
      <c r="MY8" s="489"/>
      <c r="MZ8" s="486"/>
      <c r="NA8" s="486"/>
      <c r="NB8" s="487"/>
      <c r="NC8" s="233"/>
      <c r="ND8" s="488"/>
      <c r="NE8" s="486"/>
      <c r="NF8" s="489"/>
      <c r="NG8" s="486"/>
      <c r="NH8" s="486"/>
      <c r="NI8" s="487"/>
      <c r="NJ8" s="233"/>
      <c r="NK8" s="488" t="s">
        <v>352</v>
      </c>
      <c r="NL8" s="486"/>
      <c r="NM8" s="489"/>
      <c r="NN8" s="486" t="s">
        <v>411</v>
      </c>
      <c r="NO8" s="486"/>
      <c r="NP8" s="487"/>
      <c r="NQ8" s="233"/>
      <c r="NR8" s="488"/>
      <c r="NS8" s="486"/>
      <c r="NT8" s="489"/>
      <c r="NU8" s="486"/>
      <c r="NV8" s="486"/>
      <c r="NW8" s="487"/>
      <c r="NX8" s="73"/>
      <c r="NY8" s="482"/>
      <c r="NZ8" s="483"/>
      <c r="OA8" s="484"/>
      <c r="OB8" s="483"/>
      <c r="OC8" s="483"/>
      <c r="OD8" s="485"/>
      <c r="OE8" s="73"/>
      <c r="OF8" s="482"/>
      <c r="OG8" s="483"/>
      <c r="OH8" s="484"/>
      <c r="OI8" s="483"/>
      <c r="OJ8" s="483"/>
      <c r="OK8" s="485"/>
      <c r="OL8" s="73"/>
      <c r="OM8" s="482"/>
      <c r="ON8" s="483"/>
      <c r="OO8" s="484"/>
      <c r="OP8" s="483"/>
      <c r="OQ8" s="483"/>
      <c r="OR8" s="485"/>
      <c r="OS8" s="73"/>
      <c r="OT8" s="482"/>
      <c r="OU8" s="483"/>
      <c r="OV8" s="484"/>
      <c r="OW8" s="483"/>
      <c r="OX8" s="483"/>
      <c r="OY8" s="485"/>
      <c r="OZ8" s="73"/>
      <c r="PA8" s="482"/>
      <c r="PB8" s="483"/>
      <c r="PC8" s="484"/>
      <c r="PD8" s="483"/>
      <c r="PE8" s="483"/>
      <c r="PF8" s="485"/>
      <c r="PG8" s="73"/>
      <c r="PH8" s="482"/>
      <c r="PI8" s="483"/>
      <c r="PJ8" s="484"/>
      <c r="PK8" s="483"/>
      <c r="PL8" s="483"/>
      <c r="PM8" s="485"/>
      <c r="PN8" s="73"/>
      <c r="PO8" s="482"/>
      <c r="PP8" s="483"/>
      <c r="PQ8" s="484"/>
      <c r="PR8" s="483"/>
      <c r="PS8" s="483"/>
      <c r="PT8" s="485"/>
      <c r="PU8" s="73"/>
      <c r="PV8" s="482"/>
      <c r="PW8" s="483"/>
      <c r="PX8" s="484"/>
      <c r="PY8" s="483"/>
      <c r="PZ8" s="483"/>
      <c r="QA8" s="485"/>
    </row>
    <row r="9" spans="1:443" ht="12.75" customHeight="1" thickBot="1" x14ac:dyDescent="0.25">
      <c r="A9" s="506"/>
      <c r="B9" s="506"/>
      <c r="C9" s="19"/>
      <c r="D9" s="503"/>
      <c r="E9" s="501"/>
      <c r="F9" s="504"/>
      <c r="G9" s="500"/>
      <c r="H9" s="501"/>
      <c r="I9" s="502"/>
      <c r="J9" s="33"/>
      <c r="K9" s="482"/>
      <c r="L9" s="483"/>
      <c r="M9" s="484"/>
      <c r="N9" s="507"/>
      <c r="O9" s="483"/>
      <c r="P9" s="485"/>
      <c r="Q9" s="33"/>
      <c r="R9" s="493"/>
      <c r="S9" s="494"/>
      <c r="T9" s="495"/>
      <c r="U9" s="496"/>
      <c r="V9" s="494"/>
      <c r="W9" s="497"/>
      <c r="X9" s="33"/>
      <c r="Y9" s="493"/>
      <c r="Z9" s="494"/>
      <c r="AA9" s="495"/>
      <c r="AB9" s="496"/>
      <c r="AC9" s="494"/>
      <c r="AD9" s="497"/>
      <c r="AE9" s="33"/>
      <c r="AF9" s="493"/>
      <c r="AG9" s="494"/>
      <c r="AH9" s="495"/>
      <c r="AI9" s="496"/>
      <c r="AJ9" s="494"/>
      <c r="AK9" s="497"/>
      <c r="AL9" s="33"/>
      <c r="AM9" s="493"/>
      <c r="AN9" s="494"/>
      <c r="AO9" s="495"/>
      <c r="AP9" s="496"/>
      <c r="AQ9" s="494"/>
      <c r="AR9" s="497"/>
      <c r="AS9" s="33"/>
      <c r="AT9" s="493"/>
      <c r="AU9" s="494"/>
      <c r="AV9" s="495"/>
      <c r="AW9" s="496"/>
      <c r="AX9" s="494"/>
      <c r="AY9" s="497"/>
      <c r="AZ9" s="33"/>
      <c r="BA9" s="503"/>
      <c r="BB9" s="501"/>
      <c r="BC9" s="504"/>
      <c r="BD9" s="500"/>
      <c r="BE9" s="501"/>
      <c r="BF9" s="502"/>
      <c r="BG9" s="33"/>
      <c r="BH9" s="503"/>
      <c r="BI9" s="501"/>
      <c r="BJ9" s="504"/>
      <c r="BK9" s="500"/>
      <c r="BL9" s="501"/>
      <c r="BM9" s="502"/>
      <c r="BN9" s="33"/>
      <c r="BO9" s="493"/>
      <c r="BP9" s="494"/>
      <c r="BQ9" s="495"/>
      <c r="BR9" s="496"/>
      <c r="BS9" s="494"/>
      <c r="BT9" s="497"/>
      <c r="BU9" s="33"/>
      <c r="BV9" s="503"/>
      <c r="BW9" s="501"/>
      <c r="BX9" s="504"/>
      <c r="BY9" s="500" t="s">
        <v>353</v>
      </c>
      <c r="BZ9" s="501"/>
      <c r="CA9" s="502"/>
      <c r="CB9" s="33"/>
      <c r="CC9" s="493"/>
      <c r="CD9" s="494"/>
      <c r="CE9" s="495"/>
      <c r="CF9" s="496"/>
      <c r="CG9" s="494"/>
      <c r="CH9" s="497"/>
      <c r="CI9" s="33"/>
      <c r="CJ9" s="503"/>
      <c r="CK9" s="501"/>
      <c r="CL9" s="504"/>
      <c r="CM9" s="500" t="s">
        <v>360</v>
      </c>
      <c r="CN9" s="501"/>
      <c r="CO9" s="502"/>
      <c r="CP9" s="33"/>
      <c r="CQ9" s="493"/>
      <c r="CR9" s="494"/>
      <c r="CS9" s="495"/>
      <c r="CT9" s="496"/>
      <c r="CU9" s="494"/>
      <c r="CV9" s="497"/>
      <c r="CW9" s="33"/>
      <c r="CX9" s="493"/>
      <c r="CY9" s="494"/>
      <c r="CZ9" s="495"/>
      <c r="DA9" s="496"/>
      <c r="DB9" s="494"/>
      <c r="DC9" s="497"/>
      <c r="DD9" s="33"/>
      <c r="DE9" s="493"/>
      <c r="DF9" s="494"/>
      <c r="DG9" s="495"/>
      <c r="DH9" s="496"/>
      <c r="DI9" s="494"/>
      <c r="DJ9" s="497"/>
      <c r="DK9" s="33"/>
      <c r="DL9" s="493"/>
      <c r="DM9" s="494"/>
      <c r="DN9" s="495"/>
      <c r="DO9" s="496"/>
      <c r="DP9" s="494"/>
      <c r="DQ9" s="497"/>
      <c r="DR9" s="33"/>
      <c r="DS9" s="503" t="s">
        <v>122</v>
      </c>
      <c r="DT9" s="501"/>
      <c r="DU9" s="504"/>
      <c r="DV9" s="500"/>
      <c r="DW9" s="501"/>
      <c r="DX9" s="502"/>
      <c r="DY9" s="33"/>
      <c r="DZ9" s="493"/>
      <c r="EA9" s="494"/>
      <c r="EB9" s="495"/>
      <c r="EC9" s="496"/>
      <c r="ED9" s="494"/>
      <c r="EE9" s="497"/>
      <c r="EF9" s="33"/>
      <c r="EG9" s="493"/>
      <c r="EH9" s="494"/>
      <c r="EI9" s="495"/>
      <c r="EJ9" s="496"/>
      <c r="EK9" s="494"/>
      <c r="EL9" s="497"/>
      <c r="EM9" s="33"/>
      <c r="EN9" s="503"/>
      <c r="EO9" s="501"/>
      <c r="EP9" s="504"/>
      <c r="EQ9" s="500"/>
      <c r="ER9" s="501"/>
      <c r="ES9" s="502"/>
      <c r="ET9" s="33"/>
      <c r="EU9" s="503"/>
      <c r="EV9" s="501"/>
      <c r="EW9" s="504"/>
      <c r="EX9" s="500"/>
      <c r="EY9" s="501"/>
      <c r="EZ9" s="502"/>
      <c r="FA9" s="33"/>
      <c r="FB9" s="503"/>
      <c r="FC9" s="501"/>
      <c r="FD9" s="504"/>
      <c r="FE9" s="500"/>
      <c r="FF9" s="501"/>
      <c r="FG9" s="502"/>
      <c r="FH9" s="33"/>
      <c r="FI9" s="503"/>
      <c r="FJ9" s="501"/>
      <c r="FK9" s="504"/>
      <c r="FL9" s="500"/>
      <c r="FM9" s="501"/>
      <c r="FN9" s="502"/>
      <c r="FO9" s="33"/>
      <c r="FP9" s="503"/>
      <c r="FQ9" s="501"/>
      <c r="FR9" s="504"/>
      <c r="FS9" s="500"/>
      <c r="FT9" s="501"/>
      <c r="FU9" s="502"/>
      <c r="FV9" s="33"/>
      <c r="FW9" s="503"/>
      <c r="FX9" s="501"/>
      <c r="FY9" s="504"/>
      <c r="FZ9" s="500"/>
      <c r="GA9" s="501"/>
      <c r="GB9" s="502"/>
      <c r="GC9" s="33"/>
      <c r="GD9" s="503" t="s">
        <v>381</v>
      </c>
      <c r="GE9" s="501"/>
      <c r="GF9" s="504"/>
      <c r="GG9" s="500"/>
      <c r="GH9" s="501"/>
      <c r="GI9" s="502"/>
      <c r="GJ9" s="33"/>
      <c r="GK9" s="503" t="s">
        <v>125</v>
      </c>
      <c r="GL9" s="501"/>
      <c r="GM9" s="504"/>
      <c r="GN9" s="500" t="s">
        <v>336</v>
      </c>
      <c r="GO9" s="501"/>
      <c r="GP9" s="502"/>
      <c r="GQ9" s="33"/>
      <c r="GR9" s="503"/>
      <c r="GS9" s="501"/>
      <c r="GT9" s="504"/>
      <c r="GU9" s="500"/>
      <c r="GV9" s="501"/>
      <c r="GW9" s="502"/>
      <c r="GX9" s="33"/>
      <c r="GY9" s="503"/>
      <c r="GZ9" s="501"/>
      <c r="HA9" s="504"/>
      <c r="HB9" s="500"/>
      <c r="HC9" s="501"/>
      <c r="HD9" s="502"/>
      <c r="HE9" s="232"/>
      <c r="HF9" s="503"/>
      <c r="HG9" s="501"/>
      <c r="HH9" s="504"/>
      <c r="HI9" s="500"/>
      <c r="HJ9" s="501"/>
      <c r="HK9" s="502"/>
      <c r="HL9" s="232"/>
      <c r="HM9" s="503"/>
      <c r="HN9" s="501"/>
      <c r="HO9" s="504"/>
      <c r="HP9" s="500"/>
      <c r="HQ9" s="501"/>
      <c r="HR9" s="502"/>
      <c r="HS9" s="232"/>
      <c r="HT9" s="503"/>
      <c r="HU9" s="501"/>
      <c r="HV9" s="504"/>
      <c r="HW9" s="500"/>
      <c r="HX9" s="501"/>
      <c r="HY9" s="502"/>
      <c r="HZ9" s="232"/>
      <c r="IA9" s="503"/>
      <c r="IB9" s="501"/>
      <c r="IC9" s="504"/>
      <c r="ID9" s="500"/>
      <c r="IE9" s="501"/>
      <c r="IF9" s="502"/>
      <c r="IG9" s="33"/>
      <c r="IH9" s="503"/>
      <c r="II9" s="501"/>
      <c r="IJ9" s="504"/>
      <c r="IK9" s="500"/>
      <c r="IL9" s="501"/>
      <c r="IM9" s="502"/>
      <c r="IN9" s="232"/>
      <c r="IO9" s="503"/>
      <c r="IP9" s="501"/>
      <c r="IQ9" s="504"/>
      <c r="IR9" s="500"/>
      <c r="IS9" s="501"/>
      <c r="IT9" s="502"/>
      <c r="IU9" s="232"/>
      <c r="IV9" s="503"/>
      <c r="IW9" s="501"/>
      <c r="IX9" s="504"/>
      <c r="IY9" s="500"/>
      <c r="IZ9" s="501"/>
      <c r="JA9" s="502"/>
      <c r="JB9" s="232"/>
      <c r="JC9" s="503"/>
      <c r="JD9" s="501"/>
      <c r="JE9" s="504"/>
      <c r="JF9" s="500"/>
      <c r="JG9" s="501"/>
      <c r="JH9" s="502"/>
      <c r="JI9" s="232"/>
      <c r="JJ9" s="503"/>
      <c r="JK9" s="501"/>
      <c r="JL9" s="504"/>
      <c r="JM9" s="500"/>
      <c r="JN9" s="501"/>
      <c r="JO9" s="502"/>
      <c r="JP9" s="232"/>
      <c r="JQ9" s="503"/>
      <c r="JR9" s="501"/>
      <c r="JS9" s="504"/>
      <c r="JT9" s="500"/>
      <c r="JU9" s="501"/>
      <c r="JV9" s="502"/>
      <c r="JW9" s="232"/>
      <c r="JX9" s="503"/>
      <c r="JY9" s="501"/>
      <c r="JZ9" s="504"/>
      <c r="KA9" s="500"/>
      <c r="KB9" s="501"/>
      <c r="KC9" s="502"/>
      <c r="KD9" s="232"/>
      <c r="KE9" s="503"/>
      <c r="KF9" s="501"/>
      <c r="KG9" s="504"/>
      <c r="KH9" s="500"/>
      <c r="KI9" s="501"/>
      <c r="KJ9" s="502"/>
      <c r="KK9" s="232"/>
      <c r="KL9" s="503"/>
      <c r="KM9" s="501"/>
      <c r="KN9" s="504"/>
      <c r="KO9" s="500"/>
      <c r="KP9" s="501"/>
      <c r="KQ9" s="502"/>
      <c r="KR9" s="232"/>
      <c r="KS9" s="503"/>
      <c r="KT9" s="501"/>
      <c r="KU9" s="504"/>
      <c r="KV9" s="500"/>
      <c r="KW9" s="501"/>
      <c r="KX9" s="502"/>
      <c r="KY9" s="232"/>
      <c r="KZ9" s="503"/>
      <c r="LA9" s="501"/>
      <c r="LB9" s="504"/>
      <c r="LC9" s="500"/>
      <c r="LD9" s="501"/>
      <c r="LE9" s="502"/>
      <c r="LF9" s="232"/>
      <c r="LG9" s="503"/>
      <c r="LH9" s="501"/>
      <c r="LI9" s="504"/>
      <c r="LJ9" s="500"/>
      <c r="LK9" s="501"/>
      <c r="LL9" s="502"/>
      <c r="LM9" s="232"/>
      <c r="LN9" s="503"/>
      <c r="LO9" s="501"/>
      <c r="LP9" s="504"/>
      <c r="LQ9" s="500" t="s">
        <v>3</v>
      </c>
      <c r="LR9" s="501"/>
      <c r="LS9" s="502"/>
      <c r="LT9" s="33"/>
      <c r="LU9" s="503"/>
      <c r="LV9" s="501"/>
      <c r="LW9" s="504"/>
      <c r="LX9" s="500"/>
      <c r="LY9" s="501"/>
      <c r="LZ9" s="502"/>
      <c r="MA9" s="232"/>
      <c r="MB9" s="503"/>
      <c r="MC9" s="501"/>
      <c r="MD9" s="504"/>
      <c r="ME9" s="500"/>
      <c r="MF9" s="501"/>
      <c r="MG9" s="502"/>
      <c r="MH9" s="33"/>
      <c r="MI9" s="503"/>
      <c r="MJ9" s="501"/>
      <c r="MK9" s="504"/>
      <c r="ML9" s="500"/>
      <c r="MM9" s="501"/>
      <c r="MN9" s="502"/>
      <c r="MO9" s="232"/>
      <c r="MP9" s="503" t="s">
        <v>116</v>
      </c>
      <c r="MQ9" s="501"/>
      <c r="MR9" s="504"/>
      <c r="MS9" s="500" t="s">
        <v>2</v>
      </c>
      <c r="MT9" s="501"/>
      <c r="MU9" s="502"/>
      <c r="MV9" s="232"/>
      <c r="MW9" s="503"/>
      <c r="MX9" s="501"/>
      <c r="MY9" s="504"/>
      <c r="MZ9" s="500"/>
      <c r="NA9" s="501"/>
      <c r="NB9" s="502"/>
      <c r="NC9" s="232"/>
      <c r="ND9" s="503"/>
      <c r="NE9" s="501"/>
      <c r="NF9" s="504"/>
      <c r="NG9" s="500"/>
      <c r="NH9" s="501"/>
      <c r="NI9" s="502"/>
      <c r="NJ9" s="232"/>
      <c r="NK9" s="503" t="s">
        <v>404</v>
      </c>
      <c r="NL9" s="501"/>
      <c r="NM9" s="504"/>
      <c r="NN9" s="500"/>
      <c r="NO9" s="501"/>
      <c r="NP9" s="502"/>
      <c r="NQ9" s="232"/>
      <c r="NR9" s="503"/>
      <c r="NS9" s="501"/>
      <c r="NT9" s="504"/>
      <c r="NU9" s="500"/>
      <c r="NV9" s="501"/>
      <c r="NW9" s="502"/>
      <c r="NX9" s="33"/>
      <c r="NY9" s="493"/>
      <c r="NZ9" s="494"/>
      <c r="OA9" s="495"/>
      <c r="OB9" s="496"/>
      <c r="OC9" s="494"/>
      <c r="OD9" s="497"/>
      <c r="OE9" s="33"/>
      <c r="OF9" s="493"/>
      <c r="OG9" s="494"/>
      <c r="OH9" s="495"/>
      <c r="OI9" s="496"/>
      <c r="OJ9" s="494"/>
      <c r="OK9" s="497"/>
      <c r="OL9" s="33"/>
      <c r="OM9" s="493"/>
      <c r="ON9" s="494"/>
      <c r="OO9" s="495"/>
      <c r="OP9" s="496"/>
      <c r="OQ9" s="494"/>
      <c r="OR9" s="497"/>
      <c r="OS9" s="33"/>
      <c r="OT9" s="493"/>
      <c r="OU9" s="494"/>
      <c r="OV9" s="495"/>
      <c r="OW9" s="496"/>
      <c r="OX9" s="494"/>
      <c r="OY9" s="497"/>
      <c r="OZ9" s="33"/>
      <c r="PA9" s="493"/>
      <c r="PB9" s="494"/>
      <c r="PC9" s="495"/>
      <c r="PD9" s="496"/>
      <c r="PE9" s="494"/>
      <c r="PF9" s="497"/>
      <c r="PG9" s="33"/>
      <c r="PH9" s="493"/>
      <c r="PI9" s="494"/>
      <c r="PJ9" s="495"/>
      <c r="PK9" s="496"/>
      <c r="PL9" s="494"/>
      <c r="PM9" s="497"/>
      <c r="PN9" s="33"/>
      <c r="PO9" s="493"/>
      <c r="PP9" s="494"/>
      <c r="PQ9" s="495"/>
      <c r="PR9" s="496"/>
      <c r="PS9" s="494"/>
      <c r="PT9" s="497"/>
      <c r="PU9" s="33"/>
      <c r="PV9" s="493"/>
      <c r="PW9" s="494"/>
      <c r="PX9" s="495"/>
      <c r="PY9" s="496"/>
      <c r="PZ9" s="494"/>
      <c r="QA9" s="497"/>
    </row>
    <row r="10" spans="1:443" ht="5.0999999999999996" customHeight="1" thickBot="1" x14ac:dyDescent="0.25">
      <c r="A10" s="506"/>
      <c r="B10" s="506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37"/>
      <c r="CN10" s="537"/>
      <c r="CO10" s="537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258"/>
      <c r="MJ10" s="258"/>
      <c r="MK10" s="258"/>
      <c r="ML10" s="258"/>
      <c r="MM10" s="258"/>
      <c r="MN10" s="258"/>
      <c r="MO10" s="322"/>
      <c r="MP10" s="258"/>
      <c r="MQ10" s="258"/>
      <c r="MR10" s="258"/>
      <c r="MS10" s="258"/>
      <c r="MT10" s="258"/>
      <c r="MU10" s="258"/>
      <c r="MV10" s="322"/>
      <c r="MW10" s="258"/>
      <c r="MX10" s="258"/>
      <c r="MY10" s="258"/>
      <c r="MZ10" s="258"/>
      <c r="NA10" s="258"/>
      <c r="NB10" s="258"/>
      <c r="NC10" s="322"/>
      <c r="ND10" s="258"/>
      <c r="NE10" s="258"/>
      <c r="NF10" s="258"/>
      <c r="NG10" s="258"/>
      <c r="NH10" s="258"/>
      <c r="NI10" s="258"/>
      <c r="NJ10" s="322"/>
      <c r="NK10" s="258"/>
      <c r="NL10" s="258"/>
      <c r="NM10" s="258"/>
      <c r="NN10" s="258"/>
      <c r="NO10" s="258"/>
      <c r="NP10" s="258"/>
      <c r="NQ10" s="322"/>
      <c r="NR10" s="258"/>
      <c r="NS10" s="258"/>
      <c r="NT10" s="258"/>
      <c r="NU10" s="258"/>
      <c r="NV10" s="258"/>
      <c r="NW10" s="258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35" t="s">
        <v>275</v>
      </c>
      <c r="B11" s="451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259" t="s">
        <v>107</v>
      </c>
      <c r="MJ11" s="260" t="s">
        <v>109</v>
      </c>
      <c r="MK11" s="260" t="s">
        <v>108</v>
      </c>
      <c r="ML11" s="260" t="s">
        <v>105</v>
      </c>
      <c r="MM11" s="261" t="s">
        <v>110</v>
      </c>
      <c r="MN11" s="262" t="s">
        <v>111</v>
      </c>
      <c r="MO11" s="323"/>
      <c r="MP11" s="259" t="s">
        <v>107</v>
      </c>
      <c r="MQ11" s="260" t="s">
        <v>109</v>
      </c>
      <c r="MR11" s="260" t="s">
        <v>108</v>
      </c>
      <c r="MS11" s="260" t="s">
        <v>105</v>
      </c>
      <c r="MT11" s="261" t="s">
        <v>110</v>
      </c>
      <c r="MU11" s="262" t="s">
        <v>111</v>
      </c>
      <c r="MV11" s="323"/>
      <c r="MW11" s="259" t="s">
        <v>107</v>
      </c>
      <c r="MX11" s="260" t="s">
        <v>109</v>
      </c>
      <c r="MY11" s="260" t="s">
        <v>108</v>
      </c>
      <c r="MZ11" s="260" t="s">
        <v>105</v>
      </c>
      <c r="NA11" s="261" t="s">
        <v>110</v>
      </c>
      <c r="NB11" s="262" t="s">
        <v>111</v>
      </c>
      <c r="NC11" s="323"/>
      <c r="ND11" s="259" t="s">
        <v>107</v>
      </c>
      <c r="NE11" s="260" t="s">
        <v>109</v>
      </c>
      <c r="NF11" s="260" t="s">
        <v>108</v>
      </c>
      <c r="NG11" s="260" t="s">
        <v>105</v>
      </c>
      <c r="NH11" s="261" t="s">
        <v>110</v>
      </c>
      <c r="NI11" s="262" t="s">
        <v>111</v>
      </c>
      <c r="NJ11" s="323"/>
      <c r="NK11" s="259" t="s">
        <v>107</v>
      </c>
      <c r="NL11" s="260" t="s">
        <v>109</v>
      </c>
      <c r="NM11" s="260" t="s">
        <v>108</v>
      </c>
      <c r="NN11" s="260" t="s">
        <v>105</v>
      </c>
      <c r="NO11" s="261" t="s">
        <v>110</v>
      </c>
      <c r="NP11" s="262" t="s">
        <v>111</v>
      </c>
      <c r="NQ11" s="323"/>
      <c r="NR11" s="259" t="s">
        <v>107</v>
      </c>
      <c r="NS11" s="260" t="s">
        <v>109</v>
      </c>
      <c r="NT11" s="260" t="s">
        <v>108</v>
      </c>
      <c r="NU11" s="260" t="s">
        <v>105</v>
      </c>
      <c r="NV11" s="261" t="s">
        <v>110</v>
      </c>
      <c r="NW11" s="262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>
        <f>IF(ISBLANK($LS$3),"",IF(ISBLANK(Tipy!JT6),0,IF(AND(Tipy!JT6=Výsledky!$LQ$3,Tipy!JV6=Výsledky!$LS$3),50,0)))</f>
        <v>0</v>
      </c>
      <c r="LO12" s="182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82">
        <f>IF(ISBLANK($LS$3),"",IF(OR(Tipy!JW6=Výsledky!$LN$6,Tipy!JW6=Výsledky!$LN$7,Tipy!JW6=Výsledky!$LN$8,Tipy!JW6=Výsledky!$LN$9),30,0))</f>
        <v>0</v>
      </c>
      <c r="LQ12" s="182">
        <f>IF(ISBLANK($LS$3),"",IF(OR(Tipy!JX6=Výsledky!$LQ$6,Tipy!JX6=Výsledky!$LQ$7,Tipy!JX6=Výsledky!$LQ$8,Tipy!JX6=Výsledky!$LQ$9),10,0))</f>
        <v>0</v>
      </c>
      <c r="LR12" s="183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6">
        <f>IF(ISBLANK($LS$3),"",IF(ISBLANK(Tipy!JT6),"-",SUM(LN12:LR12)))</f>
        <v>30</v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>
        <f>IF(ISBLANK($MG$3),"",IF(ISBLANK(Tipy!KF6),0,IF(AND(Tipy!KF6=Výsledky!$ME$3,Tipy!KH6=Výsledky!$MG$3),50,0)))</f>
        <v>50</v>
      </c>
      <c r="MC12" s="182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2">
        <f>IF(ISBLANK($MG$3),"",IF(OR(Tipy!KI6=Výsledky!$MB$6,Tipy!KI6=Výsledky!$MB$7,Tipy!KI6=Výsledky!$MB$8,Tipy!KI6=Výsledky!$MB$9),30,0))</f>
        <v>30</v>
      </c>
      <c r="ME12" s="182">
        <f>IF(ISBLANK($MG$3),"",IF(OR(Tipy!KJ6=Výsledky!$ME$6,Tipy!KJ6=Výsledky!$ME$7,Tipy!KJ6=Výsledky!$ME$8,Tipy!KJ6=Výsledky!$ME$9),10,0))</f>
        <v>0</v>
      </c>
      <c r="MF12" s="183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6">
        <f>IF(ISBLANK($MG$3),"",IF(ISBLANK(Tipy!KF6),"-",SUM(MB12:MF12)))</f>
        <v>80</v>
      </c>
      <c r="MH12" s="94"/>
      <c r="MI12" s="182">
        <f>IF(ISBLANK($MN$3),"",IF(ISBLANK(Tipy!KL6),0,IF(AND(Tipy!KL6=Výsledky!$ML$3,Tipy!KN6=Výsledky!$MN$3),50,0)))</f>
        <v>0</v>
      </c>
      <c r="MJ12" s="182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2">
        <f>IF(ISBLANK($MN$3),"",IF(OR(Tipy!KO6=Výsledky!$MI$6,Tipy!KO6=Výsledky!$MI$7,Tipy!KO6=Výsledky!$MI$8,Tipy!KO6=Výsledky!$MI$9),30,0))</f>
        <v>0</v>
      </c>
      <c r="ML12" s="182">
        <f>IF(ISBLANK($MN$3),"",IF(OR(Tipy!KP6=Výsledky!$ML$6,Tipy!KP6=Výsledky!$ML$7,Tipy!KP6=Výsledky!$ML$8,Tipy!KP6=Výsledky!$ML$9),10,0))</f>
        <v>0</v>
      </c>
      <c r="MM12" s="183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6">
        <f>IF(ISBLANK($MN$3),"",IF(ISBLANK(Tipy!KL6),"-",SUM(MI12:MM12)))</f>
        <v>20</v>
      </c>
      <c r="MO12" s="185"/>
      <c r="MP12" s="182">
        <f>IF(ISBLANK($MU$3),"",IF(ISBLANK(Tipy!KR6),0,IF(AND(Tipy!KR6=Výsledky!$MS$3,Tipy!KT6=Výsledky!$MU$3),50,0)))</f>
        <v>0</v>
      </c>
      <c r="MQ12" s="182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2">
        <f>IF(ISBLANK($MU$3),"",IF(OR(Tipy!KU6=Výsledky!$MP$6,Tipy!KU6=Výsledky!$MP$7,Tipy!KU6=Výsledky!$MP$8,Tipy!KU6=Výsledky!$MP$9),30,0))</f>
        <v>0</v>
      </c>
      <c r="MS12" s="182">
        <f>IF(ISBLANK($MU$3),"",IF(OR(Tipy!KV6=Výsledky!$MS$6,Tipy!KV6=Výsledky!$MS$7,Tipy!KV6=Výsledky!$MS$8,Tipy!KV6=Výsledky!$MS$9),10,0))</f>
        <v>10</v>
      </c>
      <c r="MT12" s="183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6">
        <f>IF(ISBLANK($MU$3),"",IF(ISBLANK(Tipy!KR6),"-",SUM(MP12:MT12)))</f>
        <v>20</v>
      </c>
      <c r="MV12" s="185"/>
      <c r="MW12" s="182">
        <f>IF(ISBLANK($NB$3),"",IF(ISBLANK(Tipy!KX6),0,IF(AND(Tipy!KX6=Výsledky!$MZ$3,Tipy!KZ6=Výsledky!$NB$3),50,0)))</f>
        <v>0</v>
      </c>
      <c r="MX12" s="182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2">
        <f>IF(ISBLANK($NB$3),"",IF(OR(Tipy!LA6=Výsledky!$MW$6,Tipy!LA6=Výsledky!$MW$7,Tipy!LA6=Výsledky!$MW$8,Tipy!LA6=Výsledky!$MW$9),30,0))</f>
        <v>0</v>
      </c>
      <c r="MZ12" s="182">
        <f>IF(ISBLANK($NB$3),"",IF(OR(Tipy!LB6=Výsledky!$MZ$6,Tipy!LB6=Výsledky!$MZ$7,Tipy!LB6=Výsledky!$MZ$8,Tipy!LB6=Výsledky!$MZ$9),10,0))</f>
        <v>0</v>
      </c>
      <c r="NA12" s="183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6">
        <f>IF(ISBLANK($NB$3),"",IF(ISBLANK(Tipy!KX6),"-",SUM(MW12:NA12)))</f>
        <v>0</v>
      </c>
      <c r="NC12" s="185"/>
      <c r="ND12" s="182" t="str">
        <f>IF(ISBLANK($NI$3),"",IF(ISBLANK(Tipy!LD6),0,IF(AND(Tipy!LD6=Výsledky!$NG$3,Tipy!LF6=Výsledky!$NI$3),50,0)))</f>
        <v/>
      </c>
      <c r="NE12" s="182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2" t="str">
        <f>IF(ISBLANK($NI$3),"",IF(OR(Tipy!LG6=Výsledky!$ND$6,Tipy!LG6=Výsledky!$ND$7,Tipy!LG6=Výsledky!$ND$8,Tipy!LG6=Výsledky!$ND$9),30,0))</f>
        <v/>
      </c>
      <c r="NG12" s="182" t="str">
        <f>IF(ISBLANK($NI$3),"",IF(OR(Tipy!LH6=Výsledky!$NG$6,Tipy!LH6=Výsledky!$NG$7,Tipy!LH6=Výsledky!$NG$8,Tipy!LH6=Výsledky!$NG$9),10,0))</f>
        <v/>
      </c>
      <c r="NH12" s="183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6" t="str">
        <f>IF(ISBLANK($NI$3),"",IF(ISBLANK(Tipy!LD6),"-",SUM(ND12:NH12)))</f>
        <v/>
      </c>
      <c r="NJ12" s="185"/>
      <c r="NK12" s="182">
        <f>IF(ISBLANK($NP$3),"",IF(ISBLANK(Tipy!LJ6),0,IF(AND(Tipy!LJ6=Výsledky!$NN$3,Tipy!LL6=Výsledky!$NP$3),50,0)))</f>
        <v>0</v>
      </c>
      <c r="NL12" s="182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2">
        <f>IF(ISBLANK($NP$3),"",IF(OR(Tipy!LM6=Výsledky!$NK$6,Tipy!LM6=Výsledky!$NK$7,Tipy!LM6=Výsledky!$NK$8,Tipy!LM6=Výsledky!$NK$9),30,0))</f>
        <v>0</v>
      </c>
      <c r="NN12" s="182">
        <f>IF(ISBLANK($NP$3),"",IF(OR(Tipy!LN6=Výsledky!$NN$6,Tipy!LN6=Výsledky!$NN$7,Tipy!LN6=Výsledky!$NN$8,Tipy!LN6=Výsledky!$NN$9),10,0))</f>
        <v>10</v>
      </c>
      <c r="NO12" s="183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6">
        <f>IF(ISBLANK($NP$3),"",IF(ISBLANK(Tipy!LJ6),"-",SUM(NK12:NO12)))</f>
        <v>30</v>
      </c>
      <c r="NQ12" s="185"/>
      <c r="NR12" s="182">
        <f>IF(ISBLANK($NW$3),"",IF(ISBLANK(Tipy!LP6),0,IF(AND(Tipy!LP6=Výsledky!$NU$3,Tipy!LR6=Výsledky!$NW$3),50,0)))</f>
        <v>0</v>
      </c>
      <c r="NS12" s="182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82">
        <f>IF(ISBLANK($NW$3),"",IF(OR(Tipy!LS6=Výsledky!$NR$6,Tipy!LS6=Výsledky!$NR$7,Tipy!LS6=Výsledky!$NR$8,Tipy!LS6=Výsledky!$NR$9),30,0))</f>
        <v>0</v>
      </c>
      <c r="NU12" s="182">
        <f>IF(ISBLANK($NW$3),"",IF(OR(Tipy!LT6=Výsledky!$NU$6,Tipy!LT6=Výsledky!$NU$7,Tipy!LT6=Výsledky!$NU$8,Tipy!LT6=Výsledky!$NU$9),10,0))</f>
        <v>0</v>
      </c>
      <c r="NV12" s="183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6">
        <f>IF(ISBLANK($NW$3),"",IF(ISBLANK(Tipy!LP6),"-",SUM(NR12:NV12)))</f>
        <v>20</v>
      </c>
      <c r="NX12" s="94"/>
      <c r="NY12" s="92">
        <f>IF(ISBLANK($OD$3),"",IF(ISBLANK(Tipy!LV6),0,IF(AND(Tipy!LV6=Výsledky!$OB$3,Tipy!LX6=Výsledky!$OD$3),50,0)))</f>
        <v>0</v>
      </c>
      <c r="NZ12" s="92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92">
        <f>IF(ISBLANK($OD$3),"",IF(OR(Tipy!LY6=Výsledky!$NY$6,Tipy!LY6=Výsledky!$NY$7,Tipy!LY6=Výsledky!$NY$8,Tipy!LY6=Výsledky!$NY$9),30,0))</f>
        <v>0</v>
      </c>
      <c r="OB12" s="92">
        <f>IF(ISBLANK($OD$3),"",IF(OR(Tipy!LZ6=Výsledky!$OB$6,Tipy!LZ6=Výsledky!$OB$7,Tipy!LZ6=Výsledky!$OB$8,Tipy!LZ6=Výsledky!$OB$9),10,0))</f>
        <v>0</v>
      </c>
      <c r="OC12" s="93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95">
        <f>IF(ISBLANK($OD$3),"",IF(ISBLANK(Tipy!LV6),"-",SUM(NY12:OC12)))</f>
        <v>20</v>
      </c>
      <c r="OE12" s="94"/>
      <c r="OF12" s="92" t="str">
        <f>IF(ISBLANK($OK$3),"",IF(ISBLANK(Tipy!MB6),0,IF(AND(Tipy!MB6=Výsledky!$OI$3,Tipy!MD6=Výsledky!$OK$3),50,0)))</f>
        <v/>
      </c>
      <c r="OG12" s="92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92" t="str">
        <f>IF(ISBLANK($OK$3),"",IF(OR(Tipy!ME6=Výsledky!$OF$6,Tipy!ME6=Výsledky!$OF$7,Tipy!ME6=Výsledky!$OF$8,Tipy!ME6=Výsledky!$OF$9),30,0))</f>
        <v/>
      </c>
      <c r="OI12" s="92" t="str">
        <f>IF(ISBLANK($OK$3),"",IF(OR(Tipy!MF6=Výsledky!$OI$6,Tipy!MF6=Výsledky!$OI$7,Tipy!MF6=Výsledky!$OI$8,Tipy!MF6=Výsledky!$OI$9),10,0))</f>
        <v/>
      </c>
      <c r="OJ12" s="93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95" t="str">
        <f>IF(ISBLANK($OK$3),"",IF(ISBLANK(Tipy!MB6),"-",SUM(OF12:OJ12)))</f>
        <v/>
      </c>
      <c r="OL12" s="94"/>
      <c r="OM12" s="92" t="str">
        <f>IF(ISBLANK($OR$3),"",IF(ISBLANK(Tipy!MH6),0,IF(AND(Tipy!MH6=Výsledky!$OP$3,Tipy!MJ6=Výsledky!$OR$3),50,0)))</f>
        <v/>
      </c>
      <c r="ON12" s="92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92" t="str">
        <f>IF(ISBLANK($OR$3),"",IF(OR(Tipy!MK6=Výsledky!$OM$6,Tipy!MK6=Výsledky!$OM$7,Tipy!MK6=Výsledky!$OM$8,Tipy!MK6=Výsledky!$OM$9),30,0))</f>
        <v/>
      </c>
      <c r="OP12" s="92" t="str">
        <f>IF(ISBLANK($OR$3),"",IF(OR(Tipy!ML6=Výsledky!$OP$6,Tipy!ML6=Výsledky!$OP$7,Tipy!ML6=Výsledky!$OP$8,Tipy!ML6=Výsledky!$OP$9),10,0))</f>
        <v/>
      </c>
      <c r="OQ12" s="93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95" t="str">
        <f>IF(ISBLANK($OR$3),"",IF(ISBLANK(Tipy!MH6),"-",SUM(OM12:OQ12)))</f>
        <v/>
      </c>
      <c r="OS12" s="94"/>
      <c r="OT12" s="92" t="str">
        <f>IF(ISBLANK($OY$3),"",IF(ISBLANK(Tipy!MN6),0,IF(AND(Tipy!MN6=Výsledky!$OW$3,Tipy!MP6=Výsledky!$OY$3),50,0)))</f>
        <v/>
      </c>
      <c r="OU12" s="92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92" t="str">
        <f>IF(ISBLANK($OY$3),"",IF(OR(Tipy!MQ6=Výsledky!$OT$6,Tipy!MQ6=Výsledky!$OT$7,Tipy!MQ6=Výsledky!$OT$8,Tipy!MQ6=Výsledky!$OT$9),30,0))</f>
        <v/>
      </c>
      <c r="OW12" s="92" t="str">
        <f>IF(ISBLANK($OY$3),"",IF(OR(Tipy!MR6=Výsledky!$OW$6,Tipy!MR6=Výsledky!$OW$7,Tipy!MR6=Výsledky!$OW$8,Tipy!MR6=Výsledky!$OW$9),10,0))</f>
        <v/>
      </c>
      <c r="OX12" s="93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95" t="str">
        <f>IF(ISBLANK($OY$3),"",IF(ISBLANK(Tipy!MN6),"-",SUM(OT12:OX12)))</f>
        <v/>
      </c>
      <c r="OZ12" s="94"/>
      <c r="PA12" s="92" t="str">
        <f>IF(ISBLANK($PF$3),"",IF(ISBLANK(Tipy!MT6),0,IF(AND(Tipy!MT6=Výsledky!$PD$3,Tipy!MV6=Výsledky!$PF$3),50,0)))</f>
        <v/>
      </c>
      <c r="PB12" s="92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92" t="str">
        <f>IF(ISBLANK($PF$3),"",IF(OR(Tipy!MW6=Výsledky!$PA$6,Tipy!MW6=Výsledky!$PA$7,Tipy!MW6=Výsledky!$PA$8,Tipy!MW6=Výsledky!$PA$9),30,0))</f>
        <v/>
      </c>
      <c r="PD12" s="92" t="str">
        <f>IF(ISBLANK($PF$3),"",IF(OR(Tipy!MX6=Výsledky!$PD$6,Tipy!MX6=Výsledky!$PD$7,Tipy!MX6=Výsledky!$PD$8,Tipy!MX6=Výsledky!$PD$9),10,0))</f>
        <v/>
      </c>
      <c r="PE12" s="93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95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>
        <f>IF(ISBLANK($LS$3),"",IF(ISBLANK(Tipy!JT7),0,IF(AND(Tipy!JT7=Výsledky!$LQ$3,Tipy!JV7=Výsledky!$LS$3),50,0)))</f>
        <v>0</v>
      </c>
      <c r="LO13" s="182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82">
        <f>IF(ISBLANK($LS$3),"",IF(OR(Tipy!JW7=Výsledky!$LN$6,Tipy!JW7=Výsledky!$LN$7,Tipy!JW7=Výsledky!$LN$8,Tipy!JW7=Výsledky!$LN$9),30,0))</f>
        <v>0</v>
      </c>
      <c r="LQ13" s="182">
        <f>IF(ISBLANK($LS$3),"",IF(OR(Tipy!JX7=Výsledky!$LQ$6,Tipy!JX7=Výsledky!$LQ$7,Tipy!JX7=Výsledky!$LQ$8,Tipy!JX7=Výsledky!$LQ$9),10,0))</f>
        <v>0</v>
      </c>
      <c r="LR13" s="183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6" t="str">
        <f>IF(ISBLANK($LS$3),"",IF(ISBLANK(Tipy!JT7),"-",SUM(LN13:LR13)))</f>
        <v>-</v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182">
        <f>IF(ISBLANK($MG$3),"",IF(ISBLANK(Tipy!KF7),0,IF(AND(Tipy!KF7=Výsledky!$ME$3,Tipy!KH7=Výsledky!$MG$3),50,0)))</f>
        <v>0</v>
      </c>
      <c r="MC13" s="182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2">
        <f>IF(ISBLANK($MG$3),"",IF(OR(Tipy!KI7=Výsledky!$MB$6,Tipy!KI7=Výsledky!$MB$7,Tipy!KI7=Výsledky!$MB$8,Tipy!KI7=Výsledky!$MB$9),30,0))</f>
        <v>0</v>
      </c>
      <c r="ME13" s="182">
        <f>IF(ISBLANK($MG$3),"",IF(OR(Tipy!KJ7=Výsledky!$ME$6,Tipy!KJ7=Výsledky!$ME$7,Tipy!KJ7=Výsledky!$ME$8,Tipy!KJ7=Výsledky!$ME$9),10,0))</f>
        <v>0</v>
      </c>
      <c r="MF13" s="183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6" t="str">
        <f>IF(ISBLANK($MG$3),"",IF(ISBLANK(Tipy!KF7),"-",SUM(MB13:MF13)))</f>
        <v>-</v>
      </c>
      <c r="MH13" s="94"/>
      <c r="MI13" s="182">
        <f>IF(ISBLANK($MN$3),"",IF(ISBLANK(Tipy!KL7),0,IF(AND(Tipy!KL7=Výsledky!$ML$3,Tipy!KN7=Výsledky!$MN$3),50,0)))</f>
        <v>0</v>
      </c>
      <c r="MJ13" s="182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2">
        <f>IF(ISBLANK($MN$3),"",IF(OR(Tipy!KO7=Výsledky!$MI$6,Tipy!KO7=Výsledky!$MI$7,Tipy!KO7=Výsledky!$MI$8,Tipy!KO7=Výsledky!$MI$9),30,0))</f>
        <v>0</v>
      </c>
      <c r="ML13" s="182">
        <f>IF(ISBLANK($MN$3),"",IF(OR(Tipy!KP7=Výsledky!$ML$6,Tipy!KP7=Výsledky!$ML$7,Tipy!KP7=Výsledky!$ML$8,Tipy!KP7=Výsledky!$ML$9),10,0))</f>
        <v>0</v>
      </c>
      <c r="MM13" s="183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6" t="str">
        <f>IF(ISBLANK($MN$3),"",IF(ISBLANK(Tipy!KL7),"-",SUM(MI13:MM13)))</f>
        <v>-</v>
      </c>
      <c r="MO13" s="185"/>
      <c r="MP13" s="182">
        <f>IF(ISBLANK($MU$3),"",IF(ISBLANK(Tipy!KR7),0,IF(AND(Tipy!KR7=Výsledky!$MS$3,Tipy!KT7=Výsledky!$MU$3),50,0)))</f>
        <v>0</v>
      </c>
      <c r="MQ13" s="182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2">
        <f>IF(ISBLANK($MU$3),"",IF(OR(Tipy!KU7=Výsledky!$MP$6,Tipy!KU7=Výsledky!$MP$7,Tipy!KU7=Výsledky!$MP$8,Tipy!KU7=Výsledky!$MP$9),30,0))</f>
        <v>0</v>
      </c>
      <c r="MS13" s="182">
        <f>IF(ISBLANK($MU$3),"",IF(OR(Tipy!KV7=Výsledky!$MS$6,Tipy!KV7=Výsledky!$MS$7,Tipy!KV7=Výsledky!$MS$8,Tipy!KV7=Výsledky!$MS$9),10,0))</f>
        <v>0</v>
      </c>
      <c r="MT13" s="183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6" t="str">
        <f>IF(ISBLANK($MU$3),"",IF(ISBLANK(Tipy!KR7),"-",SUM(MP13:MT13)))</f>
        <v>-</v>
      </c>
      <c r="MV13" s="185"/>
      <c r="MW13" s="182">
        <f>IF(ISBLANK($NB$3),"",IF(ISBLANK(Tipy!KX7),0,IF(AND(Tipy!KX7=Výsledky!$MZ$3,Tipy!KZ7=Výsledky!$NB$3),50,0)))</f>
        <v>0</v>
      </c>
      <c r="MX13" s="182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2">
        <f>IF(ISBLANK($NB$3),"",IF(OR(Tipy!LA7=Výsledky!$MW$6,Tipy!LA7=Výsledky!$MW$7,Tipy!LA7=Výsledky!$MW$8,Tipy!LA7=Výsledky!$MW$9),30,0))</f>
        <v>0</v>
      </c>
      <c r="MZ13" s="182">
        <f>IF(ISBLANK($NB$3),"",IF(OR(Tipy!LB7=Výsledky!$MZ$6,Tipy!LB7=Výsledky!$MZ$7,Tipy!LB7=Výsledky!$MZ$8,Tipy!LB7=Výsledky!$MZ$9),10,0))</f>
        <v>0</v>
      </c>
      <c r="NA13" s="183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6" t="str">
        <f>IF(ISBLANK($NB$3),"",IF(ISBLANK(Tipy!KX7),"-",SUM(MW13:NA13)))</f>
        <v>-</v>
      </c>
      <c r="NC13" s="185"/>
      <c r="ND13" s="182" t="str">
        <f>IF(ISBLANK($NI$3),"",IF(ISBLANK(Tipy!LD7),0,IF(AND(Tipy!LD7=Výsledky!$NG$3,Tipy!LF7=Výsledky!$NI$3),50,0)))</f>
        <v/>
      </c>
      <c r="NE13" s="182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2" t="str">
        <f>IF(ISBLANK($NI$3),"",IF(OR(Tipy!LG7=Výsledky!$ND$6,Tipy!LG7=Výsledky!$ND$7,Tipy!LG7=Výsledky!$ND$8,Tipy!LG7=Výsledky!$ND$9),30,0))</f>
        <v/>
      </c>
      <c r="NG13" s="182" t="str">
        <f>IF(ISBLANK($NI$3),"",IF(OR(Tipy!LH7=Výsledky!$NG$6,Tipy!LH7=Výsledky!$NG$7,Tipy!LH7=Výsledky!$NG$8,Tipy!LH7=Výsledky!$NG$9),10,0))</f>
        <v/>
      </c>
      <c r="NH13" s="183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6" t="str">
        <f>IF(ISBLANK($NI$3),"",IF(ISBLANK(Tipy!LD7),"-",SUM(ND13:NH13)))</f>
        <v/>
      </c>
      <c r="NJ13" s="185"/>
      <c r="NK13" s="182">
        <f>IF(ISBLANK($NP$3),"",IF(ISBLANK(Tipy!LJ7),0,IF(AND(Tipy!LJ7=Výsledky!$NN$3,Tipy!LL7=Výsledky!$NP$3),50,0)))</f>
        <v>0</v>
      </c>
      <c r="NL13" s="182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2">
        <f>IF(ISBLANK($NP$3),"",IF(OR(Tipy!LM7=Výsledky!$NK$6,Tipy!LM7=Výsledky!$NK$7,Tipy!LM7=Výsledky!$NK$8,Tipy!LM7=Výsledky!$NK$9),30,0))</f>
        <v>0</v>
      </c>
      <c r="NN13" s="182">
        <f>IF(ISBLANK($NP$3),"",IF(OR(Tipy!LN7=Výsledky!$NN$6,Tipy!LN7=Výsledky!$NN$7,Tipy!LN7=Výsledky!$NN$8,Tipy!LN7=Výsledky!$NN$9),10,0))</f>
        <v>0</v>
      </c>
      <c r="NO13" s="183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6" t="str">
        <f>IF(ISBLANK($NP$3),"",IF(ISBLANK(Tipy!LJ7),"-",SUM(NK13:NO13)))</f>
        <v>-</v>
      </c>
      <c r="NQ13" s="185"/>
      <c r="NR13" s="182">
        <f>IF(ISBLANK($NW$3),"",IF(ISBLANK(Tipy!LP7),0,IF(AND(Tipy!LP7=Výsledky!$NU$3,Tipy!LR7=Výsledky!$NW$3),50,0)))</f>
        <v>0</v>
      </c>
      <c r="NS13" s="182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82">
        <f>IF(ISBLANK($NW$3),"",IF(OR(Tipy!LS7=Výsledky!$NR$6,Tipy!LS7=Výsledky!$NR$7,Tipy!LS7=Výsledky!$NR$8,Tipy!LS7=Výsledky!$NR$9),30,0))</f>
        <v>0</v>
      </c>
      <c r="NU13" s="182">
        <f>IF(ISBLANK($NW$3),"",IF(OR(Tipy!LT7=Výsledky!$NU$6,Tipy!LT7=Výsledky!$NU$7,Tipy!LT7=Výsledky!$NU$8,Tipy!LT7=Výsledky!$NU$9),10,0))</f>
        <v>0</v>
      </c>
      <c r="NV13" s="183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6" t="str">
        <f>IF(ISBLANK($NW$3),"",IF(ISBLANK(Tipy!LP7),"-",SUM(NR13:NV13)))</f>
        <v>-</v>
      </c>
      <c r="NX13" s="94"/>
      <c r="NY13" s="92">
        <f>IF(ISBLANK($OD$3),"",IF(ISBLANK(Tipy!LV7),0,IF(AND(Tipy!LV7=Výsledky!$OB$3,Tipy!LX7=Výsledky!$OD$3),50,0)))</f>
        <v>0</v>
      </c>
      <c r="NZ13" s="92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92">
        <f>IF(ISBLANK($OD$3),"",IF(OR(Tipy!LY7=Výsledky!$NY$6,Tipy!LY7=Výsledky!$NY$7,Tipy!LY7=Výsledky!$NY$8,Tipy!LY7=Výsledky!$NY$9),30,0))</f>
        <v>0</v>
      </c>
      <c r="OB13" s="92">
        <f>IF(ISBLANK($OD$3),"",IF(OR(Tipy!LZ7=Výsledky!$OB$6,Tipy!LZ7=Výsledky!$OB$7,Tipy!LZ7=Výsledky!$OB$8,Tipy!LZ7=Výsledky!$OB$9),10,0))</f>
        <v>0</v>
      </c>
      <c r="OC13" s="93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95" t="str">
        <f>IF(ISBLANK($OD$3),"",IF(ISBLANK(Tipy!LV7),"-",SUM(NY13:OC13)))</f>
        <v>-</v>
      </c>
      <c r="OE13" s="94"/>
      <c r="OF13" s="92" t="str">
        <f>IF(ISBLANK($OK$3),"",IF(ISBLANK(Tipy!MB7),0,IF(AND(Tipy!MB7=Výsledky!$OI$3,Tipy!MD7=Výsledky!$OK$3),50,0)))</f>
        <v/>
      </c>
      <c r="OG13" s="92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92" t="str">
        <f>IF(ISBLANK($OK$3),"",IF(OR(Tipy!ME7=Výsledky!$OF$6,Tipy!ME7=Výsledky!$OF$7,Tipy!ME7=Výsledky!$OF$8,Tipy!ME7=Výsledky!$OF$9),30,0))</f>
        <v/>
      </c>
      <c r="OI13" s="92" t="str">
        <f>IF(ISBLANK($OK$3),"",IF(OR(Tipy!MF7=Výsledky!$OI$6,Tipy!MF7=Výsledky!$OI$7,Tipy!MF7=Výsledky!$OI$8,Tipy!MF7=Výsledky!$OI$9),10,0))</f>
        <v/>
      </c>
      <c r="OJ13" s="93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95" t="str">
        <f>IF(ISBLANK($OK$3),"",IF(ISBLANK(Tipy!MB7),"-",SUM(OF13:OJ13)))</f>
        <v/>
      </c>
      <c r="OL13" s="94"/>
      <c r="OM13" s="92" t="str">
        <f>IF(ISBLANK($OR$3),"",IF(ISBLANK(Tipy!MH7),0,IF(AND(Tipy!MH7=Výsledky!$OP$3,Tipy!MJ7=Výsledky!$OR$3),50,0)))</f>
        <v/>
      </c>
      <c r="ON13" s="92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92" t="str">
        <f>IF(ISBLANK($OR$3),"",IF(OR(Tipy!MK7=Výsledky!$OM$6,Tipy!MK7=Výsledky!$OM$7,Tipy!MK7=Výsledky!$OM$8,Tipy!MK7=Výsledky!$OM$9),30,0))</f>
        <v/>
      </c>
      <c r="OP13" s="92" t="str">
        <f>IF(ISBLANK($OR$3),"",IF(OR(Tipy!ML7=Výsledky!$OP$6,Tipy!ML7=Výsledky!$OP$7,Tipy!ML7=Výsledky!$OP$8,Tipy!ML7=Výsledky!$OP$9),10,0))</f>
        <v/>
      </c>
      <c r="OQ13" s="93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95" t="str">
        <f>IF(ISBLANK($OR$3),"",IF(ISBLANK(Tipy!MH7),"-",SUM(OM13:OQ13)))</f>
        <v/>
      </c>
      <c r="OS13" s="94"/>
      <c r="OT13" s="92" t="str">
        <f>IF(ISBLANK($OY$3),"",IF(ISBLANK(Tipy!MN7),0,IF(AND(Tipy!MN7=Výsledky!$OW$3,Tipy!MP7=Výsledky!$OY$3),50,0)))</f>
        <v/>
      </c>
      <c r="OU13" s="92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92" t="str">
        <f>IF(ISBLANK($OY$3),"",IF(OR(Tipy!MQ7=Výsledky!$OT$6,Tipy!MQ7=Výsledky!$OT$7,Tipy!MQ7=Výsledky!$OT$8,Tipy!MQ7=Výsledky!$OT$9),30,0))</f>
        <v/>
      </c>
      <c r="OW13" s="92" t="str">
        <f>IF(ISBLANK($OY$3),"",IF(OR(Tipy!MR7=Výsledky!$OW$6,Tipy!MR7=Výsledky!$OW$7,Tipy!MR7=Výsledky!$OW$8,Tipy!MR7=Výsledky!$OW$9),10,0))</f>
        <v/>
      </c>
      <c r="OX13" s="93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95" t="str">
        <f>IF(ISBLANK($OY$3),"",IF(ISBLANK(Tipy!MN7),"-",SUM(OT13:OX13)))</f>
        <v/>
      </c>
      <c r="OZ13" s="94"/>
      <c r="PA13" s="92" t="str">
        <f>IF(ISBLANK($PF$3),"",IF(ISBLANK(Tipy!MT7),0,IF(AND(Tipy!MT7=Výsledky!$PD$3,Tipy!MV7=Výsledky!$PF$3),50,0)))</f>
        <v/>
      </c>
      <c r="PB13" s="92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92" t="str">
        <f>IF(ISBLANK($PF$3),"",IF(OR(Tipy!MW7=Výsledky!$PA$6,Tipy!MW7=Výsledky!$PA$7,Tipy!MW7=Výsledky!$PA$8,Tipy!MW7=Výsledky!$PA$9),30,0))</f>
        <v/>
      </c>
      <c r="PD13" s="92" t="str">
        <f>IF(ISBLANK($PF$3),"",IF(OR(Tipy!MX7=Výsledky!$PD$6,Tipy!MX7=Výsledky!$PD$7,Tipy!MX7=Výsledky!$PD$8,Tipy!MX7=Výsledky!$PD$9),10,0))</f>
        <v/>
      </c>
      <c r="PE13" s="93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95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>
        <f>IF(ISBLANK($LS$3),"",IF(ISBLANK(Tipy!JT8),0,IF(AND(Tipy!JT8=Výsledky!$LQ$3,Tipy!JV8=Výsledky!$LS$3),50,0)))</f>
        <v>0</v>
      </c>
      <c r="LO14" s="182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82">
        <f>IF(ISBLANK($LS$3),"",IF(OR(Tipy!JW8=Výsledky!$LN$6,Tipy!JW8=Výsledky!$LN$7,Tipy!JW8=Výsledky!$LN$8,Tipy!JW8=Výsledky!$LN$9),30,0))</f>
        <v>0</v>
      </c>
      <c r="LQ14" s="182">
        <f>IF(ISBLANK($LS$3),"",IF(OR(Tipy!JX8=Výsledky!$LQ$6,Tipy!JX8=Výsledky!$LQ$7,Tipy!JX8=Výsledky!$LQ$8,Tipy!JX8=Výsledky!$LQ$9),10,0))</f>
        <v>0</v>
      </c>
      <c r="LR14" s="183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6" t="str">
        <f>IF(ISBLANK($LS$3),"",IF(ISBLANK(Tipy!JT8),"-",SUM(LN14:LR14)))</f>
        <v>-</v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182">
        <f>IF(ISBLANK($MG$3),"",IF(ISBLANK(Tipy!KF8),0,IF(AND(Tipy!KF8=Výsledky!$ME$3,Tipy!KH8=Výsledky!$MG$3),50,0)))</f>
        <v>0</v>
      </c>
      <c r="MC14" s="182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2">
        <f>IF(ISBLANK($MG$3),"",IF(OR(Tipy!KI8=Výsledky!$MB$6,Tipy!KI8=Výsledky!$MB$7,Tipy!KI8=Výsledky!$MB$8,Tipy!KI8=Výsledky!$MB$9),30,0))</f>
        <v>0</v>
      </c>
      <c r="ME14" s="182">
        <f>IF(ISBLANK($MG$3),"",IF(OR(Tipy!KJ8=Výsledky!$ME$6,Tipy!KJ8=Výsledky!$ME$7,Tipy!KJ8=Výsledky!$ME$8,Tipy!KJ8=Výsledky!$ME$9),10,0))</f>
        <v>0</v>
      </c>
      <c r="MF14" s="183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6" t="str">
        <f>IF(ISBLANK($MG$3),"",IF(ISBLANK(Tipy!KF8),"-",SUM(MB14:MF14)))</f>
        <v>-</v>
      </c>
      <c r="MH14" s="94"/>
      <c r="MI14" s="182">
        <f>IF(ISBLANK($MN$3),"",IF(ISBLANK(Tipy!KL8),0,IF(AND(Tipy!KL8=Výsledky!$ML$3,Tipy!KN8=Výsledky!$MN$3),50,0)))</f>
        <v>0</v>
      </c>
      <c r="MJ14" s="182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2">
        <f>IF(ISBLANK($MN$3),"",IF(OR(Tipy!KO8=Výsledky!$MI$6,Tipy!KO8=Výsledky!$MI$7,Tipy!KO8=Výsledky!$MI$8,Tipy!KO8=Výsledky!$MI$9),30,0))</f>
        <v>0</v>
      </c>
      <c r="ML14" s="182">
        <f>IF(ISBLANK($MN$3),"",IF(OR(Tipy!KP8=Výsledky!$ML$6,Tipy!KP8=Výsledky!$ML$7,Tipy!KP8=Výsledky!$ML$8,Tipy!KP8=Výsledky!$ML$9),10,0))</f>
        <v>0</v>
      </c>
      <c r="MM14" s="183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6" t="str">
        <f>IF(ISBLANK($MN$3),"",IF(ISBLANK(Tipy!KL8),"-",SUM(MI14:MM14)))</f>
        <v>-</v>
      </c>
      <c r="MO14" s="185"/>
      <c r="MP14" s="182">
        <f>IF(ISBLANK($MU$3),"",IF(ISBLANK(Tipy!KR8),0,IF(AND(Tipy!KR8=Výsledky!$MS$3,Tipy!KT8=Výsledky!$MU$3),50,0)))</f>
        <v>0</v>
      </c>
      <c r="MQ14" s="182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2">
        <f>IF(ISBLANK($MU$3),"",IF(OR(Tipy!KU8=Výsledky!$MP$6,Tipy!KU8=Výsledky!$MP$7,Tipy!KU8=Výsledky!$MP$8,Tipy!KU8=Výsledky!$MP$9),30,0))</f>
        <v>0</v>
      </c>
      <c r="MS14" s="182">
        <f>IF(ISBLANK($MU$3),"",IF(OR(Tipy!KV8=Výsledky!$MS$6,Tipy!KV8=Výsledky!$MS$7,Tipy!KV8=Výsledky!$MS$8,Tipy!KV8=Výsledky!$MS$9),10,0))</f>
        <v>0</v>
      </c>
      <c r="MT14" s="183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6" t="str">
        <f>IF(ISBLANK($MU$3),"",IF(ISBLANK(Tipy!KR8),"-",SUM(MP14:MT14)))</f>
        <v>-</v>
      </c>
      <c r="MV14" s="185"/>
      <c r="MW14" s="182">
        <f>IF(ISBLANK($NB$3),"",IF(ISBLANK(Tipy!KX8),0,IF(AND(Tipy!KX8=Výsledky!$MZ$3,Tipy!KZ8=Výsledky!$NB$3),50,0)))</f>
        <v>0</v>
      </c>
      <c r="MX14" s="182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2">
        <f>IF(ISBLANK($NB$3),"",IF(OR(Tipy!LA8=Výsledky!$MW$6,Tipy!LA8=Výsledky!$MW$7,Tipy!LA8=Výsledky!$MW$8,Tipy!LA8=Výsledky!$MW$9),30,0))</f>
        <v>0</v>
      </c>
      <c r="MZ14" s="182">
        <f>IF(ISBLANK($NB$3),"",IF(OR(Tipy!LB8=Výsledky!$MZ$6,Tipy!LB8=Výsledky!$MZ$7,Tipy!LB8=Výsledky!$MZ$8,Tipy!LB8=Výsledky!$MZ$9),10,0))</f>
        <v>0</v>
      </c>
      <c r="NA14" s="183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6" t="str">
        <f>IF(ISBLANK($NB$3),"",IF(ISBLANK(Tipy!KX8),"-",SUM(MW14:NA14)))</f>
        <v>-</v>
      </c>
      <c r="NC14" s="185"/>
      <c r="ND14" s="182" t="str">
        <f>IF(ISBLANK($NI$3),"",IF(ISBLANK(Tipy!LD8),0,IF(AND(Tipy!LD8=Výsledky!$NG$3,Tipy!LF8=Výsledky!$NI$3),50,0)))</f>
        <v/>
      </c>
      <c r="NE14" s="182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2" t="str">
        <f>IF(ISBLANK($NI$3),"",IF(OR(Tipy!LG8=Výsledky!$ND$6,Tipy!LG8=Výsledky!$ND$7,Tipy!LG8=Výsledky!$ND$8,Tipy!LG8=Výsledky!$ND$9),30,0))</f>
        <v/>
      </c>
      <c r="NG14" s="182" t="str">
        <f>IF(ISBLANK($NI$3),"",IF(OR(Tipy!LH8=Výsledky!$NG$6,Tipy!LH8=Výsledky!$NG$7,Tipy!LH8=Výsledky!$NG$8,Tipy!LH8=Výsledky!$NG$9),10,0))</f>
        <v/>
      </c>
      <c r="NH14" s="183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6" t="str">
        <f>IF(ISBLANK($NI$3),"",IF(ISBLANK(Tipy!LD8),"-",SUM(ND14:NH14)))</f>
        <v/>
      </c>
      <c r="NJ14" s="185"/>
      <c r="NK14" s="182">
        <f>IF(ISBLANK($NP$3),"",IF(ISBLANK(Tipy!LJ8),0,IF(AND(Tipy!LJ8=Výsledky!$NN$3,Tipy!LL8=Výsledky!$NP$3),50,0)))</f>
        <v>0</v>
      </c>
      <c r="NL14" s="182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2">
        <f>IF(ISBLANK($NP$3),"",IF(OR(Tipy!LM8=Výsledky!$NK$6,Tipy!LM8=Výsledky!$NK$7,Tipy!LM8=Výsledky!$NK$8,Tipy!LM8=Výsledky!$NK$9),30,0))</f>
        <v>0</v>
      </c>
      <c r="NN14" s="182">
        <f>IF(ISBLANK($NP$3),"",IF(OR(Tipy!LN8=Výsledky!$NN$6,Tipy!LN8=Výsledky!$NN$7,Tipy!LN8=Výsledky!$NN$8,Tipy!LN8=Výsledky!$NN$9),10,0))</f>
        <v>0</v>
      </c>
      <c r="NO14" s="183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6" t="str">
        <f>IF(ISBLANK($NP$3),"",IF(ISBLANK(Tipy!LJ8),"-",SUM(NK14:NO14)))</f>
        <v>-</v>
      </c>
      <c r="NQ14" s="185"/>
      <c r="NR14" s="182">
        <f>IF(ISBLANK($NW$3),"",IF(ISBLANK(Tipy!LP8),0,IF(AND(Tipy!LP8=Výsledky!$NU$3,Tipy!LR8=Výsledky!$NW$3),50,0)))</f>
        <v>0</v>
      </c>
      <c r="NS14" s="182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82">
        <f>IF(ISBLANK($NW$3),"",IF(OR(Tipy!LS8=Výsledky!$NR$6,Tipy!LS8=Výsledky!$NR$7,Tipy!LS8=Výsledky!$NR$8,Tipy!LS8=Výsledky!$NR$9),30,0))</f>
        <v>0</v>
      </c>
      <c r="NU14" s="182">
        <f>IF(ISBLANK($NW$3),"",IF(OR(Tipy!LT8=Výsledky!$NU$6,Tipy!LT8=Výsledky!$NU$7,Tipy!LT8=Výsledky!$NU$8,Tipy!LT8=Výsledky!$NU$9),10,0))</f>
        <v>0</v>
      </c>
      <c r="NV14" s="183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6" t="str">
        <f>IF(ISBLANK($NW$3),"",IF(ISBLANK(Tipy!LP8),"-",SUM(NR14:NV14)))</f>
        <v>-</v>
      </c>
      <c r="NX14" s="94"/>
      <c r="NY14" s="92">
        <f>IF(ISBLANK($OD$3),"",IF(ISBLANK(Tipy!LV8),0,IF(AND(Tipy!LV8=Výsledky!$OB$3,Tipy!LX8=Výsledky!$OD$3),50,0)))</f>
        <v>0</v>
      </c>
      <c r="NZ14" s="92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92">
        <f>IF(ISBLANK($OD$3),"",IF(OR(Tipy!LY8=Výsledky!$NY$6,Tipy!LY8=Výsledky!$NY$7,Tipy!LY8=Výsledky!$NY$8,Tipy!LY8=Výsledky!$NY$9),30,0))</f>
        <v>0</v>
      </c>
      <c r="OB14" s="92">
        <f>IF(ISBLANK($OD$3),"",IF(OR(Tipy!LZ8=Výsledky!$OB$6,Tipy!LZ8=Výsledky!$OB$7,Tipy!LZ8=Výsledky!$OB$8,Tipy!LZ8=Výsledky!$OB$9),10,0))</f>
        <v>0</v>
      </c>
      <c r="OC14" s="93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95" t="str">
        <f>IF(ISBLANK($OD$3),"",IF(ISBLANK(Tipy!LV8),"-",SUM(NY14:OC14)))</f>
        <v>-</v>
      </c>
      <c r="OE14" s="94"/>
      <c r="OF14" s="92" t="str">
        <f>IF(ISBLANK($OK$3),"",IF(ISBLANK(Tipy!MB8),0,IF(AND(Tipy!MB8=Výsledky!$OI$3,Tipy!MD8=Výsledky!$OK$3),50,0)))</f>
        <v/>
      </c>
      <c r="OG14" s="92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92" t="str">
        <f>IF(ISBLANK($OK$3),"",IF(OR(Tipy!ME8=Výsledky!$OF$6,Tipy!ME8=Výsledky!$OF$7,Tipy!ME8=Výsledky!$OF$8,Tipy!ME8=Výsledky!$OF$9),30,0))</f>
        <v/>
      </c>
      <c r="OI14" s="92" t="str">
        <f>IF(ISBLANK($OK$3),"",IF(OR(Tipy!MF8=Výsledky!$OI$6,Tipy!MF8=Výsledky!$OI$7,Tipy!MF8=Výsledky!$OI$8,Tipy!MF8=Výsledky!$OI$9),10,0))</f>
        <v/>
      </c>
      <c r="OJ14" s="93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95" t="str">
        <f>IF(ISBLANK($OK$3),"",IF(ISBLANK(Tipy!MB8),"-",SUM(OF14:OJ14)))</f>
        <v/>
      </c>
      <c r="OL14" s="94"/>
      <c r="OM14" s="92" t="str">
        <f>IF(ISBLANK($OR$3),"",IF(ISBLANK(Tipy!MH8),0,IF(AND(Tipy!MH8=Výsledky!$OP$3,Tipy!MJ8=Výsledky!$OR$3),50,0)))</f>
        <v/>
      </c>
      <c r="ON14" s="92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92" t="str">
        <f>IF(ISBLANK($OR$3),"",IF(OR(Tipy!MK8=Výsledky!$OM$6,Tipy!MK8=Výsledky!$OM$7,Tipy!MK8=Výsledky!$OM$8,Tipy!MK8=Výsledky!$OM$9),30,0))</f>
        <v/>
      </c>
      <c r="OP14" s="92" t="str">
        <f>IF(ISBLANK($OR$3),"",IF(OR(Tipy!ML8=Výsledky!$OP$6,Tipy!ML8=Výsledky!$OP$7,Tipy!ML8=Výsledky!$OP$8,Tipy!ML8=Výsledky!$OP$9),10,0))</f>
        <v/>
      </c>
      <c r="OQ14" s="93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95" t="str">
        <f>IF(ISBLANK($OR$3),"",IF(ISBLANK(Tipy!MH8),"-",SUM(OM14:OQ14)))</f>
        <v/>
      </c>
      <c r="OS14" s="94"/>
      <c r="OT14" s="92" t="str">
        <f>IF(ISBLANK($OY$3),"",IF(ISBLANK(Tipy!MN8),0,IF(AND(Tipy!MN8=Výsledky!$OW$3,Tipy!MP8=Výsledky!$OY$3),50,0)))</f>
        <v/>
      </c>
      <c r="OU14" s="92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92" t="str">
        <f>IF(ISBLANK($OY$3),"",IF(OR(Tipy!MQ8=Výsledky!$OT$6,Tipy!MQ8=Výsledky!$OT$7,Tipy!MQ8=Výsledky!$OT$8,Tipy!MQ8=Výsledky!$OT$9),30,0))</f>
        <v/>
      </c>
      <c r="OW14" s="92" t="str">
        <f>IF(ISBLANK($OY$3),"",IF(OR(Tipy!MR8=Výsledky!$OW$6,Tipy!MR8=Výsledky!$OW$7,Tipy!MR8=Výsledky!$OW$8,Tipy!MR8=Výsledky!$OW$9),10,0))</f>
        <v/>
      </c>
      <c r="OX14" s="93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95" t="str">
        <f>IF(ISBLANK($OY$3),"",IF(ISBLANK(Tipy!MN8),"-",SUM(OT14:OX14)))</f>
        <v/>
      </c>
      <c r="OZ14" s="94"/>
      <c r="PA14" s="92" t="str">
        <f>IF(ISBLANK($PF$3),"",IF(ISBLANK(Tipy!MT8),0,IF(AND(Tipy!MT8=Výsledky!$PD$3,Tipy!MV8=Výsledky!$PF$3),50,0)))</f>
        <v/>
      </c>
      <c r="PB14" s="92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92" t="str">
        <f>IF(ISBLANK($PF$3),"",IF(OR(Tipy!MW8=Výsledky!$PA$6,Tipy!MW8=Výsledky!$PA$7,Tipy!MW8=Výsledky!$PA$8,Tipy!MW8=Výsledky!$PA$9),30,0))</f>
        <v/>
      </c>
      <c r="PD14" s="92" t="str">
        <f>IF(ISBLANK($PF$3),"",IF(OR(Tipy!MX8=Výsledky!$PD$6,Tipy!MX8=Výsledky!$PD$7,Tipy!MX8=Výsledky!$PD$8,Tipy!MX8=Výsledky!$PD$9),10,0))</f>
        <v/>
      </c>
      <c r="PE14" s="93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95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>
        <f>IF(ISBLANK($LS$3),"",IF(ISBLANK(Tipy!JT9),0,IF(AND(Tipy!JT9=Výsledky!$LQ$3,Tipy!JV9=Výsledky!$LS$3),50,0)))</f>
        <v>0</v>
      </c>
      <c r="LO15" s="182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82">
        <f>IF(ISBLANK($LS$3),"",IF(OR(Tipy!JW9=Výsledky!$LN$6,Tipy!JW9=Výsledky!$LN$7,Tipy!JW9=Výsledky!$LN$8,Tipy!JW9=Výsledky!$LN$9),30,0))</f>
        <v>0</v>
      </c>
      <c r="LQ15" s="182">
        <f>IF(ISBLANK($LS$3),"",IF(OR(Tipy!JX9=Výsledky!$LQ$6,Tipy!JX9=Výsledky!$LQ$7,Tipy!JX9=Výsledky!$LQ$8,Tipy!JX9=Výsledky!$LQ$9),10,0))</f>
        <v>0</v>
      </c>
      <c r="LR15" s="183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6">
        <f>IF(ISBLANK($LS$3),"",IF(ISBLANK(Tipy!JT9),"-",SUM(LN15:LR15)))</f>
        <v>20</v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182">
        <f>IF(ISBLANK($MG$3),"",IF(ISBLANK(Tipy!KF9),0,IF(AND(Tipy!KF9=Výsledky!$ME$3,Tipy!KH9=Výsledky!$MG$3),50,0)))</f>
        <v>0</v>
      </c>
      <c r="MC15" s="182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2">
        <f>IF(ISBLANK($MG$3),"",IF(OR(Tipy!KI9=Výsledky!$MB$6,Tipy!KI9=Výsledky!$MB$7,Tipy!KI9=Výsledky!$MB$8,Tipy!KI9=Výsledky!$MB$9),30,0))</f>
        <v>0</v>
      </c>
      <c r="ME15" s="182">
        <f>IF(ISBLANK($MG$3),"",IF(OR(Tipy!KJ9=Výsledky!$ME$6,Tipy!KJ9=Výsledky!$ME$7,Tipy!KJ9=Výsledky!$ME$8,Tipy!KJ9=Výsledky!$ME$9),10,0))</f>
        <v>0</v>
      </c>
      <c r="MF15" s="183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6">
        <f>IF(ISBLANK($MG$3),"",IF(ISBLANK(Tipy!KF9),"-",SUM(MB15:MF15)))</f>
        <v>30</v>
      </c>
      <c r="MH15" s="94"/>
      <c r="MI15" s="182">
        <f>IF(ISBLANK($MN$3),"",IF(ISBLANK(Tipy!KL9),0,IF(AND(Tipy!KL9=Výsledky!$ML$3,Tipy!KN9=Výsledky!$MN$3),50,0)))</f>
        <v>0</v>
      </c>
      <c r="MJ15" s="182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2">
        <f>IF(ISBLANK($MN$3),"",IF(OR(Tipy!KO9=Výsledky!$MI$6,Tipy!KO9=Výsledky!$MI$7,Tipy!KO9=Výsledky!$MI$8,Tipy!KO9=Výsledky!$MI$9),30,0))</f>
        <v>30</v>
      </c>
      <c r="ML15" s="182">
        <f>IF(ISBLANK($MN$3),"",IF(OR(Tipy!KP9=Výsledky!$ML$6,Tipy!KP9=Výsledky!$ML$7,Tipy!KP9=Výsledky!$ML$8,Tipy!KP9=Výsledky!$ML$9),10,0))</f>
        <v>0</v>
      </c>
      <c r="MM15" s="183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6">
        <f>IF(ISBLANK($MN$3),"",IF(ISBLANK(Tipy!KL9),"-",SUM(MI15:MM15)))</f>
        <v>60</v>
      </c>
      <c r="MO15" s="185"/>
      <c r="MP15" s="182">
        <f>IF(ISBLANK($MU$3),"",IF(ISBLANK(Tipy!KR9),0,IF(AND(Tipy!KR9=Výsledky!$MS$3,Tipy!KT9=Výsledky!$MU$3),50,0)))</f>
        <v>0</v>
      </c>
      <c r="MQ15" s="182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2">
        <f>IF(ISBLANK($MU$3),"",IF(OR(Tipy!KU9=Výsledky!$MP$6,Tipy!KU9=Výsledky!$MP$7,Tipy!KU9=Výsledky!$MP$8,Tipy!KU9=Výsledky!$MP$9),30,0))</f>
        <v>0</v>
      </c>
      <c r="MS15" s="182">
        <f>IF(ISBLANK($MU$3),"",IF(OR(Tipy!KV9=Výsledky!$MS$6,Tipy!KV9=Výsledky!$MS$7,Tipy!KV9=Výsledky!$MS$8,Tipy!KV9=Výsledky!$MS$9),10,0))</f>
        <v>10</v>
      </c>
      <c r="MT15" s="183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6">
        <f>IF(ISBLANK($MU$3),"",IF(ISBLANK(Tipy!KR9),"-",SUM(MP15:MT15)))</f>
        <v>20</v>
      </c>
      <c r="MV15" s="185"/>
      <c r="MW15" s="182">
        <f>IF(ISBLANK($NB$3),"",IF(ISBLANK(Tipy!KX9),0,IF(AND(Tipy!KX9=Výsledky!$MZ$3,Tipy!KZ9=Výsledky!$NB$3),50,0)))</f>
        <v>0</v>
      </c>
      <c r="MX15" s="182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2">
        <f>IF(ISBLANK($NB$3),"",IF(OR(Tipy!LA9=Výsledky!$MW$6,Tipy!LA9=Výsledky!$MW$7,Tipy!LA9=Výsledky!$MW$8,Tipy!LA9=Výsledky!$MW$9),30,0))</f>
        <v>0</v>
      </c>
      <c r="MZ15" s="182">
        <f>IF(ISBLANK($NB$3),"",IF(OR(Tipy!LB9=Výsledky!$MZ$6,Tipy!LB9=Výsledky!$MZ$7,Tipy!LB9=Výsledky!$MZ$8,Tipy!LB9=Výsledky!$MZ$9),10,0))</f>
        <v>10</v>
      </c>
      <c r="NA15" s="183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6">
        <f>IF(ISBLANK($NB$3),"",IF(ISBLANK(Tipy!KX9),"-",SUM(MW15:NA15)))</f>
        <v>10</v>
      </c>
      <c r="NC15" s="185"/>
      <c r="ND15" s="182" t="str">
        <f>IF(ISBLANK($NI$3),"",IF(ISBLANK(Tipy!LD9),0,IF(AND(Tipy!LD9=Výsledky!$NG$3,Tipy!LF9=Výsledky!$NI$3),50,0)))</f>
        <v/>
      </c>
      <c r="NE15" s="182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2" t="str">
        <f>IF(ISBLANK($NI$3),"",IF(OR(Tipy!LG9=Výsledky!$ND$6,Tipy!LG9=Výsledky!$ND$7,Tipy!LG9=Výsledky!$ND$8,Tipy!LG9=Výsledky!$ND$9),30,0))</f>
        <v/>
      </c>
      <c r="NG15" s="182" t="str">
        <f>IF(ISBLANK($NI$3),"",IF(OR(Tipy!LH9=Výsledky!$NG$6,Tipy!LH9=Výsledky!$NG$7,Tipy!LH9=Výsledky!$NG$8,Tipy!LH9=Výsledky!$NG$9),10,0))</f>
        <v/>
      </c>
      <c r="NH15" s="183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6" t="str">
        <f>IF(ISBLANK($NI$3),"",IF(ISBLANK(Tipy!LD9),"-",SUM(ND15:NH15)))</f>
        <v/>
      </c>
      <c r="NJ15" s="185"/>
      <c r="NK15" s="182">
        <f>IF(ISBLANK($NP$3),"",IF(ISBLANK(Tipy!LJ9),0,IF(AND(Tipy!LJ9=Výsledky!$NN$3,Tipy!LL9=Výsledky!$NP$3),50,0)))</f>
        <v>0</v>
      </c>
      <c r="NL15" s="182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2">
        <f>IF(ISBLANK($NP$3),"",IF(OR(Tipy!LM9=Výsledky!$NK$6,Tipy!LM9=Výsledky!$NK$7,Tipy!LM9=Výsledky!$NK$8,Tipy!LM9=Výsledky!$NK$9),30,0))</f>
        <v>0</v>
      </c>
      <c r="NN15" s="182">
        <f>IF(ISBLANK($NP$3),"",IF(OR(Tipy!LN9=Výsledky!$NN$6,Tipy!LN9=Výsledky!$NN$7,Tipy!LN9=Výsledky!$NN$8,Tipy!LN9=Výsledky!$NN$9),10,0))</f>
        <v>0</v>
      </c>
      <c r="NO15" s="183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6">
        <f>IF(ISBLANK($NP$3),"",IF(ISBLANK(Tipy!LJ9),"-",SUM(NK15:NO15)))</f>
        <v>20</v>
      </c>
      <c r="NQ15" s="185"/>
      <c r="NR15" s="182">
        <f>IF(ISBLANK($NW$3),"",IF(ISBLANK(Tipy!LP9),0,IF(AND(Tipy!LP9=Výsledky!$NU$3,Tipy!LR9=Výsledky!$NW$3),50,0)))</f>
        <v>0</v>
      </c>
      <c r="NS15" s="182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82">
        <f>IF(ISBLANK($NW$3),"",IF(OR(Tipy!LS9=Výsledky!$NR$6,Tipy!LS9=Výsledky!$NR$7,Tipy!LS9=Výsledky!$NR$8,Tipy!LS9=Výsledky!$NR$9),30,0))</f>
        <v>0</v>
      </c>
      <c r="NU15" s="182">
        <f>IF(ISBLANK($NW$3),"",IF(OR(Tipy!LT9=Výsledky!$NU$6,Tipy!LT9=Výsledky!$NU$7,Tipy!LT9=Výsledky!$NU$8,Tipy!LT9=Výsledky!$NU$9),10,0))</f>
        <v>0</v>
      </c>
      <c r="NV15" s="183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6">
        <f>IF(ISBLANK($NW$3),"",IF(ISBLANK(Tipy!LP9),"-",SUM(NR15:NV15)))</f>
        <v>30</v>
      </c>
      <c r="NX15" s="94"/>
      <c r="NY15" s="92">
        <f>IF(ISBLANK($OD$3),"",IF(ISBLANK(Tipy!LV9),0,IF(AND(Tipy!LV9=Výsledky!$OB$3,Tipy!LX9=Výsledky!$OD$3),50,0)))</f>
        <v>0</v>
      </c>
      <c r="NZ15" s="92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92">
        <f>IF(ISBLANK($OD$3),"",IF(OR(Tipy!LY9=Výsledky!$NY$6,Tipy!LY9=Výsledky!$NY$7,Tipy!LY9=Výsledky!$NY$8,Tipy!LY9=Výsledky!$NY$9),30,0))</f>
        <v>0</v>
      </c>
      <c r="OB15" s="92">
        <f>IF(ISBLANK($OD$3),"",IF(OR(Tipy!LZ9=Výsledky!$OB$6,Tipy!LZ9=Výsledky!$OB$7,Tipy!LZ9=Výsledky!$OB$8,Tipy!LZ9=Výsledky!$OB$9),10,0))</f>
        <v>0</v>
      </c>
      <c r="OC15" s="93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95">
        <f>IF(ISBLANK($OD$3),"",IF(ISBLANK(Tipy!LV9),"-",SUM(NY15:OC15)))</f>
        <v>30</v>
      </c>
      <c r="OE15" s="94"/>
      <c r="OF15" s="92" t="str">
        <f>IF(ISBLANK($OK$3),"",IF(ISBLANK(Tipy!MB9),0,IF(AND(Tipy!MB9=Výsledky!$OI$3,Tipy!MD9=Výsledky!$OK$3),50,0)))</f>
        <v/>
      </c>
      <c r="OG15" s="92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92" t="str">
        <f>IF(ISBLANK($OK$3),"",IF(OR(Tipy!ME9=Výsledky!$OF$6,Tipy!ME9=Výsledky!$OF$7,Tipy!ME9=Výsledky!$OF$8,Tipy!ME9=Výsledky!$OF$9),30,0))</f>
        <v/>
      </c>
      <c r="OI15" s="92" t="str">
        <f>IF(ISBLANK($OK$3),"",IF(OR(Tipy!MF9=Výsledky!$OI$6,Tipy!MF9=Výsledky!$OI$7,Tipy!MF9=Výsledky!$OI$8,Tipy!MF9=Výsledky!$OI$9),10,0))</f>
        <v/>
      </c>
      <c r="OJ15" s="93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95" t="str">
        <f>IF(ISBLANK($OK$3),"",IF(ISBLANK(Tipy!MB9),"-",SUM(OF15:OJ15)))</f>
        <v/>
      </c>
      <c r="OL15" s="94"/>
      <c r="OM15" s="92" t="str">
        <f>IF(ISBLANK($OR$3),"",IF(ISBLANK(Tipy!MH9),0,IF(AND(Tipy!MH9=Výsledky!$OP$3,Tipy!MJ9=Výsledky!$OR$3),50,0)))</f>
        <v/>
      </c>
      <c r="ON15" s="92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92" t="str">
        <f>IF(ISBLANK($OR$3),"",IF(OR(Tipy!MK9=Výsledky!$OM$6,Tipy!MK9=Výsledky!$OM$7,Tipy!MK9=Výsledky!$OM$8,Tipy!MK9=Výsledky!$OM$9),30,0))</f>
        <v/>
      </c>
      <c r="OP15" s="92" t="str">
        <f>IF(ISBLANK($OR$3),"",IF(OR(Tipy!ML9=Výsledky!$OP$6,Tipy!ML9=Výsledky!$OP$7,Tipy!ML9=Výsledky!$OP$8,Tipy!ML9=Výsledky!$OP$9),10,0))</f>
        <v/>
      </c>
      <c r="OQ15" s="93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95" t="str">
        <f>IF(ISBLANK($OR$3),"",IF(ISBLANK(Tipy!MH9),"-",SUM(OM15:OQ15)))</f>
        <v/>
      </c>
      <c r="OS15" s="94"/>
      <c r="OT15" s="92" t="str">
        <f>IF(ISBLANK($OY$3),"",IF(ISBLANK(Tipy!MN9),0,IF(AND(Tipy!MN9=Výsledky!$OW$3,Tipy!MP9=Výsledky!$OY$3),50,0)))</f>
        <v/>
      </c>
      <c r="OU15" s="92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92" t="str">
        <f>IF(ISBLANK($OY$3),"",IF(OR(Tipy!MQ9=Výsledky!$OT$6,Tipy!MQ9=Výsledky!$OT$7,Tipy!MQ9=Výsledky!$OT$8,Tipy!MQ9=Výsledky!$OT$9),30,0))</f>
        <v/>
      </c>
      <c r="OW15" s="92" t="str">
        <f>IF(ISBLANK($OY$3),"",IF(OR(Tipy!MR9=Výsledky!$OW$6,Tipy!MR9=Výsledky!$OW$7,Tipy!MR9=Výsledky!$OW$8,Tipy!MR9=Výsledky!$OW$9),10,0))</f>
        <v/>
      </c>
      <c r="OX15" s="93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95" t="str">
        <f>IF(ISBLANK($OY$3),"",IF(ISBLANK(Tipy!MN9),"-",SUM(OT15:OX15)))</f>
        <v/>
      </c>
      <c r="OZ15" s="94"/>
      <c r="PA15" s="92" t="str">
        <f>IF(ISBLANK($PF$3),"",IF(ISBLANK(Tipy!MT9),0,IF(AND(Tipy!MT9=Výsledky!$PD$3,Tipy!MV9=Výsledky!$PF$3),50,0)))</f>
        <v/>
      </c>
      <c r="PB15" s="92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92" t="str">
        <f>IF(ISBLANK($PF$3),"",IF(OR(Tipy!MW9=Výsledky!$PA$6,Tipy!MW9=Výsledky!$PA$7,Tipy!MW9=Výsledky!$PA$8,Tipy!MW9=Výsledky!$PA$9),30,0))</f>
        <v/>
      </c>
      <c r="PD15" s="92" t="str">
        <f>IF(ISBLANK($PF$3),"",IF(OR(Tipy!MX9=Výsledky!$PD$6,Tipy!MX9=Výsledky!$PD$7,Tipy!MX9=Výsledky!$PD$8,Tipy!MX9=Výsledky!$PD$9),10,0))</f>
        <v/>
      </c>
      <c r="PE15" s="93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95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>
        <f>IF(ISBLANK($LS$3),"",IF(ISBLANK(Tipy!JT10),0,IF(AND(Tipy!JT10=Výsledky!$LQ$3,Tipy!JV10=Výsledky!$LS$3),50,0)))</f>
        <v>0</v>
      </c>
      <c r="LO16" s="182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82">
        <f>IF(ISBLANK($LS$3),"",IF(OR(Tipy!JW10=Výsledky!$LN$6,Tipy!JW10=Výsledky!$LN$7,Tipy!JW10=Výsledky!$LN$8,Tipy!JW10=Výsledky!$LN$9),30,0))</f>
        <v>30</v>
      </c>
      <c r="LQ16" s="182">
        <f>IF(ISBLANK($LS$3),"",IF(OR(Tipy!JX10=Výsledky!$LQ$6,Tipy!JX10=Výsledky!$LQ$7,Tipy!JX10=Výsledky!$LQ$8,Tipy!JX10=Výsledky!$LQ$9),10,0))</f>
        <v>10</v>
      </c>
      <c r="LR16" s="183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6">
        <f>IF(ISBLANK($LS$3),"",IF(ISBLANK(Tipy!JT10),"-",SUM(LN16:LR16)))</f>
        <v>60</v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182">
        <f>IF(ISBLANK($MG$3),"",IF(ISBLANK(Tipy!KF10),0,IF(AND(Tipy!KF10=Výsledky!$ME$3,Tipy!KH10=Výsledky!$MG$3),50,0)))</f>
        <v>0</v>
      </c>
      <c r="MC16" s="182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2">
        <f>IF(ISBLANK($MG$3),"",IF(OR(Tipy!KI10=Výsledky!$MB$6,Tipy!KI10=Výsledky!$MB$7,Tipy!KI10=Výsledky!$MB$8,Tipy!KI10=Výsledky!$MB$9),30,0))</f>
        <v>0</v>
      </c>
      <c r="ME16" s="182">
        <f>IF(ISBLANK($MG$3),"",IF(OR(Tipy!KJ10=Výsledky!$ME$6,Tipy!KJ10=Výsledky!$ME$7,Tipy!KJ10=Výsledky!$ME$8,Tipy!KJ10=Výsledky!$ME$9),10,0))</f>
        <v>0</v>
      </c>
      <c r="MF16" s="183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6">
        <f>IF(ISBLANK($MG$3),"",IF(ISBLANK(Tipy!KF10),"-",SUM(MB16:MF16)))</f>
        <v>20</v>
      </c>
      <c r="MH16" s="94"/>
      <c r="MI16" s="182">
        <f>IF(ISBLANK($MN$3),"",IF(ISBLANK(Tipy!KL10),0,IF(AND(Tipy!KL10=Výsledky!$ML$3,Tipy!KN10=Výsledky!$MN$3),50,0)))</f>
        <v>0</v>
      </c>
      <c r="MJ16" s="182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2">
        <f>IF(ISBLANK($MN$3),"",IF(OR(Tipy!KO10=Výsledky!$MI$6,Tipy!KO10=Výsledky!$MI$7,Tipy!KO10=Výsledky!$MI$8,Tipy!KO10=Výsledky!$MI$9),30,0))</f>
        <v>30</v>
      </c>
      <c r="ML16" s="182">
        <f>IF(ISBLANK($MN$3),"",IF(OR(Tipy!KP10=Výsledky!$ML$6,Tipy!KP10=Výsledky!$ML$7,Tipy!KP10=Výsledky!$ML$8,Tipy!KP10=Výsledky!$ML$9),10,0))</f>
        <v>0</v>
      </c>
      <c r="MM16" s="183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6">
        <f>IF(ISBLANK($MN$3),"",IF(ISBLANK(Tipy!KL10),"-",SUM(MI16:MM16)))</f>
        <v>60</v>
      </c>
      <c r="MO16" s="185"/>
      <c r="MP16" s="182">
        <f>IF(ISBLANK($MU$3),"",IF(ISBLANK(Tipy!KR10),0,IF(AND(Tipy!KR10=Výsledky!$MS$3,Tipy!KT10=Výsledky!$MU$3),50,0)))</f>
        <v>0</v>
      </c>
      <c r="MQ16" s="182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2">
        <f>IF(ISBLANK($MU$3),"",IF(OR(Tipy!KU10=Výsledky!$MP$6,Tipy!KU10=Výsledky!$MP$7,Tipy!KU10=Výsledky!$MP$8,Tipy!KU10=Výsledky!$MP$9),30,0))</f>
        <v>0</v>
      </c>
      <c r="MS16" s="182">
        <f>IF(ISBLANK($MU$3),"",IF(OR(Tipy!KV10=Výsledky!$MS$6,Tipy!KV10=Výsledky!$MS$7,Tipy!KV10=Výsledky!$MS$8,Tipy!KV10=Výsledky!$MS$9),10,0))</f>
        <v>0</v>
      </c>
      <c r="MT16" s="183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6" t="str">
        <f>IF(ISBLANK($MU$3),"",IF(ISBLANK(Tipy!KR10),"-",SUM(MP16:MT16)))</f>
        <v>-</v>
      </c>
      <c r="MV16" s="185"/>
      <c r="MW16" s="182">
        <f>IF(ISBLANK($NB$3),"",IF(ISBLANK(Tipy!KX10),0,IF(AND(Tipy!KX10=Výsledky!$MZ$3,Tipy!KZ10=Výsledky!$NB$3),50,0)))</f>
        <v>0</v>
      </c>
      <c r="MX16" s="182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2">
        <f>IF(ISBLANK($NB$3),"",IF(OR(Tipy!LA10=Výsledky!$MW$6,Tipy!LA10=Výsledky!$MW$7,Tipy!LA10=Výsledky!$MW$8,Tipy!LA10=Výsledky!$MW$9),30,0))</f>
        <v>0</v>
      </c>
      <c r="MZ16" s="182">
        <f>IF(ISBLANK($NB$3),"",IF(OR(Tipy!LB10=Výsledky!$MZ$6,Tipy!LB10=Výsledky!$MZ$7,Tipy!LB10=Výsledky!$MZ$8,Tipy!LB10=Výsledky!$MZ$9),10,0))</f>
        <v>10</v>
      </c>
      <c r="NA16" s="183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6">
        <f>IF(ISBLANK($NB$3),"",IF(ISBLANK(Tipy!KX10),"-",SUM(MW16:NA16)))</f>
        <v>10</v>
      </c>
      <c r="NC16" s="185"/>
      <c r="ND16" s="182" t="str">
        <f>IF(ISBLANK($NI$3),"",IF(ISBLANK(Tipy!LD10),0,IF(AND(Tipy!LD10=Výsledky!$NG$3,Tipy!LF10=Výsledky!$NI$3),50,0)))</f>
        <v/>
      </c>
      <c r="NE16" s="182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2" t="str">
        <f>IF(ISBLANK($NI$3),"",IF(OR(Tipy!LG10=Výsledky!$ND$6,Tipy!LG10=Výsledky!$ND$7,Tipy!LG10=Výsledky!$ND$8,Tipy!LG10=Výsledky!$ND$9),30,0))</f>
        <v/>
      </c>
      <c r="NG16" s="182" t="str">
        <f>IF(ISBLANK($NI$3),"",IF(OR(Tipy!LH10=Výsledky!$NG$6,Tipy!LH10=Výsledky!$NG$7,Tipy!LH10=Výsledky!$NG$8,Tipy!LH10=Výsledky!$NG$9),10,0))</f>
        <v/>
      </c>
      <c r="NH16" s="183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6" t="str">
        <f>IF(ISBLANK($NI$3),"",IF(ISBLANK(Tipy!LD10),"-",SUM(ND16:NH16)))</f>
        <v/>
      </c>
      <c r="NJ16" s="185"/>
      <c r="NK16" s="182">
        <f>IF(ISBLANK($NP$3),"",IF(ISBLANK(Tipy!LJ10),0,IF(AND(Tipy!LJ10=Výsledky!$NN$3,Tipy!LL10=Výsledky!$NP$3),50,0)))</f>
        <v>50</v>
      </c>
      <c r="NL16" s="182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2">
        <f>IF(ISBLANK($NP$3),"",IF(OR(Tipy!LM10=Výsledky!$NK$6,Tipy!LM10=Výsledky!$NK$7,Tipy!LM10=Výsledky!$NK$8,Tipy!LM10=Výsledky!$NK$9),30,0))</f>
        <v>30</v>
      </c>
      <c r="NN16" s="182">
        <f>IF(ISBLANK($NP$3),"",IF(OR(Tipy!LN10=Výsledky!$NN$6,Tipy!LN10=Výsledky!$NN$7,Tipy!LN10=Výsledky!$NN$8,Tipy!LN10=Výsledky!$NN$9),10,0))</f>
        <v>0</v>
      </c>
      <c r="NO16" s="183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6">
        <f>IF(ISBLANK($NP$3),"",IF(ISBLANK(Tipy!LJ10),"-",SUM(NK16:NO16)))</f>
        <v>80</v>
      </c>
      <c r="NQ16" s="185"/>
      <c r="NR16" s="182">
        <f>IF(ISBLANK($NW$3),"",IF(ISBLANK(Tipy!LP10),0,IF(AND(Tipy!LP10=Výsledky!$NU$3,Tipy!LR10=Výsledky!$NW$3),50,0)))</f>
        <v>0</v>
      </c>
      <c r="NS16" s="182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82">
        <f>IF(ISBLANK($NW$3),"",IF(OR(Tipy!LS10=Výsledky!$NR$6,Tipy!LS10=Výsledky!$NR$7,Tipy!LS10=Výsledky!$NR$8,Tipy!LS10=Výsledky!$NR$9),30,0))</f>
        <v>0</v>
      </c>
      <c r="NU16" s="182">
        <f>IF(ISBLANK($NW$3),"",IF(OR(Tipy!LT10=Výsledky!$NU$6,Tipy!LT10=Výsledky!$NU$7,Tipy!LT10=Výsledky!$NU$8,Tipy!LT10=Výsledky!$NU$9),10,0))</f>
        <v>10</v>
      </c>
      <c r="NV16" s="183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6">
        <f>IF(ISBLANK($NW$3),"",IF(ISBLANK(Tipy!LP10),"-",SUM(NR16:NV16)))</f>
        <v>30</v>
      </c>
      <c r="NX16" s="94"/>
      <c r="NY16" s="92">
        <f>IF(ISBLANK($OD$3),"",IF(ISBLANK(Tipy!LV10),0,IF(AND(Tipy!LV10=Výsledky!$OB$3,Tipy!LX10=Výsledky!$OD$3),50,0)))</f>
        <v>0</v>
      </c>
      <c r="NZ16" s="92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92">
        <f>IF(ISBLANK($OD$3),"",IF(OR(Tipy!LY10=Výsledky!$NY$6,Tipy!LY10=Výsledky!$NY$7,Tipy!LY10=Výsledky!$NY$8,Tipy!LY10=Výsledky!$NY$9),30,0))</f>
        <v>0</v>
      </c>
      <c r="OB16" s="92">
        <f>IF(ISBLANK($OD$3),"",IF(OR(Tipy!LZ10=Výsledky!$OB$6,Tipy!LZ10=Výsledky!$OB$7,Tipy!LZ10=Výsledky!$OB$8,Tipy!LZ10=Výsledky!$OB$9),10,0))</f>
        <v>0</v>
      </c>
      <c r="OC16" s="93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95">
        <f>IF(ISBLANK($OD$3),"",IF(ISBLANK(Tipy!LV10),"-",SUM(NY16:OC16)))</f>
        <v>20</v>
      </c>
      <c r="OE16" s="94"/>
      <c r="OF16" s="92" t="str">
        <f>IF(ISBLANK($OK$3),"",IF(ISBLANK(Tipy!MB10),0,IF(AND(Tipy!MB10=Výsledky!$OI$3,Tipy!MD10=Výsledky!$OK$3),50,0)))</f>
        <v/>
      </c>
      <c r="OG16" s="92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92" t="str">
        <f>IF(ISBLANK($OK$3),"",IF(OR(Tipy!ME10=Výsledky!$OF$6,Tipy!ME10=Výsledky!$OF$7,Tipy!ME10=Výsledky!$OF$8,Tipy!ME10=Výsledky!$OF$9),30,0))</f>
        <v/>
      </c>
      <c r="OI16" s="92" t="str">
        <f>IF(ISBLANK($OK$3),"",IF(OR(Tipy!MF10=Výsledky!$OI$6,Tipy!MF10=Výsledky!$OI$7,Tipy!MF10=Výsledky!$OI$8,Tipy!MF10=Výsledky!$OI$9),10,0))</f>
        <v/>
      </c>
      <c r="OJ16" s="93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95" t="str">
        <f>IF(ISBLANK($OK$3),"",IF(ISBLANK(Tipy!MB10),"-",SUM(OF16:OJ16)))</f>
        <v/>
      </c>
      <c r="OL16" s="94"/>
      <c r="OM16" s="92" t="str">
        <f>IF(ISBLANK($OR$3),"",IF(ISBLANK(Tipy!MH10),0,IF(AND(Tipy!MH10=Výsledky!$OP$3,Tipy!MJ10=Výsledky!$OR$3),50,0)))</f>
        <v/>
      </c>
      <c r="ON16" s="92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92" t="str">
        <f>IF(ISBLANK($OR$3),"",IF(OR(Tipy!MK10=Výsledky!$OM$6,Tipy!MK10=Výsledky!$OM$7,Tipy!MK10=Výsledky!$OM$8,Tipy!MK10=Výsledky!$OM$9),30,0))</f>
        <v/>
      </c>
      <c r="OP16" s="92" t="str">
        <f>IF(ISBLANK($OR$3),"",IF(OR(Tipy!ML10=Výsledky!$OP$6,Tipy!ML10=Výsledky!$OP$7,Tipy!ML10=Výsledky!$OP$8,Tipy!ML10=Výsledky!$OP$9),10,0))</f>
        <v/>
      </c>
      <c r="OQ16" s="93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95" t="str">
        <f>IF(ISBLANK($OR$3),"",IF(ISBLANK(Tipy!MH10),"-",SUM(OM16:OQ16)))</f>
        <v/>
      </c>
      <c r="OS16" s="94"/>
      <c r="OT16" s="92" t="str">
        <f>IF(ISBLANK($OY$3),"",IF(ISBLANK(Tipy!MN10),0,IF(AND(Tipy!MN10=Výsledky!$OW$3,Tipy!MP10=Výsledky!$OY$3),50,0)))</f>
        <v/>
      </c>
      <c r="OU16" s="92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92" t="str">
        <f>IF(ISBLANK($OY$3),"",IF(OR(Tipy!MQ10=Výsledky!$OT$6,Tipy!MQ10=Výsledky!$OT$7,Tipy!MQ10=Výsledky!$OT$8,Tipy!MQ10=Výsledky!$OT$9),30,0))</f>
        <v/>
      </c>
      <c r="OW16" s="92" t="str">
        <f>IF(ISBLANK($OY$3),"",IF(OR(Tipy!MR10=Výsledky!$OW$6,Tipy!MR10=Výsledky!$OW$7,Tipy!MR10=Výsledky!$OW$8,Tipy!MR10=Výsledky!$OW$9),10,0))</f>
        <v/>
      </c>
      <c r="OX16" s="93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95" t="str">
        <f>IF(ISBLANK($OY$3),"",IF(ISBLANK(Tipy!MN10),"-",SUM(OT16:OX16)))</f>
        <v/>
      </c>
      <c r="OZ16" s="94"/>
      <c r="PA16" s="92" t="str">
        <f>IF(ISBLANK($PF$3),"",IF(ISBLANK(Tipy!MT10),0,IF(AND(Tipy!MT10=Výsledky!$PD$3,Tipy!MV10=Výsledky!$PF$3),50,0)))</f>
        <v/>
      </c>
      <c r="PB16" s="92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92" t="str">
        <f>IF(ISBLANK($PF$3),"",IF(OR(Tipy!MW10=Výsledky!$PA$6,Tipy!MW10=Výsledky!$PA$7,Tipy!MW10=Výsledky!$PA$8,Tipy!MW10=Výsledky!$PA$9),30,0))</f>
        <v/>
      </c>
      <c r="PD16" s="92" t="str">
        <f>IF(ISBLANK($PF$3),"",IF(OR(Tipy!MX10=Výsledky!$PD$6,Tipy!MX10=Výsledky!$PD$7,Tipy!MX10=Výsledky!$PD$8,Tipy!MX10=Výsledky!$PD$9),10,0))</f>
        <v/>
      </c>
      <c r="PE16" s="93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95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>
        <f>IF(ISBLANK($LS$3),"",IF(ISBLANK(Tipy!JT11),0,IF(AND(Tipy!JT11=Výsledky!$LQ$3,Tipy!JV11=Výsledky!$LS$3),50,0)))</f>
        <v>0</v>
      </c>
      <c r="LO17" s="182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82">
        <f>IF(ISBLANK($LS$3),"",IF(OR(Tipy!JW11=Výsledky!$LN$6,Tipy!JW11=Výsledky!$LN$7,Tipy!JW11=Výsledky!$LN$8,Tipy!JW11=Výsledky!$LN$9),30,0))</f>
        <v>0</v>
      </c>
      <c r="LQ17" s="182">
        <f>IF(ISBLANK($LS$3),"",IF(OR(Tipy!JX11=Výsledky!$LQ$6,Tipy!JX11=Výsledky!$LQ$7,Tipy!JX11=Výsledky!$LQ$8,Tipy!JX11=Výsledky!$LQ$9),10,0))</f>
        <v>0</v>
      </c>
      <c r="LR17" s="183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6" t="str">
        <f>IF(ISBLANK($LS$3),"",IF(ISBLANK(Tipy!JT11),"-",SUM(LN17:LR17)))</f>
        <v>-</v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182">
        <f>IF(ISBLANK($MG$3),"",IF(ISBLANK(Tipy!KF11),0,IF(AND(Tipy!KF11=Výsledky!$ME$3,Tipy!KH11=Výsledky!$MG$3),50,0)))</f>
        <v>0</v>
      </c>
      <c r="MC17" s="182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2">
        <f>IF(ISBLANK($MG$3),"",IF(OR(Tipy!KI11=Výsledky!$MB$6,Tipy!KI11=Výsledky!$MB$7,Tipy!KI11=Výsledky!$MB$8,Tipy!KI11=Výsledky!$MB$9),30,0))</f>
        <v>0</v>
      </c>
      <c r="ME17" s="182">
        <f>IF(ISBLANK($MG$3),"",IF(OR(Tipy!KJ11=Výsledky!$ME$6,Tipy!KJ11=Výsledky!$ME$7,Tipy!KJ11=Výsledky!$ME$8,Tipy!KJ11=Výsledky!$ME$9),10,0))</f>
        <v>0</v>
      </c>
      <c r="MF17" s="183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6" t="str">
        <f>IF(ISBLANK($MG$3),"",IF(ISBLANK(Tipy!KF11),"-",SUM(MB17:MF17)))</f>
        <v>-</v>
      </c>
      <c r="MH17" s="94"/>
      <c r="MI17" s="182">
        <f>IF(ISBLANK($MN$3),"",IF(ISBLANK(Tipy!KL11),0,IF(AND(Tipy!KL11=Výsledky!$ML$3,Tipy!KN11=Výsledky!$MN$3),50,0)))</f>
        <v>0</v>
      </c>
      <c r="MJ17" s="182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2">
        <f>IF(ISBLANK($MN$3),"",IF(OR(Tipy!KO11=Výsledky!$MI$6,Tipy!KO11=Výsledky!$MI$7,Tipy!KO11=Výsledky!$MI$8,Tipy!KO11=Výsledky!$MI$9),30,0))</f>
        <v>0</v>
      </c>
      <c r="ML17" s="182">
        <f>IF(ISBLANK($MN$3),"",IF(OR(Tipy!KP11=Výsledky!$ML$6,Tipy!KP11=Výsledky!$ML$7,Tipy!KP11=Výsledky!$ML$8,Tipy!KP11=Výsledky!$ML$9),10,0))</f>
        <v>0</v>
      </c>
      <c r="MM17" s="183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6" t="str">
        <f>IF(ISBLANK($MN$3),"",IF(ISBLANK(Tipy!KL11),"-",SUM(MI17:MM17)))</f>
        <v>-</v>
      </c>
      <c r="MO17" s="185"/>
      <c r="MP17" s="182">
        <f>IF(ISBLANK($MU$3),"",IF(ISBLANK(Tipy!KR11),0,IF(AND(Tipy!KR11=Výsledky!$MS$3,Tipy!KT11=Výsledky!$MU$3),50,0)))</f>
        <v>0</v>
      </c>
      <c r="MQ17" s="182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2">
        <f>IF(ISBLANK($MU$3),"",IF(OR(Tipy!KU11=Výsledky!$MP$6,Tipy!KU11=Výsledky!$MP$7,Tipy!KU11=Výsledky!$MP$8,Tipy!KU11=Výsledky!$MP$9),30,0))</f>
        <v>0</v>
      </c>
      <c r="MS17" s="182">
        <f>IF(ISBLANK($MU$3),"",IF(OR(Tipy!KV11=Výsledky!$MS$6,Tipy!KV11=Výsledky!$MS$7,Tipy!KV11=Výsledky!$MS$8,Tipy!KV11=Výsledky!$MS$9),10,0))</f>
        <v>0</v>
      </c>
      <c r="MT17" s="183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6" t="str">
        <f>IF(ISBLANK($MU$3),"",IF(ISBLANK(Tipy!KR11),"-",SUM(MP17:MT17)))</f>
        <v>-</v>
      </c>
      <c r="MV17" s="185"/>
      <c r="MW17" s="182">
        <f>IF(ISBLANK($NB$3),"",IF(ISBLANK(Tipy!KX11),0,IF(AND(Tipy!KX11=Výsledky!$MZ$3,Tipy!KZ11=Výsledky!$NB$3),50,0)))</f>
        <v>0</v>
      </c>
      <c r="MX17" s="182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2">
        <f>IF(ISBLANK($NB$3),"",IF(OR(Tipy!LA11=Výsledky!$MW$6,Tipy!LA11=Výsledky!$MW$7,Tipy!LA11=Výsledky!$MW$8,Tipy!LA11=Výsledky!$MW$9),30,0))</f>
        <v>0</v>
      </c>
      <c r="MZ17" s="182">
        <f>IF(ISBLANK($NB$3),"",IF(OR(Tipy!LB11=Výsledky!$MZ$6,Tipy!LB11=Výsledky!$MZ$7,Tipy!LB11=Výsledky!$MZ$8,Tipy!LB11=Výsledky!$MZ$9),10,0))</f>
        <v>0</v>
      </c>
      <c r="NA17" s="183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6" t="str">
        <f>IF(ISBLANK($NB$3),"",IF(ISBLANK(Tipy!KX11),"-",SUM(MW17:NA17)))</f>
        <v>-</v>
      </c>
      <c r="NC17" s="185"/>
      <c r="ND17" s="182" t="str">
        <f>IF(ISBLANK($NI$3),"",IF(ISBLANK(Tipy!LD11),0,IF(AND(Tipy!LD11=Výsledky!$NG$3,Tipy!LF11=Výsledky!$NI$3),50,0)))</f>
        <v/>
      </c>
      <c r="NE17" s="182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2" t="str">
        <f>IF(ISBLANK($NI$3),"",IF(OR(Tipy!LG11=Výsledky!$ND$6,Tipy!LG11=Výsledky!$ND$7,Tipy!LG11=Výsledky!$ND$8,Tipy!LG11=Výsledky!$ND$9),30,0))</f>
        <v/>
      </c>
      <c r="NG17" s="182" t="str">
        <f>IF(ISBLANK($NI$3),"",IF(OR(Tipy!LH11=Výsledky!$NG$6,Tipy!LH11=Výsledky!$NG$7,Tipy!LH11=Výsledky!$NG$8,Tipy!LH11=Výsledky!$NG$9),10,0))</f>
        <v/>
      </c>
      <c r="NH17" s="183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6" t="str">
        <f>IF(ISBLANK($NI$3),"",IF(ISBLANK(Tipy!LD11),"-",SUM(ND17:NH17)))</f>
        <v/>
      </c>
      <c r="NJ17" s="185"/>
      <c r="NK17" s="182">
        <f>IF(ISBLANK($NP$3),"",IF(ISBLANK(Tipy!LJ11),0,IF(AND(Tipy!LJ11=Výsledky!$NN$3,Tipy!LL11=Výsledky!$NP$3),50,0)))</f>
        <v>0</v>
      </c>
      <c r="NL17" s="182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2">
        <f>IF(ISBLANK($NP$3),"",IF(OR(Tipy!LM11=Výsledky!$NK$6,Tipy!LM11=Výsledky!$NK$7,Tipy!LM11=Výsledky!$NK$8,Tipy!LM11=Výsledky!$NK$9),30,0))</f>
        <v>0</v>
      </c>
      <c r="NN17" s="182">
        <f>IF(ISBLANK($NP$3),"",IF(OR(Tipy!LN11=Výsledky!$NN$6,Tipy!LN11=Výsledky!$NN$7,Tipy!LN11=Výsledky!$NN$8,Tipy!LN11=Výsledky!$NN$9),10,0))</f>
        <v>0</v>
      </c>
      <c r="NO17" s="183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6" t="str">
        <f>IF(ISBLANK($NP$3),"",IF(ISBLANK(Tipy!LJ11),"-",SUM(NK17:NO17)))</f>
        <v>-</v>
      </c>
      <c r="NQ17" s="185"/>
      <c r="NR17" s="182">
        <f>IF(ISBLANK($NW$3),"",IF(ISBLANK(Tipy!LP11),0,IF(AND(Tipy!LP11=Výsledky!$NU$3,Tipy!LR11=Výsledky!$NW$3),50,0)))</f>
        <v>0</v>
      </c>
      <c r="NS17" s="182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82">
        <f>IF(ISBLANK($NW$3),"",IF(OR(Tipy!LS11=Výsledky!$NR$6,Tipy!LS11=Výsledky!$NR$7,Tipy!LS11=Výsledky!$NR$8,Tipy!LS11=Výsledky!$NR$9),30,0))</f>
        <v>0</v>
      </c>
      <c r="NU17" s="182">
        <f>IF(ISBLANK($NW$3),"",IF(OR(Tipy!LT11=Výsledky!$NU$6,Tipy!LT11=Výsledky!$NU$7,Tipy!LT11=Výsledky!$NU$8,Tipy!LT11=Výsledky!$NU$9),10,0))</f>
        <v>0</v>
      </c>
      <c r="NV17" s="183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6" t="str">
        <f>IF(ISBLANK($NW$3),"",IF(ISBLANK(Tipy!LP11),"-",SUM(NR17:NV17)))</f>
        <v>-</v>
      </c>
      <c r="NX17" s="94"/>
      <c r="NY17" s="92">
        <f>IF(ISBLANK($OD$3),"",IF(ISBLANK(Tipy!LV11),0,IF(AND(Tipy!LV11=Výsledky!$OB$3,Tipy!LX11=Výsledky!$OD$3),50,0)))</f>
        <v>0</v>
      </c>
      <c r="NZ17" s="92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92">
        <f>IF(ISBLANK($OD$3),"",IF(OR(Tipy!LY11=Výsledky!$NY$6,Tipy!LY11=Výsledky!$NY$7,Tipy!LY11=Výsledky!$NY$8,Tipy!LY11=Výsledky!$NY$9),30,0))</f>
        <v>0</v>
      </c>
      <c r="OB17" s="92">
        <f>IF(ISBLANK($OD$3),"",IF(OR(Tipy!LZ11=Výsledky!$OB$6,Tipy!LZ11=Výsledky!$OB$7,Tipy!LZ11=Výsledky!$OB$8,Tipy!LZ11=Výsledky!$OB$9),10,0))</f>
        <v>0</v>
      </c>
      <c r="OC17" s="93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95" t="str">
        <f>IF(ISBLANK($OD$3),"",IF(ISBLANK(Tipy!LV11),"-",SUM(NY17:OC17)))</f>
        <v>-</v>
      </c>
      <c r="OE17" s="94"/>
      <c r="OF17" s="92" t="str">
        <f>IF(ISBLANK($OK$3),"",IF(ISBLANK(Tipy!MB11),0,IF(AND(Tipy!MB11=Výsledky!$OI$3,Tipy!MD11=Výsledky!$OK$3),50,0)))</f>
        <v/>
      </c>
      <c r="OG17" s="92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92" t="str">
        <f>IF(ISBLANK($OK$3),"",IF(OR(Tipy!ME11=Výsledky!$OF$6,Tipy!ME11=Výsledky!$OF$7,Tipy!ME11=Výsledky!$OF$8,Tipy!ME11=Výsledky!$OF$9),30,0))</f>
        <v/>
      </c>
      <c r="OI17" s="92" t="str">
        <f>IF(ISBLANK($OK$3),"",IF(OR(Tipy!MF11=Výsledky!$OI$6,Tipy!MF11=Výsledky!$OI$7,Tipy!MF11=Výsledky!$OI$8,Tipy!MF11=Výsledky!$OI$9),10,0))</f>
        <v/>
      </c>
      <c r="OJ17" s="93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95" t="str">
        <f>IF(ISBLANK($OK$3),"",IF(ISBLANK(Tipy!MB11),"-",SUM(OF17:OJ17)))</f>
        <v/>
      </c>
      <c r="OL17" s="94"/>
      <c r="OM17" s="92" t="str">
        <f>IF(ISBLANK($OR$3),"",IF(ISBLANK(Tipy!MH11),0,IF(AND(Tipy!MH11=Výsledky!$OP$3,Tipy!MJ11=Výsledky!$OR$3),50,0)))</f>
        <v/>
      </c>
      <c r="ON17" s="92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92" t="str">
        <f>IF(ISBLANK($OR$3),"",IF(OR(Tipy!MK11=Výsledky!$OM$6,Tipy!MK11=Výsledky!$OM$7,Tipy!MK11=Výsledky!$OM$8,Tipy!MK11=Výsledky!$OM$9),30,0))</f>
        <v/>
      </c>
      <c r="OP17" s="92" t="str">
        <f>IF(ISBLANK($OR$3),"",IF(OR(Tipy!ML11=Výsledky!$OP$6,Tipy!ML11=Výsledky!$OP$7,Tipy!ML11=Výsledky!$OP$8,Tipy!ML11=Výsledky!$OP$9),10,0))</f>
        <v/>
      </c>
      <c r="OQ17" s="93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95" t="str">
        <f>IF(ISBLANK($OR$3),"",IF(ISBLANK(Tipy!MH11),"-",SUM(OM17:OQ17)))</f>
        <v/>
      </c>
      <c r="OS17" s="94"/>
      <c r="OT17" s="92" t="str">
        <f>IF(ISBLANK($OY$3),"",IF(ISBLANK(Tipy!MN11),0,IF(AND(Tipy!MN11=Výsledky!$OW$3,Tipy!MP11=Výsledky!$OY$3),50,0)))</f>
        <v/>
      </c>
      <c r="OU17" s="92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92" t="str">
        <f>IF(ISBLANK($OY$3),"",IF(OR(Tipy!MQ11=Výsledky!$OT$6,Tipy!MQ11=Výsledky!$OT$7,Tipy!MQ11=Výsledky!$OT$8,Tipy!MQ11=Výsledky!$OT$9),30,0))</f>
        <v/>
      </c>
      <c r="OW17" s="92" t="str">
        <f>IF(ISBLANK($OY$3),"",IF(OR(Tipy!MR11=Výsledky!$OW$6,Tipy!MR11=Výsledky!$OW$7,Tipy!MR11=Výsledky!$OW$8,Tipy!MR11=Výsledky!$OW$9),10,0))</f>
        <v/>
      </c>
      <c r="OX17" s="93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95" t="str">
        <f>IF(ISBLANK($OY$3),"",IF(ISBLANK(Tipy!MN11),"-",SUM(OT17:OX17)))</f>
        <v/>
      </c>
      <c r="OZ17" s="94"/>
      <c r="PA17" s="92" t="str">
        <f>IF(ISBLANK($PF$3),"",IF(ISBLANK(Tipy!MT11),0,IF(AND(Tipy!MT11=Výsledky!$PD$3,Tipy!MV11=Výsledky!$PF$3),50,0)))</f>
        <v/>
      </c>
      <c r="PB17" s="92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92" t="str">
        <f>IF(ISBLANK($PF$3),"",IF(OR(Tipy!MW11=Výsledky!$PA$6,Tipy!MW11=Výsledky!$PA$7,Tipy!MW11=Výsledky!$PA$8,Tipy!MW11=Výsledky!$PA$9),30,0))</f>
        <v/>
      </c>
      <c r="PD17" s="92" t="str">
        <f>IF(ISBLANK($PF$3),"",IF(OR(Tipy!MX11=Výsledky!$PD$6,Tipy!MX11=Výsledky!$PD$7,Tipy!MX11=Výsledky!$PD$8,Tipy!MX11=Výsledky!$PD$9),10,0))</f>
        <v/>
      </c>
      <c r="PE17" s="93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95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>
        <f>IF(ISBLANK($LS$3),"",IF(ISBLANK(Tipy!JT12),0,IF(AND(Tipy!JT12=Výsledky!$LQ$3,Tipy!JV12=Výsledky!$LS$3),50,0)))</f>
        <v>0</v>
      </c>
      <c r="LO18" s="182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82">
        <f>IF(ISBLANK($LS$3),"",IF(OR(Tipy!JW12=Výsledky!$LN$6,Tipy!JW12=Výsledky!$LN$7,Tipy!JW12=Výsledky!$LN$8,Tipy!JW12=Výsledky!$LN$9),30,0))</f>
        <v>0</v>
      </c>
      <c r="LQ18" s="182">
        <f>IF(ISBLANK($LS$3),"",IF(OR(Tipy!JX12=Výsledky!$LQ$6,Tipy!JX12=Výsledky!$LQ$7,Tipy!JX12=Výsledky!$LQ$8,Tipy!JX12=Výsledky!$LQ$9),10,0))</f>
        <v>0</v>
      </c>
      <c r="LR18" s="183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6" t="str">
        <f>IF(ISBLANK($LS$3),"",IF(ISBLANK(Tipy!JT12),"-",SUM(LN18:LR18)))</f>
        <v>-</v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182">
        <f>IF(ISBLANK($MG$3),"",IF(ISBLANK(Tipy!KF12),0,IF(AND(Tipy!KF12=Výsledky!$ME$3,Tipy!KH12=Výsledky!$MG$3),50,0)))</f>
        <v>0</v>
      </c>
      <c r="MC18" s="182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2">
        <f>IF(ISBLANK($MG$3),"",IF(OR(Tipy!KI12=Výsledky!$MB$6,Tipy!KI12=Výsledky!$MB$7,Tipy!KI12=Výsledky!$MB$8,Tipy!KI12=Výsledky!$MB$9),30,0))</f>
        <v>0</v>
      </c>
      <c r="ME18" s="182">
        <f>IF(ISBLANK($MG$3),"",IF(OR(Tipy!KJ12=Výsledky!$ME$6,Tipy!KJ12=Výsledky!$ME$7,Tipy!KJ12=Výsledky!$ME$8,Tipy!KJ12=Výsledky!$ME$9),10,0))</f>
        <v>0</v>
      </c>
      <c r="MF18" s="183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6" t="str">
        <f>IF(ISBLANK($MG$3),"",IF(ISBLANK(Tipy!KF12),"-",SUM(MB18:MF18)))</f>
        <v>-</v>
      </c>
      <c r="MH18" s="94"/>
      <c r="MI18" s="182">
        <f>IF(ISBLANK($MN$3),"",IF(ISBLANK(Tipy!KL12),0,IF(AND(Tipy!KL12=Výsledky!$ML$3,Tipy!KN12=Výsledky!$MN$3),50,0)))</f>
        <v>0</v>
      </c>
      <c r="MJ18" s="182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2">
        <f>IF(ISBLANK($MN$3),"",IF(OR(Tipy!KO12=Výsledky!$MI$6,Tipy!KO12=Výsledky!$MI$7,Tipy!KO12=Výsledky!$MI$8,Tipy!KO12=Výsledky!$MI$9),30,0))</f>
        <v>0</v>
      </c>
      <c r="ML18" s="182">
        <f>IF(ISBLANK($MN$3),"",IF(OR(Tipy!KP12=Výsledky!$ML$6,Tipy!KP12=Výsledky!$ML$7,Tipy!KP12=Výsledky!$ML$8,Tipy!KP12=Výsledky!$ML$9),10,0))</f>
        <v>0</v>
      </c>
      <c r="MM18" s="183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6" t="str">
        <f>IF(ISBLANK($MN$3),"",IF(ISBLANK(Tipy!KL12),"-",SUM(MI18:MM18)))</f>
        <v>-</v>
      </c>
      <c r="MO18" s="185"/>
      <c r="MP18" s="182">
        <f>IF(ISBLANK($MU$3),"",IF(ISBLANK(Tipy!KR12),0,IF(AND(Tipy!KR12=Výsledky!$MS$3,Tipy!KT12=Výsledky!$MU$3),50,0)))</f>
        <v>0</v>
      </c>
      <c r="MQ18" s="182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2">
        <f>IF(ISBLANK($MU$3),"",IF(OR(Tipy!KU12=Výsledky!$MP$6,Tipy!KU12=Výsledky!$MP$7,Tipy!KU12=Výsledky!$MP$8,Tipy!KU12=Výsledky!$MP$9),30,0))</f>
        <v>0</v>
      </c>
      <c r="MS18" s="182">
        <f>IF(ISBLANK($MU$3),"",IF(OR(Tipy!KV12=Výsledky!$MS$6,Tipy!KV12=Výsledky!$MS$7,Tipy!KV12=Výsledky!$MS$8,Tipy!KV12=Výsledky!$MS$9),10,0))</f>
        <v>0</v>
      </c>
      <c r="MT18" s="183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6" t="str">
        <f>IF(ISBLANK($MU$3),"",IF(ISBLANK(Tipy!KR12),"-",SUM(MP18:MT18)))</f>
        <v>-</v>
      </c>
      <c r="MV18" s="185"/>
      <c r="MW18" s="182">
        <f>IF(ISBLANK($NB$3),"",IF(ISBLANK(Tipy!KX12),0,IF(AND(Tipy!KX12=Výsledky!$MZ$3,Tipy!KZ12=Výsledky!$NB$3),50,0)))</f>
        <v>0</v>
      </c>
      <c r="MX18" s="182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2">
        <f>IF(ISBLANK($NB$3),"",IF(OR(Tipy!LA12=Výsledky!$MW$6,Tipy!LA12=Výsledky!$MW$7,Tipy!LA12=Výsledky!$MW$8,Tipy!LA12=Výsledky!$MW$9),30,0))</f>
        <v>0</v>
      </c>
      <c r="MZ18" s="182">
        <f>IF(ISBLANK($NB$3),"",IF(OR(Tipy!LB12=Výsledky!$MZ$6,Tipy!LB12=Výsledky!$MZ$7,Tipy!LB12=Výsledky!$MZ$8,Tipy!LB12=Výsledky!$MZ$9),10,0))</f>
        <v>0</v>
      </c>
      <c r="NA18" s="183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6" t="str">
        <f>IF(ISBLANK($NB$3),"",IF(ISBLANK(Tipy!KX12),"-",SUM(MW18:NA18)))</f>
        <v>-</v>
      </c>
      <c r="NC18" s="185"/>
      <c r="ND18" s="182" t="str">
        <f>IF(ISBLANK($NI$3),"",IF(ISBLANK(Tipy!LD12),0,IF(AND(Tipy!LD12=Výsledky!$NG$3,Tipy!LF12=Výsledky!$NI$3),50,0)))</f>
        <v/>
      </c>
      <c r="NE18" s="182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2" t="str">
        <f>IF(ISBLANK($NI$3),"",IF(OR(Tipy!LG12=Výsledky!$ND$6,Tipy!LG12=Výsledky!$ND$7,Tipy!LG12=Výsledky!$ND$8,Tipy!LG12=Výsledky!$ND$9),30,0))</f>
        <v/>
      </c>
      <c r="NG18" s="182" t="str">
        <f>IF(ISBLANK($NI$3),"",IF(OR(Tipy!LH12=Výsledky!$NG$6,Tipy!LH12=Výsledky!$NG$7,Tipy!LH12=Výsledky!$NG$8,Tipy!LH12=Výsledky!$NG$9),10,0))</f>
        <v/>
      </c>
      <c r="NH18" s="183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6" t="str">
        <f>IF(ISBLANK($NI$3),"",IF(ISBLANK(Tipy!LD12),"-",SUM(ND18:NH18)))</f>
        <v/>
      </c>
      <c r="NJ18" s="185"/>
      <c r="NK18" s="182">
        <f>IF(ISBLANK($NP$3),"",IF(ISBLANK(Tipy!LJ12),0,IF(AND(Tipy!LJ12=Výsledky!$NN$3,Tipy!LL12=Výsledky!$NP$3),50,0)))</f>
        <v>0</v>
      </c>
      <c r="NL18" s="182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2">
        <f>IF(ISBLANK($NP$3),"",IF(OR(Tipy!LM12=Výsledky!$NK$6,Tipy!LM12=Výsledky!$NK$7,Tipy!LM12=Výsledky!$NK$8,Tipy!LM12=Výsledky!$NK$9),30,0))</f>
        <v>0</v>
      </c>
      <c r="NN18" s="182">
        <f>IF(ISBLANK($NP$3),"",IF(OR(Tipy!LN12=Výsledky!$NN$6,Tipy!LN12=Výsledky!$NN$7,Tipy!LN12=Výsledky!$NN$8,Tipy!LN12=Výsledky!$NN$9),10,0))</f>
        <v>0</v>
      </c>
      <c r="NO18" s="183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6" t="str">
        <f>IF(ISBLANK($NP$3),"",IF(ISBLANK(Tipy!LJ12),"-",SUM(NK18:NO18)))</f>
        <v>-</v>
      </c>
      <c r="NQ18" s="185"/>
      <c r="NR18" s="182">
        <f>IF(ISBLANK($NW$3),"",IF(ISBLANK(Tipy!LP12),0,IF(AND(Tipy!LP12=Výsledky!$NU$3,Tipy!LR12=Výsledky!$NW$3),50,0)))</f>
        <v>0</v>
      </c>
      <c r="NS18" s="182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82">
        <f>IF(ISBLANK($NW$3),"",IF(OR(Tipy!LS12=Výsledky!$NR$6,Tipy!LS12=Výsledky!$NR$7,Tipy!LS12=Výsledky!$NR$8,Tipy!LS12=Výsledky!$NR$9),30,0))</f>
        <v>0</v>
      </c>
      <c r="NU18" s="182">
        <f>IF(ISBLANK($NW$3),"",IF(OR(Tipy!LT12=Výsledky!$NU$6,Tipy!LT12=Výsledky!$NU$7,Tipy!LT12=Výsledky!$NU$8,Tipy!LT12=Výsledky!$NU$9),10,0))</f>
        <v>0</v>
      </c>
      <c r="NV18" s="183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6" t="str">
        <f>IF(ISBLANK($NW$3),"",IF(ISBLANK(Tipy!LP12),"-",SUM(NR18:NV18)))</f>
        <v>-</v>
      </c>
      <c r="NX18" s="94"/>
      <c r="NY18" s="92">
        <f>IF(ISBLANK($OD$3),"",IF(ISBLANK(Tipy!LV12),0,IF(AND(Tipy!LV12=Výsledky!$OB$3,Tipy!LX12=Výsledky!$OD$3),50,0)))</f>
        <v>0</v>
      </c>
      <c r="NZ18" s="92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92">
        <f>IF(ISBLANK($OD$3),"",IF(OR(Tipy!LY12=Výsledky!$NY$6,Tipy!LY12=Výsledky!$NY$7,Tipy!LY12=Výsledky!$NY$8,Tipy!LY12=Výsledky!$NY$9),30,0))</f>
        <v>0</v>
      </c>
      <c r="OB18" s="92">
        <f>IF(ISBLANK($OD$3),"",IF(OR(Tipy!LZ12=Výsledky!$OB$6,Tipy!LZ12=Výsledky!$OB$7,Tipy!LZ12=Výsledky!$OB$8,Tipy!LZ12=Výsledky!$OB$9),10,0))</f>
        <v>0</v>
      </c>
      <c r="OC18" s="93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95" t="str">
        <f>IF(ISBLANK($OD$3),"",IF(ISBLANK(Tipy!LV12),"-",SUM(NY18:OC18)))</f>
        <v>-</v>
      </c>
      <c r="OE18" s="94"/>
      <c r="OF18" s="92" t="str">
        <f>IF(ISBLANK($OK$3),"",IF(ISBLANK(Tipy!MB12),0,IF(AND(Tipy!MB12=Výsledky!$OI$3,Tipy!MD12=Výsledky!$OK$3),50,0)))</f>
        <v/>
      </c>
      <c r="OG18" s="92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92" t="str">
        <f>IF(ISBLANK($OK$3),"",IF(OR(Tipy!ME12=Výsledky!$OF$6,Tipy!ME12=Výsledky!$OF$7,Tipy!ME12=Výsledky!$OF$8,Tipy!ME12=Výsledky!$OF$9),30,0))</f>
        <v/>
      </c>
      <c r="OI18" s="92" t="str">
        <f>IF(ISBLANK($OK$3),"",IF(OR(Tipy!MF12=Výsledky!$OI$6,Tipy!MF12=Výsledky!$OI$7,Tipy!MF12=Výsledky!$OI$8,Tipy!MF12=Výsledky!$OI$9),10,0))</f>
        <v/>
      </c>
      <c r="OJ18" s="93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95" t="str">
        <f>IF(ISBLANK($OK$3),"",IF(ISBLANK(Tipy!MB12),"-",SUM(OF18:OJ18)))</f>
        <v/>
      </c>
      <c r="OL18" s="94"/>
      <c r="OM18" s="92" t="str">
        <f>IF(ISBLANK($OR$3),"",IF(ISBLANK(Tipy!MH12),0,IF(AND(Tipy!MH12=Výsledky!$OP$3,Tipy!MJ12=Výsledky!$OR$3),50,0)))</f>
        <v/>
      </c>
      <c r="ON18" s="92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92" t="str">
        <f>IF(ISBLANK($OR$3),"",IF(OR(Tipy!MK12=Výsledky!$OM$6,Tipy!MK12=Výsledky!$OM$7,Tipy!MK12=Výsledky!$OM$8,Tipy!MK12=Výsledky!$OM$9),30,0))</f>
        <v/>
      </c>
      <c r="OP18" s="92" t="str">
        <f>IF(ISBLANK($OR$3),"",IF(OR(Tipy!ML12=Výsledky!$OP$6,Tipy!ML12=Výsledky!$OP$7,Tipy!ML12=Výsledky!$OP$8,Tipy!ML12=Výsledky!$OP$9),10,0))</f>
        <v/>
      </c>
      <c r="OQ18" s="93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95" t="str">
        <f>IF(ISBLANK($OR$3),"",IF(ISBLANK(Tipy!MH12),"-",SUM(OM18:OQ18)))</f>
        <v/>
      </c>
      <c r="OS18" s="94"/>
      <c r="OT18" s="92" t="str">
        <f>IF(ISBLANK($OY$3),"",IF(ISBLANK(Tipy!MN12),0,IF(AND(Tipy!MN12=Výsledky!$OW$3,Tipy!MP12=Výsledky!$OY$3),50,0)))</f>
        <v/>
      </c>
      <c r="OU18" s="92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92" t="str">
        <f>IF(ISBLANK($OY$3),"",IF(OR(Tipy!MQ12=Výsledky!$OT$6,Tipy!MQ12=Výsledky!$OT$7,Tipy!MQ12=Výsledky!$OT$8,Tipy!MQ12=Výsledky!$OT$9),30,0))</f>
        <v/>
      </c>
      <c r="OW18" s="92" t="str">
        <f>IF(ISBLANK($OY$3),"",IF(OR(Tipy!MR12=Výsledky!$OW$6,Tipy!MR12=Výsledky!$OW$7,Tipy!MR12=Výsledky!$OW$8,Tipy!MR12=Výsledky!$OW$9),10,0))</f>
        <v/>
      </c>
      <c r="OX18" s="93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95" t="str">
        <f>IF(ISBLANK($OY$3),"",IF(ISBLANK(Tipy!MN12),"-",SUM(OT18:OX18)))</f>
        <v/>
      </c>
      <c r="OZ18" s="94"/>
      <c r="PA18" s="92" t="str">
        <f>IF(ISBLANK($PF$3),"",IF(ISBLANK(Tipy!MT12),0,IF(AND(Tipy!MT12=Výsledky!$PD$3,Tipy!MV12=Výsledky!$PF$3),50,0)))</f>
        <v/>
      </c>
      <c r="PB18" s="92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92" t="str">
        <f>IF(ISBLANK($PF$3),"",IF(OR(Tipy!MW12=Výsledky!$PA$6,Tipy!MW12=Výsledky!$PA$7,Tipy!MW12=Výsledky!$PA$8,Tipy!MW12=Výsledky!$PA$9),30,0))</f>
        <v/>
      </c>
      <c r="PD18" s="92" t="str">
        <f>IF(ISBLANK($PF$3),"",IF(OR(Tipy!MX12=Výsledky!$PD$6,Tipy!MX12=Výsledky!$PD$7,Tipy!MX12=Výsledky!$PD$8,Tipy!MX12=Výsledky!$PD$9),10,0))</f>
        <v/>
      </c>
      <c r="PE18" s="93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95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>
        <f>IF(ISBLANK($LS$3),"",IF(ISBLANK(Tipy!JT13),0,IF(AND(Tipy!JT13=Výsledky!$LQ$3,Tipy!JV13=Výsledky!$LS$3),50,0)))</f>
        <v>0</v>
      </c>
      <c r="LO19" s="182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82">
        <f>IF(ISBLANK($LS$3),"",IF(OR(Tipy!JW13=Výsledky!$LN$6,Tipy!JW13=Výsledky!$LN$7,Tipy!JW13=Výsledky!$LN$8,Tipy!JW13=Výsledky!$LN$9),30,0))</f>
        <v>0</v>
      </c>
      <c r="LQ19" s="182">
        <f>IF(ISBLANK($LS$3),"",IF(OR(Tipy!JX13=Výsledky!$LQ$6,Tipy!JX13=Výsledky!$LQ$7,Tipy!JX13=Výsledky!$LQ$8,Tipy!JX13=Výsledky!$LQ$9),10,0))</f>
        <v>0</v>
      </c>
      <c r="LR19" s="183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6" t="str">
        <f>IF(ISBLANK($LS$3),"",IF(ISBLANK(Tipy!JT13),"-",SUM(LN19:LR19)))</f>
        <v>-</v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182">
        <f>IF(ISBLANK($MG$3),"",IF(ISBLANK(Tipy!KF13),0,IF(AND(Tipy!KF13=Výsledky!$ME$3,Tipy!KH13=Výsledky!$MG$3),50,0)))</f>
        <v>0</v>
      </c>
      <c r="MC19" s="182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2">
        <f>IF(ISBLANK($MG$3),"",IF(OR(Tipy!KI13=Výsledky!$MB$6,Tipy!KI13=Výsledky!$MB$7,Tipy!KI13=Výsledky!$MB$8,Tipy!KI13=Výsledky!$MB$9),30,0))</f>
        <v>0</v>
      </c>
      <c r="ME19" s="182">
        <f>IF(ISBLANK($MG$3),"",IF(OR(Tipy!KJ13=Výsledky!$ME$6,Tipy!KJ13=Výsledky!$ME$7,Tipy!KJ13=Výsledky!$ME$8,Tipy!KJ13=Výsledky!$ME$9),10,0))</f>
        <v>0</v>
      </c>
      <c r="MF19" s="183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6" t="str">
        <f>IF(ISBLANK($MG$3),"",IF(ISBLANK(Tipy!KF13),"-",SUM(MB19:MF19)))</f>
        <v>-</v>
      </c>
      <c r="MH19" s="94"/>
      <c r="MI19" s="182">
        <f>IF(ISBLANK($MN$3),"",IF(ISBLANK(Tipy!KL13),0,IF(AND(Tipy!KL13=Výsledky!$ML$3,Tipy!KN13=Výsledky!$MN$3),50,0)))</f>
        <v>0</v>
      </c>
      <c r="MJ19" s="182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2">
        <f>IF(ISBLANK($MN$3),"",IF(OR(Tipy!KO13=Výsledky!$MI$6,Tipy!KO13=Výsledky!$MI$7,Tipy!KO13=Výsledky!$MI$8,Tipy!KO13=Výsledky!$MI$9),30,0))</f>
        <v>0</v>
      </c>
      <c r="ML19" s="182">
        <f>IF(ISBLANK($MN$3),"",IF(OR(Tipy!KP13=Výsledky!$ML$6,Tipy!KP13=Výsledky!$ML$7,Tipy!KP13=Výsledky!$ML$8,Tipy!KP13=Výsledky!$ML$9),10,0))</f>
        <v>0</v>
      </c>
      <c r="MM19" s="183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6" t="str">
        <f>IF(ISBLANK($MN$3),"",IF(ISBLANK(Tipy!KL13),"-",SUM(MI19:MM19)))</f>
        <v>-</v>
      </c>
      <c r="MO19" s="185"/>
      <c r="MP19" s="182">
        <f>IF(ISBLANK($MU$3),"",IF(ISBLANK(Tipy!KR13),0,IF(AND(Tipy!KR13=Výsledky!$MS$3,Tipy!KT13=Výsledky!$MU$3),50,0)))</f>
        <v>0</v>
      </c>
      <c r="MQ19" s="182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2">
        <f>IF(ISBLANK($MU$3),"",IF(OR(Tipy!KU13=Výsledky!$MP$6,Tipy!KU13=Výsledky!$MP$7,Tipy!KU13=Výsledky!$MP$8,Tipy!KU13=Výsledky!$MP$9),30,0))</f>
        <v>0</v>
      </c>
      <c r="MS19" s="182">
        <f>IF(ISBLANK($MU$3),"",IF(OR(Tipy!KV13=Výsledky!$MS$6,Tipy!KV13=Výsledky!$MS$7,Tipy!KV13=Výsledky!$MS$8,Tipy!KV13=Výsledky!$MS$9),10,0))</f>
        <v>0</v>
      </c>
      <c r="MT19" s="183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6" t="str">
        <f>IF(ISBLANK($MU$3),"",IF(ISBLANK(Tipy!KR13),"-",SUM(MP19:MT19)))</f>
        <v>-</v>
      </c>
      <c r="MV19" s="185"/>
      <c r="MW19" s="182">
        <f>IF(ISBLANK($NB$3),"",IF(ISBLANK(Tipy!KX13),0,IF(AND(Tipy!KX13=Výsledky!$MZ$3,Tipy!KZ13=Výsledky!$NB$3),50,0)))</f>
        <v>0</v>
      </c>
      <c r="MX19" s="182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2">
        <f>IF(ISBLANK($NB$3),"",IF(OR(Tipy!LA13=Výsledky!$MW$6,Tipy!LA13=Výsledky!$MW$7,Tipy!LA13=Výsledky!$MW$8,Tipy!LA13=Výsledky!$MW$9),30,0))</f>
        <v>0</v>
      </c>
      <c r="MZ19" s="182">
        <f>IF(ISBLANK($NB$3),"",IF(OR(Tipy!LB13=Výsledky!$MZ$6,Tipy!LB13=Výsledky!$MZ$7,Tipy!LB13=Výsledky!$MZ$8,Tipy!LB13=Výsledky!$MZ$9),10,0))</f>
        <v>0</v>
      </c>
      <c r="NA19" s="183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6" t="str">
        <f>IF(ISBLANK($NB$3),"",IF(ISBLANK(Tipy!KX13),"-",SUM(MW19:NA19)))</f>
        <v>-</v>
      </c>
      <c r="NC19" s="185"/>
      <c r="ND19" s="182" t="str">
        <f>IF(ISBLANK($NI$3),"",IF(ISBLANK(Tipy!LD13),0,IF(AND(Tipy!LD13=Výsledky!$NG$3,Tipy!LF13=Výsledky!$NI$3),50,0)))</f>
        <v/>
      </c>
      <c r="NE19" s="182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2" t="str">
        <f>IF(ISBLANK($NI$3),"",IF(OR(Tipy!LG13=Výsledky!$ND$6,Tipy!LG13=Výsledky!$ND$7,Tipy!LG13=Výsledky!$ND$8,Tipy!LG13=Výsledky!$ND$9),30,0))</f>
        <v/>
      </c>
      <c r="NG19" s="182" t="str">
        <f>IF(ISBLANK($NI$3),"",IF(OR(Tipy!LH13=Výsledky!$NG$6,Tipy!LH13=Výsledky!$NG$7,Tipy!LH13=Výsledky!$NG$8,Tipy!LH13=Výsledky!$NG$9),10,0))</f>
        <v/>
      </c>
      <c r="NH19" s="183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6" t="str">
        <f>IF(ISBLANK($NI$3),"",IF(ISBLANK(Tipy!LD13),"-",SUM(ND19:NH19)))</f>
        <v/>
      </c>
      <c r="NJ19" s="185"/>
      <c r="NK19" s="182">
        <f>IF(ISBLANK($NP$3),"",IF(ISBLANK(Tipy!LJ13),0,IF(AND(Tipy!LJ13=Výsledky!$NN$3,Tipy!LL13=Výsledky!$NP$3),50,0)))</f>
        <v>0</v>
      </c>
      <c r="NL19" s="182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2">
        <f>IF(ISBLANK($NP$3),"",IF(OR(Tipy!LM13=Výsledky!$NK$6,Tipy!LM13=Výsledky!$NK$7,Tipy!LM13=Výsledky!$NK$8,Tipy!LM13=Výsledky!$NK$9),30,0))</f>
        <v>0</v>
      </c>
      <c r="NN19" s="182">
        <f>IF(ISBLANK($NP$3),"",IF(OR(Tipy!LN13=Výsledky!$NN$6,Tipy!LN13=Výsledky!$NN$7,Tipy!LN13=Výsledky!$NN$8,Tipy!LN13=Výsledky!$NN$9),10,0))</f>
        <v>0</v>
      </c>
      <c r="NO19" s="183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6" t="str">
        <f>IF(ISBLANK($NP$3),"",IF(ISBLANK(Tipy!LJ13),"-",SUM(NK19:NO19)))</f>
        <v>-</v>
      </c>
      <c r="NQ19" s="185"/>
      <c r="NR19" s="182">
        <f>IF(ISBLANK($NW$3),"",IF(ISBLANK(Tipy!LP13),0,IF(AND(Tipy!LP13=Výsledky!$NU$3,Tipy!LR13=Výsledky!$NW$3),50,0)))</f>
        <v>0</v>
      </c>
      <c r="NS19" s="182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82">
        <f>IF(ISBLANK($NW$3),"",IF(OR(Tipy!LS13=Výsledky!$NR$6,Tipy!LS13=Výsledky!$NR$7,Tipy!LS13=Výsledky!$NR$8,Tipy!LS13=Výsledky!$NR$9),30,0))</f>
        <v>0</v>
      </c>
      <c r="NU19" s="182">
        <f>IF(ISBLANK($NW$3),"",IF(OR(Tipy!LT13=Výsledky!$NU$6,Tipy!LT13=Výsledky!$NU$7,Tipy!LT13=Výsledky!$NU$8,Tipy!LT13=Výsledky!$NU$9),10,0))</f>
        <v>0</v>
      </c>
      <c r="NV19" s="183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6" t="str">
        <f>IF(ISBLANK($NW$3),"",IF(ISBLANK(Tipy!LP13),"-",SUM(NR19:NV19)))</f>
        <v>-</v>
      </c>
      <c r="NX19" s="94"/>
      <c r="NY19" s="92">
        <f>IF(ISBLANK($OD$3),"",IF(ISBLANK(Tipy!LV13),0,IF(AND(Tipy!LV13=Výsledky!$OB$3,Tipy!LX13=Výsledky!$OD$3),50,0)))</f>
        <v>0</v>
      </c>
      <c r="NZ19" s="92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92">
        <f>IF(ISBLANK($OD$3),"",IF(OR(Tipy!LY13=Výsledky!$NY$6,Tipy!LY13=Výsledky!$NY$7,Tipy!LY13=Výsledky!$NY$8,Tipy!LY13=Výsledky!$NY$9),30,0))</f>
        <v>0</v>
      </c>
      <c r="OB19" s="92">
        <f>IF(ISBLANK($OD$3),"",IF(OR(Tipy!LZ13=Výsledky!$OB$6,Tipy!LZ13=Výsledky!$OB$7,Tipy!LZ13=Výsledky!$OB$8,Tipy!LZ13=Výsledky!$OB$9),10,0))</f>
        <v>0</v>
      </c>
      <c r="OC19" s="93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95" t="str">
        <f>IF(ISBLANK($OD$3),"",IF(ISBLANK(Tipy!LV13),"-",SUM(NY19:OC19)))</f>
        <v>-</v>
      </c>
      <c r="OE19" s="94"/>
      <c r="OF19" s="92" t="str">
        <f>IF(ISBLANK($OK$3),"",IF(ISBLANK(Tipy!MB13),0,IF(AND(Tipy!MB13=Výsledky!$OI$3,Tipy!MD13=Výsledky!$OK$3),50,0)))</f>
        <v/>
      </c>
      <c r="OG19" s="92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92" t="str">
        <f>IF(ISBLANK($OK$3),"",IF(OR(Tipy!ME13=Výsledky!$OF$6,Tipy!ME13=Výsledky!$OF$7,Tipy!ME13=Výsledky!$OF$8,Tipy!ME13=Výsledky!$OF$9),30,0))</f>
        <v/>
      </c>
      <c r="OI19" s="92" t="str">
        <f>IF(ISBLANK($OK$3),"",IF(OR(Tipy!MF13=Výsledky!$OI$6,Tipy!MF13=Výsledky!$OI$7,Tipy!MF13=Výsledky!$OI$8,Tipy!MF13=Výsledky!$OI$9),10,0))</f>
        <v/>
      </c>
      <c r="OJ19" s="93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95" t="str">
        <f>IF(ISBLANK($OK$3),"",IF(ISBLANK(Tipy!MB13),"-",SUM(OF19:OJ19)))</f>
        <v/>
      </c>
      <c r="OL19" s="94"/>
      <c r="OM19" s="92" t="str">
        <f>IF(ISBLANK($OR$3),"",IF(ISBLANK(Tipy!MH13),0,IF(AND(Tipy!MH13=Výsledky!$OP$3,Tipy!MJ13=Výsledky!$OR$3),50,0)))</f>
        <v/>
      </c>
      <c r="ON19" s="92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92" t="str">
        <f>IF(ISBLANK($OR$3),"",IF(OR(Tipy!MK13=Výsledky!$OM$6,Tipy!MK13=Výsledky!$OM$7,Tipy!MK13=Výsledky!$OM$8,Tipy!MK13=Výsledky!$OM$9),30,0))</f>
        <v/>
      </c>
      <c r="OP19" s="92" t="str">
        <f>IF(ISBLANK($OR$3),"",IF(OR(Tipy!ML13=Výsledky!$OP$6,Tipy!ML13=Výsledky!$OP$7,Tipy!ML13=Výsledky!$OP$8,Tipy!ML13=Výsledky!$OP$9),10,0))</f>
        <v/>
      </c>
      <c r="OQ19" s="93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95" t="str">
        <f>IF(ISBLANK($OR$3),"",IF(ISBLANK(Tipy!MH13),"-",SUM(OM19:OQ19)))</f>
        <v/>
      </c>
      <c r="OS19" s="94"/>
      <c r="OT19" s="92" t="str">
        <f>IF(ISBLANK($OY$3),"",IF(ISBLANK(Tipy!MN13),0,IF(AND(Tipy!MN13=Výsledky!$OW$3,Tipy!MP13=Výsledky!$OY$3),50,0)))</f>
        <v/>
      </c>
      <c r="OU19" s="92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92" t="str">
        <f>IF(ISBLANK($OY$3),"",IF(OR(Tipy!MQ13=Výsledky!$OT$6,Tipy!MQ13=Výsledky!$OT$7,Tipy!MQ13=Výsledky!$OT$8,Tipy!MQ13=Výsledky!$OT$9),30,0))</f>
        <v/>
      </c>
      <c r="OW19" s="92" t="str">
        <f>IF(ISBLANK($OY$3),"",IF(OR(Tipy!MR13=Výsledky!$OW$6,Tipy!MR13=Výsledky!$OW$7,Tipy!MR13=Výsledky!$OW$8,Tipy!MR13=Výsledky!$OW$9),10,0))</f>
        <v/>
      </c>
      <c r="OX19" s="93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95" t="str">
        <f>IF(ISBLANK($OY$3),"",IF(ISBLANK(Tipy!MN13),"-",SUM(OT19:OX19)))</f>
        <v/>
      </c>
      <c r="OZ19" s="94"/>
      <c r="PA19" s="92" t="str">
        <f>IF(ISBLANK($PF$3),"",IF(ISBLANK(Tipy!MT13),0,IF(AND(Tipy!MT13=Výsledky!$PD$3,Tipy!MV13=Výsledky!$PF$3),50,0)))</f>
        <v/>
      </c>
      <c r="PB19" s="92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92" t="str">
        <f>IF(ISBLANK($PF$3),"",IF(OR(Tipy!MW13=Výsledky!$PA$6,Tipy!MW13=Výsledky!$PA$7,Tipy!MW13=Výsledky!$PA$8,Tipy!MW13=Výsledky!$PA$9),30,0))</f>
        <v/>
      </c>
      <c r="PD19" s="92" t="str">
        <f>IF(ISBLANK($PF$3),"",IF(OR(Tipy!MX13=Výsledky!$PD$6,Tipy!MX13=Výsledky!$PD$7,Tipy!MX13=Výsledky!$PD$8,Tipy!MX13=Výsledky!$PD$9),10,0))</f>
        <v/>
      </c>
      <c r="PE19" s="93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95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>
        <f>IF(ISBLANK($LS$3),"",IF(ISBLANK(Tipy!JT14),0,IF(AND(Tipy!JT14=Výsledky!$LQ$3,Tipy!JV14=Výsledky!$LS$3),50,0)))</f>
        <v>0</v>
      </c>
      <c r="LO20" s="182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82">
        <f>IF(ISBLANK($LS$3),"",IF(OR(Tipy!JW14=Výsledky!$LN$6,Tipy!JW14=Výsledky!$LN$7,Tipy!JW14=Výsledky!$LN$8,Tipy!JW14=Výsledky!$LN$9),30,0))</f>
        <v>0</v>
      </c>
      <c r="LQ20" s="182">
        <f>IF(ISBLANK($LS$3),"",IF(OR(Tipy!JX14=Výsledky!$LQ$6,Tipy!JX14=Výsledky!$LQ$7,Tipy!JX14=Výsledky!$LQ$8,Tipy!JX14=Výsledky!$LQ$9),10,0))</f>
        <v>0</v>
      </c>
      <c r="LR20" s="183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6">
        <f>IF(ISBLANK($LS$3),"",IF(ISBLANK(Tipy!JT14),"-",SUM(LN20:LR20)))</f>
        <v>20</v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182">
        <f>IF(ISBLANK($MG$3),"",IF(ISBLANK(Tipy!KF14),0,IF(AND(Tipy!KF14=Výsledky!$ME$3,Tipy!KH14=Výsledky!$MG$3),50,0)))</f>
        <v>0</v>
      </c>
      <c r="MC20" s="182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2">
        <f>IF(ISBLANK($MG$3),"",IF(OR(Tipy!KI14=Výsledky!$MB$6,Tipy!KI14=Výsledky!$MB$7,Tipy!KI14=Výsledky!$MB$8,Tipy!KI14=Výsledky!$MB$9),30,0))</f>
        <v>0</v>
      </c>
      <c r="ME20" s="182">
        <f>IF(ISBLANK($MG$3),"",IF(OR(Tipy!KJ14=Výsledky!$ME$6,Tipy!KJ14=Výsledky!$ME$7,Tipy!KJ14=Výsledky!$ME$8,Tipy!KJ14=Výsledky!$ME$9),10,0))</f>
        <v>0</v>
      </c>
      <c r="MF20" s="183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6" t="str">
        <f>IF(ISBLANK($MG$3),"",IF(ISBLANK(Tipy!KF14),"-",SUM(MB20:MF20)))</f>
        <v>-</v>
      </c>
      <c r="MH20" s="94"/>
      <c r="MI20" s="182">
        <f>IF(ISBLANK($MN$3),"",IF(ISBLANK(Tipy!KL14),0,IF(AND(Tipy!KL14=Výsledky!$ML$3,Tipy!KN14=Výsledky!$MN$3),50,0)))</f>
        <v>0</v>
      </c>
      <c r="MJ20" s="182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2">
        <f>IF(ISBLANK($MN$3),"",IF(OR(Tipy!KO14=Výsledky!$MI$6,Tipy!KO14=Výsledky!$MI$7,Tipy!KO14=Výsledky!$MI$8,Tipy!KO14=Výsledky!$MI$9),30,0))</f>
        <v>0</v>
      </c>
      <c r="ML20" s="182">
        <f>IF(ISBLANK($MN$3),"",IF(OR(Tipy!KP14=Výsledky!$ML$6,Tipy!KP14=Výsledky!$ML$7,Tipy!KP14=Výsledky!$ML$8,Tipy!KP14=Výsledky!$ML$9),10,0))</f>
        <v>0</v>
      </c>
      <c r="MM20" s="183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6" t="str">
        <f>IF(ISBLANK($MN$3),"",IF(ISBLANK(Tipy!KL14),"-",SUM(MI20:MM20)))</f>
        <v>-</v>
      </c>
      <c r="MO20" s="185"/>
      <c r="MP20" s="182">
        <f>IF(ISBLANK($MU$3),"",IF(ISBLANK(Tipy!KR14),0,IF(AND(Tipy!KR14=Výsledky!$MS$3,Tipy!KT14=Výsledky!$MU$3),50,0)))</f>
        <v>0</v>
      </c>
      <c r="MQ20" s="182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2">
        <f>IF(ISBLANK($MU$3),"",IF(OR(Tipy!KU14=Výsledky!$MP$6,Tipy!KU14=Výsledky!$MP$7,Tipy!KU14=Výsledky!$MP$8,Tipy!KU14=Výsledky!$MP$9),30,0))</f>
        <v>0</v>
      </c>
      <c r="MS20" s="182">
        <f>IF(ISBLANK($MU$3),"",IF(OR(Tipy!KV14=Výsledky!$MS$6,Tipy!KV14=Výsledky!$MS$7,Tipy!KV14=Výsledky!$MS$8,Tipy!KV14=Výsledky!$MS$9),10,0))</f>
        <v>0</v>
      </c>
      <c r="MT20" s="183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6" t="str">
        <f>IF(ISBLANK($MU$3),"",IF(ISBLANK(Tipy!KR14),"-",SUM(MP20:MT20)))</f>
        <v>-</v>
      </c>
      <c r="MV20" s="185"/>
      <c r="MW20" s="182">
        <f>IF(ISBLANK($NB$3),"",IF(ISBLANK(Tipy!KX14),0,IF(AND(Tipy!KX14=Výsledky!$MZ$3,Tipy!KZ14=Výsledky!$NB$3),50,0)))</f>
        <v>0</v>
      </c>
      <c r="MX20" s="182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2">
        <f>IF(ISBLANK($NB$3),"",IF(OR(Tipy!LA14=Výsledky!$MW$6,Tipy!LA14=Výsledky!$MW$7,Tipy!LA14=Výsledky!$MW$8,Tipy!LA14=Výsledky!$MW$9),30,0))</f>
        <v>0</v>
      </c>
      <c r="MZ20" s="182">
        <f>IF(ISBLANK($NB$3),"",IF(OR(Tipy!LB14=Výsledky!$MZ$6,Tipy!LB14=Výsledky!$MZ$7,Tipy!LB14=Výsledky!$MZ$8,Tipy!LB14=Výsledky!$MZ$9),10,0))</f>
        <v>10</v>
      </c>
      <c r="NA20" s="183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6">
        <f>IF(ISBLANK($NB$3),"",IF(ISBLANK(Tipy!KX14),"-",SUM(MW20:NA20)))</f>
        <v>10</v>
      </c>
      <c r="NC20" s="185"/>
      <c r="ND20" s="182" t="str">
        <f>IF(ISBLANK($NI$3),"",IF(ISBLANK(Tipy!LD14),0,IF(AND(Tipy!LD14=Výsledky!$NG$3,Tipy!LF14=Výsledky!$NI$3),50,0)))</f>
        <v/>
      </c>
      <c r="NE20" s="182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2" t="str">
        <f>IF(ISBLANK($NI$3),"",IF(OR(Tipy!LG14=Výsledky!$ND$6,Tipy!LG14=Výsledky!$ND$7,Tipy!LG14=Výsledky!$ND$8,Tipy!LG14=Výsledky!$ND$9),30,0))</f>
        <v/>
      </c>
      <c r="NG20" s="182" t="str">
        <f>IF(ISBLANK($NI$3),"",IF(OR(Tipy!LH14=Výsledky!$NG$6,Tipy!LH14=Výsledky!$NG$7,Tipy!LH14=Výsledky!$NG$8,Tipy!LH14=Výsledky!$NG$9),10,0))</f>
        <v/>
      </c>
      <c r="NH20" s="183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6" t="str">
        <f>IF(ISBLANK($NI$3),"",IF(ISBLANK(Tipy!LD14),"-",SUM(ND20:NH20)))</f>
        <v/>
      </c>
      <c r="NJ20" s="185"/>
      <c r="NK20" s="182">
        <f>IF(ISBLANK($NP$3),"",IF(ISBLANK(Tipy!LJ14),0,IF(AND(Tipy!LJ14=Výsledky!$NN$3,Tipy!LL14=Výsledky!$NP$3),50,0)))</f>
        <v>0</v>
      </c>
      <c r="NL20" s="182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2">
        <f>IF(ISBLANK($NP$3),"",IF(OR(Tipy!LM14=Výsledky!$NK$6,Tipy!LM14=Výsledky!$NK$7,Tipy!LM14=Výsledky!$NK$8,Tipy!LM14=Výsledky!$NK$9),30,0))</f>
        <v>0</v>
      </c>
      <c r="NN20" s="182">
        <f>IF(ISBLANK($NP$3),"",IF(OR(Tipy!LN14=Výsledky!$NN$6,Tipy!LN14=Výsledky!$NN$7,Tipy!LN14=Výsledky!$NN$8,Tipy!LN14=Výsledky!$NN$9),10,0))</f>
        <v>10</v>
      </c>
      <c r="NO20" s="183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6">
        <f>IF(ISBLANK($NP$3),"",IF(ISBLANK(Tipy!LJ14),"-",SUM(NK20:NO20)))</f>
        <v>30</v>
      </c>
      <c r="NQ20" s="185"/>
      <c r="NR20" s="182">
        <f>IF(ISBLANK($NW$3),"",IF(ISBLANK(Tipy!LP14),0,IF(AND(Tipy!LP14=Výsledky!$NU$3,Tipy!LR14=Výsledky!$NW$3),50,0)))</f>
        <v>0</v>
      </c>
      <c r="NS20" s="182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82">
        <f>IF(ISBLANK($NW$3),"",IF(OR(Tipy!LS14=Výsledky!$NR$6,Tipy!LS14=Výsledky!$NR$7,Tipy!LS14=Výsledky!$NR$8,Tipy!LS14=Výsledky!$NR$9),30,0))</f>
        <v>0</v>
      </c>
      <c r="NU20" s="182">
        <f>IF(ISBLANK($NW$3),"",IF(OR(Tipy!LT14=Výsledky!$NU$6,Tipy!LT14=Výsledky!$NU$7,Tipy!LT14=Výsledky!$NU$8,Tipy!LT14=Výsledky!$NU$9),10,0))</f>
        <v>0</v>
      </c>
      <c r="NV20" s="183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6">
        <f>IF(ISBLANK($NW$3),"",IF(ISBLANK(Tipy!LP14),"-",SUM(NR20:NV20)))</f>
        <v>20</v>
      </c>
      <c r="NX20" s="94"/>
      <c r="NY20" s="92">
        <f>IF(ISBLANK($OD$3),"",IF(ISBLANK(Tipy!LV14),0,IF(AND(Tipy!LV14=Výsledky!$OB$3,Tipy!LX14=Výsledky!$OD$3),50,0)))</f>
        <v>50</v>
      </c>
      <c r="NZ20" s="92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92">
        <f>IF(ISBLANK($OD$3),"",IF(OR(Tipy!LY14=Výsledky!$NY$6,Tipy!LY14=Výsledky!$NY$7,Tipy!LY14=Výsledky!$NY$8,Tipy!LY14=Výsledky!$NY$9),30,0))</f>
        <v>0</v>
      </c>
      <c r="OB20" s="92">
        <f>IF(ISBLANK($OD$3),"",IF(OR(Tipy!LZ14=Výsledky!$OB$6,Tipy!LZ14=Výsledky!$OB$7,Tipy!LZ14=Výsledky!$OB$8,Tipy!LZ14=Výsledky!$OB$9),10,0))</f>
        <v>10</v>
      </c>
      <c r="OC20" s="93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95">
        <f>IF(ISBLANK($OD$3),"",IF(ISBLANK(Tipy!LV14),"-",SUM(NY20:OC20)))</f>
        <v>60</v>
      </c>
      <c r="OE20" s="94"/>
      <c r="OF20" s="92" t="str">
        <f>IF(ISBLANK($OK$3),"",IF(ISBLANK(Tipy!MB14),0,IF(AND(Tipy!MB14=Výsledky!$OI$3,Tipy!MD14=Výsledky!$OK$3),50,0)))</f>
        <v/>
      </c>
      <c r="OG20" s="92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92" t="str">
        <f>IF(ISBLANK($OK$3),"",IF(OR(Tipy!ME14=Výsledky!$OF$6,Tipy!ME14=Výsledky!$OF$7,Tipy!ME14=Výsledky!$OF$8,Tipy!ME14=Výsledky!$OF$9),30,0))</f>
        <v/>
      </c>
      <c r="OI20" s="92" t="str">
        <f>IF(ISBLANK($OK$3),"",IF(OR(Tipy!MF14=Výsledky!$OI$6,Tipy!MF14=Výsledky!$OI$7,Tipy!MF14=Výsledky!$OI$8,Tipy!MF14=Výsledky!$OI$9),10,0))</f>
        <v/>
      </c>
      <c r="OJ20" s="93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95" t="str">
        <f>IF(ISBLANK($OK$3),"",IF(ISBLANK(Tipy!MB14),"-",SUM(OF20:OJ20)))</f>
        <v/>
      </c>
      <c r="OL20" s="94"/>
      <c r="OM20" s="92" t="str">
        <f>IF(ISBLANK($OR$3),"",IF(ISBLANK(Tipy!MH14),0,IF(AND(Tipy!MH14=Výsledky!$OP$3,Tipy!MJ14=Výsledky!$OR$3),50,0)))</f>
        <v/>
      </c>
      <c r="ON20" s="92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92" t="str">
        <f>IF(ISBLANK($OR$3),"",IF(OR(Tipy!MK14=Výsledky!$OM$6,Tipy!MK14=Výsledky!$OM$7,Tipy!MK14=Výsledky!$OM$8,Tipy!MK14=Výsledky!$OM$9),30,0))</f>
        <v/>
      </c>
      <c r="OP20" s="92" t="str">
        <f>IF(ISBLANK($OR$3),"",IF(OR(Tipy!ML14=Výsledky!$OP$6,Tipy!ML14=Výsledky!$OP$7,Tipy!ML14=Výsledky!$OP$8,Tipy!ML14=Výsledky!$OP$9),10,0))</f>
        <v/>
      </c>
      <c r="OQ20" s="93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95" t="str">
        <f>IF(ISBLANK($OR$3),"",IF(ISBLANK(Tipy!MH14),"-",SUM(OM20:OQ20)))</f>
        <v/>
      </c>
      <c r="OS20" s="94"/>
      <c r="OT20" s="92" t="str">
        <f>IF(ISBLANK($OY$3),"",IF(ISBLANK(Tipy!MN14),0,IF(AND(Tipy!MN14=Výsledky!$OW$3,Tipy!MP14=Výsledky!$OY$3),50,0)))</f>
        <v/>
      </c>
      <c r="OU20" s="92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92" t="str">
        <f>IF(ISBLANK($OY$3),"",IF(OR(Tipy!MQ14=Výsledky!$OT$6,Tipy!MQ14=Výsledky!$OT$7,Tipy!MQ14=Výsledky!$OT$8,Tipy!MQ14=Výsledky!$OT$9),30,0))</f>
        <v/>
      </c>
      <c r="OW20" s="92" t="str">
        <f>IF(ISBLANK($OY$3),"",IF(OR(Tipy!MR14=Výsledky!$OW$6,Tipy!MR14=Výsledky!$OW$7,Tipy!MR14=Výsledky!$OW$8,Tipy!MR14=Výsledky!$OW$9),10,0))</f>
        <v/>
      </c>
      <c r="OX20" s="93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95" t="str">
        <f>IF(ISBLANK($OY$3),"",IF(ISBLANK(Tipy!MN14),"-",SUM(OT20:OX20)))</f>
        <v/>
      </c>
      <c r="OZ20" s="94"/>
      <c r="PA20" s="92" t="str">
        <f>IF(ISBLANK($PF$3),"",IF(ISBLANK(Tipy!MT14),0,IF(AND(Tipy!MT14=Výsledky!$PD$3,Tipy!MV14=Výsledky!$PF$3),50,0)))</f>
        <v/>
      </c>
      <c r="PB20" s="92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92" t="str">
        <f>IF(ISBLANK($PF$3),"",IF(OR(Tipy!MW14=Výsledky!$PA$6,Tipy!MW14=Výsledky!$PA$7,Tipy!MW14=Výsledky!$PA$8,Tipy!MW14=Výsledky!$PA$9),30,0))</f>
        <v/>
      </c>
      <c r="PD20" s="92" t="str">
        <f>IF(ISBLANK($PF$3),"",IF(OR(Tipy!MX14=Výsledky!$PD$6,Tipy!MX14=Výsledky!$PD$7,Tipy!MX14=Výsledky!$PD$8,Tipy!MX14=Výsledky!$PD$9),10,0))</f>
        <v/>
      </c>
      <c r="PE20" s="93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95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>
        <f>IF(ISBLANK($LS$3),"",IF(ISBLANK(Tipy!JT15),0,IF(AND(Tipy!JT15=Výsledky!$LQ$3,Tipy!JV15=Výsledky!$LS$3),50,0)))</f>
        <v>0</v>
      </c>
      <c r="LO21" s="182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82">
        <f>IF(ISBLANK($LS$3),"",IF(OR(Tipy!JW15=Výsledky!$LN$6,Tipy!JW15=Výsledky!$LN$7,Tipy!JW15=Výsledky!$LN$8,Tipy!JW15=Výsledky!$LN$9),30,0))</f>
        <v>30</v>
      </c>
      <c r="LQ21" s="182">
        <f>IF(ISBLANK($LS$3),"",IF(OR(Tipy!JX15=Výsledky!$LQ$6,Tipy!JX15=Výsledky!$LQ$7,Tipy!JX15=Výsledky!$LQ$8,Tipy!JX15=Výsledky!$LQ$9),10,0))</f>
        <v>0</v>
      </c>
      <c r="LR21" s="183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6">
        <f>IF(ISBLANK($LS$3),"",IF(ISBLANK(Tipy!JT15),"-",SUM(LN21:LR21)))</f>
        <v>30</v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182">
        <f>IF(ISBLANK($MG$3),"",IF(ISBLANK(Tipy!KF15),0,IF(AND(Tipy!KF15=Výsledky!$ME$3,Tipy!KH15=Výsledky!$MG$3),50,0)))</f>
        <v>50</v>
      </c>
      <c r="MC21" s="182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2">
        <f>IF(ISBLANK($MG$3),"",IF(OR(Tipy!KI15=Výsledky!$MB$6,Tipy!KI15=Výsledky!$MB$7,Tipy!KI15=Výsledky!$MB$8,Tipy!KI15=Výsledky!$MB$9),30,0))</f>
        <v>0</v>
      </c>
      <c r="ME21" s="182">
        <f>IF(ISBLANK($MG$3),"",IF(OR(Tipy!KJ15=Výsledky!$ME$6,Tipy!KJ15=Výsledky!$ME$7,Tipy!KJ15=Výsledky!$ME$8,Tipy!KJ15=Výsledky!$ME$9),10,0))</f>
        <v>0</v>
      </c>
      <c r="MF21" s="183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6">
        <f>IF(ISBLANK($MG$3),"",IF(ISBLANK(Tipy!KF15),"-",SUM(MB21:MF21)))</f>
        <v>50</v>
      </c>
      <c r="MH21" s="94"/>
      <c r="MI21" s="182">
        <f>IF(ISBLANK($MN$3),"",IF(ISBLANK(Tipy!KL15),0,IF(AND(Tipy!KL15=Výsledky!$ML$3,Tipy!KN15=Výsledky!$MN$3),50,0)))</f>
        <v>50</v>
      </c>
      <c r="MJ21" s="182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2">
        <f>IF(ISBLANK($MN$3),"",IF(OR(Tipy!KO15=Výsledky!$MI$6,Tipy!KO15=Výsledky!$MI$7,Tipy!KO15=Výsledky!$MI$8,Tipy!KO15=Výsledky!$MI$9),30,0))</f>
        <v>0</v>
      </c>
      <c r="ML21" s="182">
        <f>IF(ISBLANK($MN$3),"",IF(OR(Tipy!KP15=Výsledky!$ML$6,Tipy!KP15=Výsledky!$ML$7,Tipy!KP15=Výsledky!$ML$8,Tipy!KP15=Výsledky!$ML$9),10,0))</f>
        <v>0</v>
      </c>
      <c r="MM21" s="183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6">
        <f>IF(ISBLANK($MN$3),"",IF(ISBLANK(Tipy!KL15),"-",SUM(MI21:MM21)))</f>
        <v>50</v>
      </c>
      <c r="MO21" s="185"/>
      <c r="MP21" s="182">
        <f>IF(ISBLANK($MU$3),"",IF(ISBLANK(Tipy!KR15),0,IF(AND(Tipy!KR15=Výsledky!$MS$3,Tipy!KT15=Výsledky!$MU$3),50,0)))</f>
        <v>0</v>
      </c>
      <c r="MQ21" s="182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2">
        <f>IF(ISBLANK($MU$3),"",IF(OR(Tipy!KU15=Výsledky!$MP$6,Tipy!KU15=Výsledky!$MP$7,Tipy!KU15=Výsledky!$MP$8,Tipy!KU15=Výsledky!$MP$9),30,0))</f>
        <v>30</v>
      </c>
      <c r="MS21" s="182">
        <f>IF(ISBLANK($MU$3),"",IF(OR(Tipy!KV15=Výsledky!$MS$6,Tipy!KV15=Výsledky!$MS$7,Tipy!KV15=Výsledky!$MS$8,Tipy!KV15=Výsledky!$MS$9),10,0))</f>
        <v>0</v>
      </c>
      <c r="MT21" s="183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6">
        <f>IF(ISBLANK($MU$3),"",IF(ISBLANK(Tipy!KR15),"-",SUM(MP21:MT21)))</f>
        <v>30</v>
      </c>
      <c r="MV21" s="185"/>
      <c r="MW21" s="182">
        <f>IF(ISBLANK($NB$3),"",IF(ISBLANK(Tipy!KX15),0,IF(AND(Tipy!KX15=Výsledky!$MZ$3,Tipy!KZ15=Výsledky!$NB$3),50,0)))</f>
        <v>0</v>
      </c>
      <c r="MX21" s="182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2">
        <f>IF(ISBLANK($NB$3),"",IF(OR(Tipy!LA15=Výsledky!$MW$6,Tipy!LA15=Výsledky!$MW$7,Tipy!LA15=Výsledky!$MW$8,Tipy!LA15=Výsledky!$MW$9),30,0))</f>
        <v>0</v>
      </c>
      <c r="MZ21" s="182">
        <f>IF(ISBLANK($NB$3),"",IF(OR(Tipy!LB15=Výsledky!$MZ$6,Tipy!LB15=Výsledky!$MZ$7,Tipy!LB15=Výsledky!$MZ$8,Tipy!LB15=Výsledky!$MZ$9),10,0))</f>
        <v>0</v>
      </c>
      <c r="NA21" s="183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6">
        <f>IF(ISBLANK($NB$3),"",IF(ISBLANK(Tipy!KX15),"-",SUM(MW21:NA21)))</f>
        <v>0</v>
      </c>
      <c r="NC21" s="185"/>
      <c r="ND21" s="182" t="str">
        <f>IF(ISBLANK($NI$3),"",IF(ISBLANK(Tipy!LD15),0,IF(AND(Tipy!LD15=Výsledky!$NG$3,Tipy!LF15=Výsledky!$NI$3),50,0)))</f>
        <v/>
      </c>
      <c r="NE21" s="182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2" t="str">
        <f>IF(ISBLANK($NI$3),"",IF(OR(Tipy!LG15=Výsledky!$ND$6,Tipy!LG15=Výsledky!$ND$7,Tipy!LG15=Výsledky!$ND$8,Tipy!LG15=Výsledky!$ND$9),30,0))</f>
        <v/>
      </c>
      <c r="NG21" s="182" t="str">
        <f>IF(ISBLANK($NI$3),"",IF(OR(Tipy!LH15=Výsledky!$NG$6,Tipy!LH15=Výsledky!$NG$7,Tipy!LH15=Výsledky!$NG$8,Tipy!LH15=Výsledky!$NG$9),10,0))</f>
        <v/>
      </c>
      <c r="NH21" s="183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6" t="str">
        <f>IF(ISBLANK($NI$3),"",IF(ISBLANK(Tipy!LD15),"-",SUM(ND21:NH21)))</f>
        <v/>
      </c>
      <c r="NJ21" s="185"/>
      <c r="NK21" s="182">
        <f>IF(ISBLANK($NP$3),"",IF(ISBLANK(Tipy!LJ15),0,IF(AND(Tipy!LJ15=Výsledky!$NN$3,Tipy!LL15=Výsledky!$NP$3),50,0)))</f>
        <v>50</v>
      </c>
      <c r="NL21" s="182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2">
        <f>IF(ISBLANK($NP$3),"",IF(OR(Tipy!LM15=Výsledky!$NK$6,Tipy!LM15=Výsledky!$NK$7,Tipy!LM15=Výsledky!$NK$8,Tipy!LM15=Výsledky!$NK$9),30,0))</f>
        <v>0</v>
      </c>
      <c r="NN21" s="182">
        <f>IF(ISBLANK($NP$3),"",IF(OR(Tipy!LN15=Výsledky!$NN$6,Tipy!LN15=Výsledky!$NN$7,Tipy!LN15=Výsledky!$NN$8,Tipy!LN15=Výsledky!$NN$9),10,0))</f>
        <v>0</v>
      </c>
      <c r="NO21" s="183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6">
        <f>IF(ISBLANK($NP$3),"",IF(ISBLANK(Tipy!LJ15),"-",SUM(NK21:NO21)))</f>
        <v>50</v>
      </c>
      <c r="NQ21" s="185"/>
      <c r="NR21" s="182">
        <f>IF(ISBLANK($NW$3),"",IF(ISBLANK(Tipy!LP15),0,IF(AND(Tipy!LP15=Výsledky!$NU$3,Tipy!LR15=Výsledky!$NW$3),50,0)))</f>
        <v>0</v>
      </c>
      <c r="NS21" s="182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82">
        <f>IF(ISBLANK($NW$3),"",IF(OR(Tipy!LS15=Výsledky!$NR$6,Tipy!LS15=Výsledky!$NR$7,Tipy!LS15=Výsledky!$NR$8,Tipy!LS15=Výsledky!$NR$9),30,0))</f>
        <v>0</v>
      </c>
      <c r="NU21" s="182">
        <f>IF(ISBLANK($NW$3),"",IF(OR(Tipy!LT15=Výsledky!$NU$6,Tipy!LT15=Výsledky!$NU$7,Tipy!LT15=Výsledky!$NU$8,Tipy!LT15=Výsledky!$NU$9),10,0))</f>
        <v>0</v>
      </c>
      <c r="NV21" s="183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6">
        <f>IF(ISBLANK($NW$3),"",IF(ISBLANK(Tipy!LP15),"-",SUM(NR21:NV21)))</f>
        <v>20</v>
      </c>
      <c r="NX21" s="94"/>
      <c r="NY21" s="92">
        <f>IF(ISBLANK($OD$3),"",IF(ISBLANK(Tipy!LV15),0,IF(AND(Tipy!LV15=Výsledky!$OB$3,Tipy!LX15=Výsledky!$OD$3),50,0)))</f>
        <v>0</v>
      </c>
      <c r="NZ21" s="92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92">
        <f>IF(ISBLANK($OD$3),"",IF(OR(Tipy!LY15=Výsledky!$NY$6,Tipy!LY15=Výsledky!$NY$7,Tipy!LY15=Výsledky!$NY$8,Tipy!LY15=Výsledky!$NY$9),30,0))</f>
        <v>0</v>
      </c>
      <c r="OB21" s="92">
        <f>IF(ISBLANK($OD$3),"",IF(OR(Tipy!LZ15=Výsledky!$OB$6,Tipy!LZ15=Výsledky!$OB$7,Tipy!LZ15=Výsledky!$OB$8,Tipy!LZ15=Výsledky!$OB$9),10,0))</f>
        <v>0</v>
      </c>
      <c r="OC21" s="93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95">
        <f>IF(ISBLANK($OD$3),"",IF(ISBLANK(Tipy!LV15),"-",SUM(NY21:OC21)))</f>
        <v>30</v>
      </c>
      <c r="OE21" s="94"/>
      <c r="OF21" s="92" t="str">
        <f>IF(ISBLANK($OK$3),"",IF(ISBLANK(Tipy!MB15),0,IF(AND(Tipy!MB15=Výsledky!$OI$3,Tipy!MD15=Výsledky!$OK$3),50,0)))</f>
        <v/>
      </c>
      <c r="OG21" s="92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92" t="str">
        <f>IF(ISBLANK($OK$3),"",IF(OR(Tipy!ME15=Výsledky!$OF$6,Tipy!ME15=Výsledky!$OF$7,Tipy!ME15=Výsledky!$OF$8,Tipy!ME15=Výsledky!$OF$9),30,0))</f>
        <v/>
      </c>
      <c r="OI21" s="92" t="str">
        <f>IF(ISBLANK($OK$3),"",IF(OR(Tipy!MF15=Výsledky!$OI$6,Tipy!MF15=Výsledky!$OI$7,Tipy!MF15=Výsledky!$OI$8,Tipy!MF15=Výsledky!$OI$9),10,0))</f>
        <v/>
      </c>
      <c r="OJ21" s="93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95" t="str">
        <f>IF(ISBLANK($OK$3),"",IF(ISBLANK(Tipy!MB15),"-",SUM(OF21:OJ21)))</f>
        <v/>
      </c>
      <c r="OL21" s="94"/>
      <c r="OM21" s="92" t="str">
        <f>IF(ISBLANK($OR$3),"",IF(ISBLANK(Tipy!MH15),0,IF(AND(Tipy!MH15=Výsledky!$OP$3,Tipy!MJ15=Výsledky!$OR$3),50,0)))</f>
        <v/>
      </c>
      <c r="ON21" s="92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92" t="str">
        <f>IF(ISBLANK($OR$3),"",IF(OR(Tipy!MK15=Výsledky!$OM$6,Tipy!MK15=Výsledky!$OM$7,Tipy!MK15=Výsledky!$OM$8,Tipy!MK15=Výsledky!$OM$9),30,0))</f>
        <v/>
      </c>
      <c r="OP21" s="92" t="str">
        <f>IF(ISBLANK($OR$3),"",IF(OR(Tipy!ML15=Výsledky!$OP$6,Tipy!ML15=Výsledky!$OP$7,Tipy!ML15=Výsledky!$OP$8,Tipy!ML15=Výsledky!$OP$9),10,0))</f>
        <v/>
      </c>
      <c r="OQ21" s="93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95" t="str">
        <f>IF(ISBLANK($OR$3),"",IF(ISBLANK(Tipy!MH15),"-",SUM(OM21:OQ21)))</f>
        <v/>
      </c>
      <c r="OS21" s="94"/>
      <c r="OT21" s="92" t="str">
        <f>IF(ISBLANK($OY$3),"",IF(ISBLANK(Tipy!MN15),0,IF(AND(Tipy!MN15=Výsledky!$OW$3,Tipy!MP15=Výsledky!$OY$3),50,0)))</f>
        <v/>
      </c>
      <c r="OU21" s="92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92" t="str">
        <f>IF(ISBLANK($OY$3),"",IF(OR(Tipy!MQ15=Výsledky!$OT$6,Tipy!MQ15=Výsledky!$OT$7,Tipy!MQ15=Výsledky!$OT$8,Tipy!MQ15=Výsledky!$OT$9),30,0))</f>
        <v/>
      </c>
      <c r="OW21" s="92" t="str">
        <f>IF(ISBLANK($OY$3),"",IF(OR(Tipy!MR15=Výsledky!$OW$6,Tipy!MR15=Výsledky!$OW$7,Tipy!MR15=Výsledky!$OW$8,Tipy!MR15=Výsledky!$OW$9),10,0))</f>
        <v/>
      </c>
      <c r="OX21" s="93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95" t="str">
        <f>IF(ISBLANK($OY$3),"",IF(ISBLANK(Tipy!MN15),"-",SUM(OT21:OX21)))</f>
        <v/>
      </c>
      <c r="OZ21" s="94"/>
      <c r="PA21" s="92" t="str">
        <f>IF(ISBLANK($PF$3),"",IF(ISBLANK(Tipy!MT15),0,IF(AND(Tipy!MT15=Výsledky!$PD$3,Tipy!MV15=Výsledky!$PF$3),50,0)))</f>
        <v/>
      </c>
      <c r="PB21" s="92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92" t="str">
        <f>IF(ISBLANK($PF$3),"",IF(OR(Tipy!MW15=Výsledky!$PA$6,Tipy!MW15=Výsledky!$PA$7,Tipy!MW15=Výsledky!$PA$8,Tipy!MW15=Výsledky!$PA$9),30,0))</f>
        <v/>
      </c>
      <c r="PD21" s="92" t="str">
        <f>IF(ISBLANK($PF$3),"",IF(OR(Tipy!MX15=Výsledky!$PD$6,Tipy!MX15=Výsledky!$PD$7,Tipy!MX15=Výsledky!$PD$8,Tipy!MX15=Výsledky!$PD$9),10,0))</f>
        <v/>
      </c>
      <c r="PE21" s="93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95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>
        <f>IF(ISBLANK($LS$3),"",IF(ISBLANK(Tipy!JT16),0,IF(AND(Tipy!JT16=Výsledky!$LQ$3,Tipy!JV16=Výsledky!$LS$3),50,0)))</f>
        <v>0</v>
      </c>
      <c r="LO22" s="182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82">
        <f>IF(ISBLANK($LS$3),"",IF(OR(Tipy!JW16=Výsledky!$LN$6,Tipy!JW16=Výsledky!$LN$7,Tipy!JW16=Výsledky!$LN$8,Tipy!JW16=Výsledky!$LN$9),30,0))</f>
        <v>30</v>
      </c>
      <c r="LQ22" s="182">
        <f>IF(ISBLANK($LS$3),"",IF(OR(Tipy!JX16=Výsledky!$LQ$6,Tipy!JX16=Výsledky!$LQ$7,Tipy!JX16=Výsledky!$LQ$8,Tipy!JX16=Výsledky!$LQ$9),10,0))</f>
        <v>10</v>
      </c>
      <c r="LR22" s="183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6">
        <f>IF(ISBLANK($LS$3),"",IF(ISBLANK(Tipy!JT16),"-",SUM(LN22:LR22)))</f>
        <v>60</v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182">
        <f>IF(ISBLANK($MG$3),"",IF(ISBLANK(Tipy!KF16),0,IF(AND(Tipy!KF16=Výsledky!$ME$3,Tipy!KH16=Výsledky!$MG$3),50,0)))</f>
        <v>0</v>
      </c>
      <c r="MC22" s="182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2">
        <f>IF(ISBLANK($MG$3),"",IF(OR(Tipy!KI16=Výsledky!$MB$6,Tipy!KI16=Výsledky!$MB$7,Tipy!KI16=Výsledky!$MB$8,Tipy!KI16=Výsledky!$MB$9),30,0))</f>
        <v>0</v>
      </c>
      <c r="ME22" s="182">
        <f>IF(ISBLANK($MG$3),"",IF(OR(Tipy!KJ16=Výsledky!$ME$6,Tipy!KJ16=Výsledky!$ME$7,Tipy!KJ16=Výsledky!$ME$8,Tipy!KJ16=Výsledky!$ME$9),10,0))</f>
        <v>0</v>
      </c>
      <c r="MF22" s="183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6">
        <f>IF(ISBLANK($MG$3),"",IF(ISBLANK(Tipy!KF16),"-",SUM(MB22:MF22)))</f>
        <v>30</v>
      </c>
      <c r="MH22" s="94"/>
      <c r="MI22" s="182">
        <f>IF(ISBLANK($MN$3),"",IF(ISBLANK(Tipy!KL16),0,IF(AND(Tipy!KL16=Výsledky!$ML$3,Tipy!KN16=Výsledky!$MN$3),50,0)))</f>
        <v>50</v>
      </c>
      <c r="MJ22" s="182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2">
        <f>IF(ISBLANK($MN$3),"",IF(OR(Tipy!KO16=Výsledky!$MI$6,Tipy!KO16=Výsledky!$MI$7,Tipy!KO16=Výsledky!$MI$8,Tipy!KO16=Výsledky!$MI$9),30,0))</f>
        <v>30</v>
      </c>
      <c r="ML22" s="182">
        <f>IF(ISBLANK($MN$3),"",IF(OR(Tipy!KP16=Výsledky!$ML$6,Tipy!KP16=Výsledky!$ML$7,Tipy!KP16=Výsledky!$ML$8,Tipy!KP16=Výsledky!$ML$9),10,0))</f>
        <v>10</v>
      </c>
      <c r="MM22" s="183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6">
        <f>IF(ISBLANK($MN$3),"",IF(ISBLANK(Tipy!KL16),"-",SUM(MI22:MM22)))</f>
        <v>90</v>
      </c>
      <c r="MO22" s="185"/>
      <c r="MP22" s="182">
        <f>IF(ISBLANK($MU$3),"",IF(ISBLANK(Tipy!KR16),0,IF(AND(Tipy!KR16=Výsledky!$MS$3,Tipy!KT16=Výsledky!$MU$3),50,0)))</f>
        <v>0</v>
      </c>
      <c r="MQ22" s="182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2">
        <f>IF(ISBLANK($MU$3),"",IF(OR(Tipy!KU16=Výsledky!$MP$6,Tipy!KU16=Výsledky!$MP$7,Tipy!KU16=Výsledky!$MP$8,Tipy!KU16=Výsledky!$MP$9),30,0))</f>
        <v>0</v>
      </c>
      <c r="MS22" s="182">
        <f>IF(ISBLANK($MU$3),"",IF(OR(Tipy!KV16=Výsledky!$MS$6,Tipy!KV16=Výsledky!$MS$7,Tipy!KV16=Výsledky!$MS$8,Tipy!KV16=Výsledky!$MS$9),10,0))</f>
        <v>10</v>
      </c>
      <c r="MT22" s="183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6">
        <f>IF(ISBLANK($MU$3),"",IF(ISBLANK(Tipy!KR16),"-",SUM(MP22:MT22)))</f>
        <v>30</v>
      </c>
      <c r="MV22" s="185"/>
      <c r="MW22" s="182">
        <f>IF(ISBLANK($NB$3),"",IF(ISBLANK(Tipy!KX16),0,IF(AND(Tipy!KX16=Výsledky!$MZ$3,Tipy!KZ16=Výsledky!$NB$3),50,0)))</f>
        <v>0</v>
      </c>
      <c r="MX22" s="182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2">
        <f>IF(ISBLANK($NB$3),"",IF(OR(Tipy!LA16=Výsledky!$MW$6,Tipy!LA16=Výsledky!$MW$7,Tipy!LA16=Výsledky!$MW$8,Tipy!LA16=Výsledky!$MW$9),30,0))</f>
        <v>0</v>
      </c>
      <c r="MZ22" s="182">
        <f>IF(ISBLANK($NB$3),"",IF(OR(Tipy!LB16=Výsledky!$MZ$6,Tipy!LB16=Výsledky!$MZ$7,Tipy!LB16=Výsledky!$MZ$8,Tipy!LB16=Výsledky!$MZ$9),10,0))</f>
        <v>0</v>
      </c>
      <c r="NA22" s="183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6">
        <f>IF(ISBLANK($NB$3),"",IF(ISBLANK(Tipy!KX16),"-",SUM(MW22:NA22)))</f>
        <v>0</v>
      </c>
      <c r="NC22" s="185"/>
      <c r="ND22" s="182" t="str">
        <f>IF(ISBLANK($NI$3),"",IF(ISBLANK(Tipy!LD16),0,IF(AND(Tipy!LD16=Výsledky!$NG$3,Tipy!LF16=Výsledky!$NI$3),50,0)))</f>
        <v/>
      </c>
      <c r="NE22" s="182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2" t="str">
        <f>IF(ISBLANK($NI$3),"",IF(OR(Tipy!LG16=Výsledky!$ND$6,Tipy!LG16=Výsledky!$ND$7,Tipy!LG16=Výsledky!$ND$8,Tipy!LG16=Výsledky!$ND$9),30,0))</f>
        <v/>
      </c>
      <c r="NG22" s="182" t="str">
        <f>IF(ISBLANK($NI$3),"",IF(OR(Tipy!LH16=Výsledky!$NG$6,Tipy!LH16=Výsledky!$NG$7,Tipy!LH16=Výsledky!$NG$8,Tipy!LH16=Výsledky!$NG$9),10,0))</f>
        <v/>
      </c>
      <c r="NH22" s="183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6" t="str">
        <f>IF(ISBLANK($NI$3),"",IF(ISBLANK(Tipy!LD16),"-",SUM(ND22:NH22)))</f>
        <v/>
      </c>
      <c r="NJ22" s="185"/>
      <c r="NK22" s="182">
        <f>IF(ISBLANK($NP$3),"",IF(ISBLANK(Tipy!LJ16),0,IF(AND(Tipy!LJ16=Výsledky!$NN$3,Tipy!LL16=Výsledky!$NP$3),50,0)))</f>
        <v>50</v>
      </c>
      <c r="NL22" s="182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2">
        <f>IF(ISBLANK($NP$3),"",IF(OR(Tipy!LM16=Výsledky!$NK$6,Tipy!LM16=Výsledky!$NK$7,Tipy!LM16=Výsledky!$NK$8,Tipy!LM16=Výsledky!$NK$9),30,0))</f>
        <v>0</v>
      </c>
      <c r="NN22" s="182">
        <f>IF(ISBLANK($NP$3),"",IF(OR(Tipy!LN16=Výsledky!$NN$6,Tipy!LN16=Výsledky!$NN$7,Tipy!LN16=Výsledky!$NN$8,Tipy!LN16=Výsledky!$NN$9),10,0))</f>
        <v>10</v>
      </c>
      <c r="NO22" s="183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6">
        <f>IF(ISBLANK($NP$3),"",IF(ISBLANK(Tipy!LJ16),"-",SUM(NK22:NO22)))</f>
        <v>60</v>
      </c>
      <c r="NQ22" s="185"/>
      <c r="NR22" s="182">
        <f>IF(ISBLANK($NW$3),"",IF(ISBLANK(Tipy!LP16),0,IF(AND(Tipy!LP16=Výsledky!$NU$3,Tipy!LR16=Výsledky!$NW$3),50,0)))</f>
        <v>0</v>
      </c>
      <c r="NS22" s="182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82">
        <f>IF(ISBLANK($NW$3),"",IF(OR(Tipy!LS16=Výsledky!$NR$6,Tipy!LS16=Výsledky!$NR$7,Tipy!LS16=Výsledky!$NR$8,Tipy!LS16=Výsledky!$NR$9),30,0))</f>
        <v>0</v>
      </c>
      <c r="NU22" s="182">
        <f>IF(ISBLANK($NW$3),"",IF(OR(Tipy!LT16=Výsledky!$NU$6,Tipy!LT16=Výsledky!$NU$7,Tipy!LT16=Výsledky!$NU$8,Tipy!LT16=Výsledky!$NU$9),10,0))</f>
        <v>10</v>
      </c>
      <c r="NV22" s="183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6">
        <f>IF(ISBLANK($NW$3),"",IF(ISBLANK(Tipy!LP16),"-",SUM(NR22:NV22)))</f>
        <v>40</v>
      </c>
      <c r="NX22" s="94"/>
      <c r="NY22" s="92">
        <f>IF(ISBLANK($OD$3),"",IF(ISBLANK(Tipy!LV16),0,IF(AND(Tipy!LV16=Výsledky!$OB$3,Tipy!LX16=Výsledky!$OD$3),50,0)))</f>
        <v>0</v>
      </c>
      <c r="NZ22" s="92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92">
        <f>IF(ISBLANK($OD$3),"",IF(OR(Tipy!LY16=Výsledky!$NY$6,Tipy!LY16=Výsledky!$NY$7,Tipy!LY16=Výsledky!$NY$8,Tipy!LY16=Výsledky!$NY$9),30,0))</f>
        <v>0</v>
      </c>
      <c r="OB22" s="92">
        <f>IF(ISBLANK($OD$3),"",IF(OR(Tipy!LZ16=Výsledky!$OB$6,Tipy!LZ16=Výsledky!$OB$7,Tipy!LZ16=Výsledky!$OB$8,Tipy!LZ16=Výsledky!$OB$9),10,0))</f>
        <v>10</v>
      </c>
      <c r="OC22" s="93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95">
        <f>IF(ISBLANK($OD$3),"",IF(ISBLANK(Tipy!LV16),"-",SUM(NY22:OC22)))</f>
        <v>30</v>
      </c>
      <c r="OE22" s="94"/>
      <c r="OF22" s="92" t="str">
        <f>IF(ISBLANK($OK$3),"",IF(ISBLANK(Tipy!MB16),0,IF(AND(Tipy!MB16=Výsledky!$OI$3,Tipy!MD16=Výsledky!$OK$3),50,0)))</f>
        <v/>
      </c>
      <c r="OG22" s="92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92" t="str">
        <f>IF(ISBLANK($OK$3),"",IF(OR(Tipy!ME16=Výsledky!$OF$6,Tipy!ME16=Výsledky!$OF$7,Tipy!ME16=Výsledky!$OF$8,Tipy!ME16=Výsledky!$OF$9),30,0))</f>
        <v/>
      </c>
      <c r="OI22" s="92" t="str">
        <f>IF(ISBLANK($OK$3),"",IF(OR(Tipy!MF16=Výsledky!$OI$6,Tipy!MF16=Výsledky!$OI$7,Tipy!MF16=Výsledky!$OI$8,Tipy!MF16=Výsledky!$OI$9),10,0))</f>
        <v/>
      </c>
      <c r="OJ22" s="93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95" t="str">
        <f>IF(ISBLANK($OK$3),"",IF(ISBLANK(Tipy!MB16),"-",SUM(OF22:OJ22)))</f>
        <v/>
      </c>
      <c r="OL22" s="94"/>
      <c r="OM22" s="92" t="str">
        <f>IF(ISBLANK($OR$3),"",IF(ISBLANK(Tipy!MH16),0,IF(AND(Tipy!MH16=Výsledky!$OP$3,Tipy!MJ16=Výsledky!$OR$3),50,0)))</f>
        <v/>
      </c>
      <c r="ON22" s="92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92" t="str">
        <f>IF(ISBLANK($OR$3),"",IF(OR(Tipy!MK16=Výsledky!$OM$6,Tipy!MK16=Výsledky!$OM$7,Tipy!MK16=Výsledky!$OM$8,Tipy!MK16=Výsledky!$OM$9),30,0))</f>
        <v/>
      </c>
      <c r="OP22" s="92" t="str">
        <f>IF(ISBLANK($OR$3),"",IF(OR(Tipy!ML16=Výsledky!$OP$6,Tipy!ML16=Výsledky!$OP$7,Tipy!ML16=Výsledky!$OP$8,Tipy!ML16=Výsledky!$OP$9),10,0))</f>
        <v/>
      </c>
      <c r="OQ22" s="93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95" t="str">
        <f>IF(ISBLANK($OR$3),"",IF(ISBLANK(Tipy!MH16),"-",SUM(OM22:OQ22)))</f>
        <v/>
      </c>
      <c r="OS22" s="94"/>
      <c r="OT22" s="92" t="str">
        <f>IF(ISBLANK($OY$3),"",IF(ISBLANK(Tipy!MN16),0,IF(AND(Tipy!MN16=Výsledky!$OW$3,Tipy!MP16=Výsledky!$OY$3),50,0)))</f>
        <v/>
      </c>
      <c r="OU22" s="92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92" t="str">
        <f>IF(ISBLANK($OY$3),"",IF(OR(Tipy!MQ16=Výsledky!$OT$6,Tipy!MQ16=Výsledky!$OT$7,Tipy!MQ16=Výsledky!$OT$8,Tipy!MQ16=Výsledky!$OT$9),30,0))</f>
        <v/>
      </c>
      <c r="OW22" s="92" t="str">
        <f>IF(ISBLANK($OY$3),"",IF(OR(Tipy!MR16=Výsledky!$OW$6,Tipy!MR16=Výsledky!$OW$7,Tipy!MR16=Výsledky!$OW$8,Tipy!MR16=Výsledky!$OW$9),10,0))</f>
        <v/>
      </c>
      <c r="OX22" s="93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95" t="str">
        <f>IF(ISBLANK($OY$3),"",IF(ISBLANK(Tipy!MN16),"-",SUM(OT22:OX22)))</f>
        <v/>
      </c>
      <c r="OZ22" s="94"/>
      <c r="PA22" s="92" t="str">
        <f>IF(ISBLANK($PF$3),"",IF(ISBLANK(Tipy!MT16),0,IF(AND(Tipy!MT16=Výsledky!$PD$3,Tipy!MV16=Výsledky!$PF$3),50,0)))</f>
        <v/>
      </c>
      <c r="PB22" s="92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92" t="str">
        <f>IF(ISBLANK($PF$3),"",IF(OR(Tipy!MW16=Výsledky!$PA$6,Tipy!MW16=Výsledky!$PA$7,Tipy!MW16=Výsledky!$PA$8,Tipy!MW16=Výsledky!$PA$9),30,0))</f>
        <v/>
      </c>
      <c r="PD22" s="92" t="str">
        <f>IF(ISBLANK($PF$3),"",IF(OR(Tipy!MX16=Výsledky!$PD$6,Tipy!MX16=Výsledky!$PD$7,Tipy!MX16=Výsledky!$PD$8,Tipy!MX16=Výsledky!$PD$9),10,0))</f>
        <v/>
      </c>
      <c r="PE22" s="93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95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>
        <f>IF(ISBLANK($LS$3),"",IF(ISBLANK(Tipy!JT17),0,IF(AND(Tipy!JT17=Výsledky!$LQ$3,Tipy!JV17=Výsledky!$LS$3),50,0)))</f>
        <v>0</v>
      </c>
      <c r="LO23" s="182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82">
        <f>IF(ISBLANK($LS$3),"",IF(OR(Tipy!JW17=Výsledky!$LN$6,Tipy!JW17=Výsledky!$LN$7,Tipy!JW17=Výsledky!$LN$8,Tipy!JW17=Výsledky!$LN$9),30,0))</f>
        <v>0</v>
      </c>
      <c r="LQ23" s="182">
        <f>IF(ISBLANK($LS$3),"",IF(OR(Tipy!JX17=Výsledky!$LQ$6,Tipy!JX17=Výsledky!$LQ$7,Tipy!JX17=Výsledky!$LQ$8,Tipy!JX17=Výsledky!$LQ$9),10,0))</f>
        <v>0</v>
      </c>
      <c r="LR23" s="183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6" t="str">
        <f>IF(ISBLANK($LS$3),"",IF(ISBLANK(Tipy!JT17),"-",SUM(LN23:LR23)))</f>
        <v>-</v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182">
        <f>IF(ISBLANK($MG$3),"",IF(ISBLANK(Tipy!KF17),0,IF(AND(Tipy!KF17=Výsledky!$ME$3,Tipy!KH17=Výsledky!$MG$3),50,0)))</f>
        <v>0</v>
      </c>
      <c r="MC23" s="182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2">
        <f>IF(ISBLANK($MG$3),"",IF(OR(Tipy!KI17=Výsledky!$MB$6,Tipy!KI17=Výsledky!$MB$7,Tipy!KI17=Výsledky!$MB$8,Tipy!KI17=Výsledky!$MB$9),30,0))</f>
        <v>0</v>
      </c>
      <c r="ME23" s="182">
        <f>IF(ISBLANK($MG$3),"",IF(OR(Tipy!KJ17=Výsledky!$ME$6,Tipy!KJ17=Výsledky!$ME$7,Tipy!KJ17=Výsledky!$ME$8,Tipy!KJ17=Výsledky!$ME$9),10,0))</f>
        <v>0</v>
      </c>
      <c r="MF23" s="183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6" t="str">
        <f>IF(ISBLANK($MG$3),"",IF(ISBLANK(Tipy!KF17),"-",SUM(MB23:MF23)))</f>
        <v>-</v>
      </c>
      <c r="MH23" s="94"/>
      <c r="MI23" s="182">
        <f>IF(ISBLANK($MN$3),"",IF(ISBLANK(Tipy!KL17),0,IF(AND(Tipy!KL17=Výsledky!$ML$3,Tipy!KN17=Výsledky!$MN$3),50,0)))</f>
        <v>0</v>
      </c>
      <c r="MJ23" s="182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2">
        <f>IF(ISBLANK($MN$3),"",IF(OR(Tipy!KO17=Výsledky!$MI$6,Tipy!KO17=Výsledky!$MI$7,Tipy!KO17=Výsledky!$MI$8,Tipy!KO17=Výsledky!$MI$9),30,0))</f>
        <v>0</v>
      </c>
      <c r="ML23" s="182">
        <f>IF(ISBLANK($MN$3),"",IF(OR(Tipy!KP17=Výsledky!$ML$6,Tipy!KP17=Výsledky!$ML$7,Tipy!KP17=Výsledky!$ML$8,Tipy!KP17=Výsledky!$ML$9),10,0))</f>
        <v>0</v>
      </c>
      <c r="MM23" s="183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6" t="str">
        <f>IF(ISBLANK($MN$3),"",IF(ISBLANK(Tipy!KL17),"-",SUM(MI23:MM23)))</f>
        <v>-</v>
      </c>
      <c r="MO23" s="185"/>
      <c r="MP23" s="182">
        <f>IF(ISBLANK($MU$3),"",IF(ISBLANK(Tipy!KR17),0,IF(AND(Tipy!KR17=Výsledky!$MS$3,Tipy!KT17=Výsledky!$MU$3),50,0)))</f>
        <v>0</v>
      </c>
      <c r="MQ23" s="182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2">
        <f>IF(ISBLANK($MU$3),"",IF(OR(Tipy!KU17=Výsledky!$MP$6,Tipy!KU17=Výsledky!$MP$7,Tipy!KU17=Výsledky!$MP$8,Tipy!KU17=Výsledky!$MP$9),30,0))</f>
        <v>0</v>
      </c>
      <c r="MS23" s="182">
        <f>IF(ISBLANK($MU$3),"",IF(OR(Tipy!KV17=Výsledky!$MS$6,Tipy!KV17=Výsledky!$MS$7,Tipy!KV17=Výsledky!$MS$8,Tipy!KV17=Výsledky!$MS$9),10,0))</f>
        <v>0</v>
      </c>
      <c r="MT23" s="183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6" t="str">
        <f>IF(ISBLANK($MU$3),"",IF(ISBLANK(Tipy!KR17),"-",SUM(MP23:MT23)))</f>
        <v>-</v>
      </c>
      <c r="MV23" s="185"/>
      <c r="MW23" s="182">
        <f>IF(ISBLANK($NB$3),"",IF(ISBLANK(Tipy!KX17),0,IF(AND(Tipy!KX17=Výsledky!$MZ$3,Tipy!KZ17=Výsledky!$NB$3),50,0)))</f>
        <v>0</v>
      </c>
      <c r="MX23" s="182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2">
        <f>IF(ISBLANK($NB$3),"",IF(OR(Tipy!LA17=Výsledky!$MW$6,Tipy!LA17=Výsledky!$MW$7,Tipy!LA17=Výsledky!$MW$8,Tipy!LA17=Výsledky!$MW$9),30,0))</f>
        <v>0</v>
      </c>
      <c r="MZ23" s="182">
        <f>IF(ISBLANK($NB$3),"",IF(OR(Tipy!LB17=Výsledky!$MZ$6,Tipy!LB17=Výsledky!$MZ$7,Tipy!LB17=Výsledky!$MZ$8,Tipy!LB17=Výsledky!$MZ$9),10,0))</f>
        <v>0</v>
      </c>
      <c r="NA23" s="183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6" t="str">
        <f>IF(ISBLANK($NB$3),"",IF(ISBLANK(Tipy!KX17),"-",SUM(MW23:NA23)))</f>
        <v>-</v>
      </c>
      <c r="NC23" s="185"/>
      <c r="ND23" s="182" t="str">
        <f>IF(ISBLANK($NI$3),"",IF(ISBLANK(Tipy!LD17),0,IF(AND(Tipy!LD17=Výsledky!$NG$3,Tipy!LF17=Výsledky!$NI$3),50,0)))</f>
        <v/>
      </c>
      <c r="NE23" s="182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2" t="str">
        <f>IF(ISBLANK($NI$3),"",IF(OR(Tipy!LG17=Výsledky!$ND$6,Tipy!LG17=Výsledky!$ND$7,Tipy!LG17=Výsledky!$ND$8,Tipy!LG17=Výsledky!$ND$9),30,0))</f>
        <v/>
      </c>
      <c r="NG23" s="182" t="str">
        <f>IF(ISBLANK($NI$3),"",IF(OR(Tipy!LH17=Výsledky!$NG$6,Tipy!LH17=Výsledky!$NG$7,Tipy!LH17=Výsledky!$NG$8,Tipy!LH17=Výsledky!$NG$9),10,0))</f>
        <v/>
      </c>
      <c r="NH23" s="183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6" t="str">
        <f>IF(ISBLANK($NI$3),"",IF(ISBLANK(Tipy!LD17),"-",SUM(ND23:NH23)))</f>
        <v/>
      </c>
      <c r="NJ23" s="185"/>
      <c r="NK23" s="182">
        <f>IF(ISBLANK($NP$3),"",IF(ISBLANK(Tipy!LJ17),0,IF(AND(Tipy!LJ17=Výsledky!$NN$3,Tipy!LL17=Výsledky!$NP$3),50,0)))</f>
        <v>0</v>
      </c>
      <c r="NL23" s="182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2">
        <f>IF(ISBLANK($NP$3),"",IF(OR(Tipy!LM17=Výsledky!$NK$6,Tipy!LM17=Výsledky!$NK$7,Tipy!LM17=Výsledky!$NK$8,Tipy!LM17=Výsledky!$NK$9),30,0))</f>
        <v>0</v>
      </c>
      <c r="NN23" s="182">
        <f>IF(ISBLANK($NP$3),"",IF(OR(Tipy!LN17=Výsledky!$NN$6,Tipy!LN17=Výsledky!$NN$7,Tipy!LN17=Výsledky!$NN$8,Tipy!LN17=Výsledky!$NN$9),10,0))</f>
        <v>0</v>
      </c>
      <c r="NO23" s="183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6" t="str">
        <f>IF(ISBLANK($NP$3),"",IF(ISBLANK(Tipy!LJ17),"-",SUM(NK23:NO23)))</f>
        <v>-</v>
      </c>
      <c r="NQ23" s="185"/>
      <c r="NR23" s="182">
        <f>IF(ISBLANK($NW$3),"",IF(ISBLANK(Tipy!LP17),0,IF(AND(Tipy!LP17=Výsledky!$NU$3,Tipy!LR17=Výsledky!$NW$3),50,0)))</f>
        <v>0</v>
      </c>
      <c r="NS23" s="182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82">
        <f>IF(ISBLANK($NW$3),"",IF(OR(Tipy!LS17=Výsledky!$NR$6,Tipy!LS17=Výsledky!$NR$7,Tipy!LS17=Výsledky!$NR$8,Tipy!LS17=Výsledky!$NR$9),30,0))</f>
        <v>0</v>
      </c>
      <c r="NU23" s="182">
        <f>IF(ISBLANK($NW$3),"",IF(OR(Tipy!LT17=Výsledky!$NU$6,Tipy!LT17=Výsledky!$NU$7,Tipy!LT17=Výsledky!$NU$8,Tipy!LT17=Výsledky!$NU$9),10,0))</f>
        <v>0</v>
      </c>
      <c r="NV23" s="183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6" t="str">
        <f>IF(ISBLANK($NW$3),"",IF(ISBLANK(Tipy!LP17),"-",SUM(NR23:NV23)))</f>
        <v>-</v>
      </c>
      <c r="NX23" s="94"/>
      <c r="NY23" s="92">
        <f>IF(ISBLANK($OD$3),"",IF(ISBLANK(Tipy!LV17),0,IF(AND(Tipy!LV17=Výsledky!$OB$3,Tipy!LX17=Výsledky!$OD$3),50,0)))</f>
        <v>0</v>
      </c>
      <c r="NZ23" s="92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92">
        <f>IF(ISBLANK($OD$3),"",IF(OR(Tipy!LY17=Výsledky!$NY$6,Tipy!LY17=Výsledky!$NY$7,Tipy!LY17=Výsledky!$NY$8,Tipy!LY17=Výsledky!$NY$9),30,0))</f>
        <v>0</v>
      </c>
      <c r="OB23" s="92">
        <f>IF(ISBLANK($OD$3),"",IF(OR(Tipy!LZ17=Výsledky!$OB$6,Tipy!LZ17=Výsledky!$OB$7,Tipy!LZ17=Výsledky!$OB$8,Tipy!LZ17=Výsledky!$OB$9),10,0))</f>
        <v>0</v>
      </c>
      <c r="OC23" s="93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95" t="str">
        <f>IF(ISBLANK($OD$3),"",IF(ISBLANK(Tipy!LV17),"-",SUM(NY23:OC23)))</f>
        <v>-</v>
      </c>
      <c r="OE23" s="94"/>
      <c r="OF23" s="92" t="str">
        <f>IF(ISBLANK($OK$3),"",IF(ISBLANK(Tipy!MB17),0,IF(AND(Tipy!MB17=Výsledky!$OI$3,Tipy!MD17=Výsledky!$OK$3),50,0)))</f>
        <v/>
      </c>
      <c r="OG23" s="92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92" t="str">
        <f>IF(ISBLANK($OK$3),"",IF(OR(Tipy!ME17=Výsledky!$OF$6,Tipy!ME17=Výsledky!$OF$7,Tipy!ME17=Výsledky!$OF$8,Tipy!ME17=Výsledky!$OF$9),30,0))</f>
        <v/>
      </c>
      <c r="OI23" s="92" t="str">
        <f>IF(ISBLANK($OK$3),"",IF(OR(Tipy!MF17=Výsledky!$OI$6,Tipy!MF17=Výsledky!$OI$7,Tipy!MF17=Výsledky!$OI$8,Tipy!MF17=Výsledky!$OI$9),10,0))</f>
        <v/>
      </c>
      <c r="OJ23" s="93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95" t="str">
        <f>IF(ISBLANK($OK$3),"",IF(ISBLANK(Tipy!MB17),"-",SUM(OF23:OJ23)))</f>
        <v/>
      </c>
      <c r="OL23" s="94"/>
      <c r="OM23" s="92" t="str">
        <f>IF(ISBLANK($OR$3),"",IF(ISBLANK(Tipy!MH17),0,IF(AND(Tipy!MH17=Výsledky!$OP$3,Tipy!MJ17=Výsledky!$OR$3),50,0)))</f>
        <v/>
      </c>
      <c r="ON23" s="92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92" t="str">
        <f>IF(ISBLANK($OR$3),"",IF(OR(Tipy!MK17=Výsledky!$OM$6,Tipy!MK17=Výsledky!$OM$7,Tipy!MK17=Výsledky!$OM$8,Tipy!MK17=Výsledky!$OM$9),30,0))</f>
        <v/>
      </c>
      <c r="OP23" s="92" t="str">
        <f>IF(ISBLANK($OR$3),"",IF(OR(Tipy!ML17=Výsledky!$OP$6,Tipy!ML17=Výsledky!$OP$7,Tipy!ML17=Výsledky!$OP$8,Tipy!ML17=Výsledky!$OP$9),10,0))</f>
        <v/>
      </c>
      <c r="OQ23" s="93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95" t="str">
        <f>IF(ISBLANK($OR$3),"",IF(ISBLANK(Tipy!MH17),"-",SUM(OM23:OQ23)))</f>
        <v/>
      </c>
      <c r="OS23" s="94"/>
      <c r="OT23" s="92" t="str">
        <f>IF(ISBLANK($OY$3),"",IF(ISBLANK(Tipy!MN17),0,IF(AND(Tipy!MN17=Výsledky!$OW$3,Tipy!MP17=Výsledky!$OY$3),50,0)))</f>
        <v/>
      </c>
      <c r="OU23" s="92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92" t="str">
        <f>IF(ISBLANK($OY$3),"",IF(OR(Tipy!MQ17=Výsledky!$OT$6,Tipy!MQ17=Výsledky!$OT$7,Tipy!MQ17=Výsledky!$OT$8,Tipy!MQ17=Výsledky!$OT$9),30,0))</f>
        <v/>
      </c>
      <c r="OW23" s="92" t="str">
        <f>IF(ISBLANK($OY$3),"",IF(OR(Tipy!MR17=Výsledky!$OW$6,Tipy!MR17=Výsledky!$OW$7,Tipy!MR17=Výsledky!$OW$8,Tipy!MR17=Výsledky!$OW$9),10,0))</f>
        <v/>
      </c>
      <c r="OX23" s="93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95" t="str">
        <f>IF(ISBLANK($OY$3),"",IF(ISBLANK(Tipy!MN17),"-",SUM(OT23:OX23)))</f>
        <v/>
      </c>
      <c r="OZ23" s="94"/>
      <c r="PA23" s="92" t="str">
        <f>IF(ISBLANK($PF$3),"",IF(ISBLANK(Tipy!MT17),0,IF(AND(Tipy!MT17=Výsledky!$PD$3,Tipy!MV17=Výsledky!$PF$3),50,0)))</f>
        <v/>
      </c>
      <c r="PB23" s="92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92" t="str">
        <f>IF(ISBLANK($PF$3),"",IF(OR(Tipy!MW17=Výsledky!$PA$6,Tipy!MW17=Výsledky!$PA$7,Tipy!MW17=Výsledky!$PA$8,Tipy!MW17=Výsledky!$PA$9),30,0))</f>
        <v/>
      </c>
      <c r="PD23" s="92" t="str">
        <f>IF(ISBLANK($PF$3),"",IF(OR(Tipy!MX17=Výsledky!$PD$6,Tipy!MX17=Výsledky!$PD$7,Tipy!MX17=Výsledky!$PD$8,Tipy!MX17=Výsledky!$PD$9),10,0))</f>
        <v/>
      </c>
      <c r="PE23" s="93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95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>
        <f>IF(ISBLANK($LS$3),"",IF(ISBLANK(Tipy!JT18),0,IF(AND(Tipy!JT18=Výsledky!$LQ$3,Tipy!JV18=Výsledky!$LS$3),50,0)))</f>
        <v>0</v>
      </c>
      <c r="LO24" s="182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82">
        <f>IF(ISBLANK($LS$3),"",IF(OR(Tipy!JW18=Výsledky!$LN$6,Tipy!JW18=Výsledky!$LN$7,Tipy!JW18=Výsledky!$LN$8,Tipy!JW18=Výsledky!$LN$9),30,0))</f>
        <v>0</v>
      </c>
      <c r="LQ24" s="182">
        <f>IF(ISBLANK($LS$3),"",IF(OR(Tipy!JX18=Výsledky!$LQ$6,Tipy!JX18=Výsledky!$LQ$7,Tipy!JX18=Výsledky!$LQ$8,Tipy!JX18=Výsledky!$LQ$9),10,0))</f>
        <v>0</v>
      </c>
      <c r="LR24" s="183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6">
        <f>IF(ISBLANK($LS$3),"",IF(ISBLANK(Tipy!JT18),"-",SUM(LN24:LR24)))</f>
        <v>20</v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182">
        <f>IF(ISBLANK($MG$3),"",IF(ISBLANK(Tipy!KF18),0,IF(AND(Tipy!KF18=Výsledky!$ME$3,Tipy!KH18=Výsledky!$MG$3),50,0)))</f>
        <v>0</v>
      </c>
      <c r="MC24" s="182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2">
        <f>IF(ISBLANK($MG$3),"",IF(OR(Tipy!KI18=Výsledky!$MB$6,Tipy!KI18=Výsledky!$MB$7,Tipy!KI18=Výsledky!$MB$8,Tipy!KI18=Výsledky!$MB$9),30,0))</f>
        <v>0</v>
      </c>
      <c r="ME24" s="182">
        <f>IF(ISBLANK($MG$3),"",IF(OR(Tipy!KJ18=Výsledky!$ME$6,Tipy!KJ18=Výsledky!$ME$7,Tipy!KJ18=Výsledky!$ME$8,Tipy!KJ18=Výsledky!$ME$9),10,0))</f>
        <v>0</v>
      </c>
      <c r="MF24" s="183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6">
        <f>IF(ISBLANK($MG$3),"",IF(ISBLANK(Tipy!KF18),"-",SUM(MB24:MF24)))</f>
        <v>30</v>
      </c>
      <c r="MH24" s="94"/>
      <c r="MI24" s="182">
        <f>IF(ISBLANK($MN$3),"",IF(ISBLANK(Tipy!KL18),0,IF(AND(Tipy!KL18=Výsledky!$ML$3,Tipy!KN18=Výsledky!$MN$3),50,0)))</f>
        <v>0</v>
      </c>
      <c r="MJ24" s="182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2">
        <f>IF(ISBLANK($MN$3),"",IF(OR(Tipy!KO18=Výsledky!$MI$6,Tipy!KO18=Výsledky!$MI$7,Tipy!KO18=Výsledky!$MI$8,Tipy!KO18=Výsledky!$MI$9),30,0))</f>
        <v>30</v>
      </c>
      <c r="ML24" s="182">
        <f>IF(ISBLANK($MN$3),"",IF(OR(Tipy!KP18=Výsledky!$ML$6,Tipy!KP18=Výsledky!$ML$7,Tipy!KP18=Výsledky!$ML$8,Tipy!KP18=Výsledky!$ML$9),10,0))</f>
        <v>0</v>
      </c>
      <c r="MM24" s="183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6">
        <f>IF(ISBLANK($MN$3),"",IF(ISBLANK(Tipy!KL18),"-",SUM(MI24:MM24)))</f>
        <v>60</v>
      </c>
      <c r="MO24" s="185"/>
      <c r="MP24" s="182">
        <f>IF(ISBLANK($MU$3),"",IF(ISBLANK(Tipy!KR18),0,IF(AND(Tipy!KR18=Výsledky!$MS$3,Tipy!KT18=Výsledky!$MU$3),50,0)))</f>
        <v>0</v>
      </c>
      <c r="MQ24" s="182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2">
        <f>IF(ISBLANK($MU$3),"",IF(OR(Tipy!KU18=Výsledky!$MP$6,Tipy!KU18=Výsledky!$MP$7,Tipy!KU18=Výsledky!$MP$8,Tipy!KU18=Výsledky!$MP$9),30,0))</f>
        <v>30</v>
      </c>
      <c r="MS24" s="182">
        <f>IF(ISBLANK($MU$3),"",IF(OR(Tipy!KV18=Výsledky!$MS$6,Tipy!KV18=Výsledky!$MS$7,Tipy!KV18=Výsledky!$MS$8,Tipy!KV18=Výsledky!$MS$9),10,0))</f>
        <v>0</v>
      </c>
      <c r="MT24" s="183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6">
        <f>IF(ISBLANK($MU$3),"",IF(ISBLANK(Tipy!KR18),"-",SUM(MP24:MT24)))</f>
        <v>40</v>
      </c>
      <c r="MV24" s="185"/>
      <c r="MW24" s="182">
        <f>IF(ISBLANK($NB$3),"",IF(ISBLANK(Tipy!KX18),0,IF(AND(Tipy!KX18=Výsledky!$MZ$3,Tipy!KZ18=Výsledky!$NB$3),50,0)))</f>
        <v>0</v>
      </c>
      <c r="MX24" s="182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2">
        <f>IF(ISBLANK($NB$3),"",IF(OR(Tipy!LA18=Výsledky!$MW$6,Tipy!LA18=Výsledky!$MW$7,Tipy!LA18=Výsledky!$MW$8,Tipy!LA18=Výsledky!$MW$9),30,0))</f>
        <v>0</v>
      </c>
      <c r="MZ24" s="182">
        <f>IF(ISBLANK($NB$3),"",IF(OR(Tipy!LB18=Výsledky!$MZ$6,Tipy!LB18=Výsledky!$MZ$7,Tipy!LB18=Výsledky!$MZ$8,Tipy!LB18=Výsledky!$MZ$9),10,0))</f>
        <v>0</v>
      </c>
      <c r="NA24" s="183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6">
        <f>IF(ISBLANK($NB$3),"",IF(ISBLANK(Tipy!KX18),"-",SUM(MW24:NA24)))</f>
        <v>0</v>
      </c>
      <c r="NC24" s="185"/>
      <c r="ND24" s="182" t="str">
        <f>IF(ISBLANK($NI$3),"",IF(ISBLANK(Tipy!LD18),0,IF(AND(Tipy!LD18=Výsledky!$NG$3,Tipy!LF18=Výsledky!$NI$3),50,0)))</f>
        <v/>
      </c>
      <c r="NE24" s="182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2" t="str">
        <f>IF(ISBLANK($NI$3),"",IF(OR(Tipy!LG18=Výsledky!$ND$6,Tipy!LG18=Výsledky!$ND$7,Tipy!LG18=Výsledky!$ND$8,Tipy!LG18=Výsledky!$ND$9),30,0))</f>
        <v/>
      </c>
      <c r="NG24" s="182" t="str">
        <f>IF(ISBLANK($NI$3),"",IF(OR(Tipy!LH18=Výsledky!$NG$6,Tipy!LH18=Výsledky!$NG$7,Tipy!LH18=Výsledky!$NG$8,Tipy!LH18=Výsledky!$NG$9),10,0))</f>
        <v/>
      </c>
      <c r="NH24" s="183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6" t="str">
        <f>IF(ISBLANK($NI$3),"",IF(ISBLANK(Tipy!LD18),"-",SUM(ND24:NH24)))</f>
        <v/>
      </c>
      <c r="NJ24" s="185"/>
      <c r="NK24" s="182">
        <f>IF(ISBLANK($NP$3),"",IF(ISBLANK(Tipy!LJ18),0,IF(AND(Tipy!LJ18=Výsledky!$NN$3,Tipy!LL18=Výsledky!$NP$3),50,0)))</f>
        <v>0</v>
      </c>
      <c r="NL24" s="182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2">
        <f>IF(ISBLANK($NP$3),"",IF(OR(Tipy!LM18=Výsledky!$NK$6,Tipy!LM18=Výsledky!$NK$7,Tipy!LM18=Výsledky!$NK$8,Tipy!LM18=Výsledky!$NK$9),30,0))</f>
        <v>0</v>
      </c>
      <c r="NN24" s="182">
        <f>IF(ISBLANK($NP$3),"",IF(OR(Tipy!LN18=Výsledky!$NN$6,Tipy!LN18=Výsledky!$NN$7,Tipy!LN18=Výsledky!$NN$8,Tipy!LN18=Výsledky!$NN$9),10,0))</f>
        <v>10</v>
      </c>
      <c r="NO24" s="183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6">
        <f>IF(ISBLANK($NP$3),"",IF(ISBLANK(Tipy!LJ18),"-",SUM(NK24:NO24)))</f>
        <v>30</v>
      </c>
      <c r="NQ24" s="185"/>
      <c r="NR24" s="182">
        <f>IF(ISBLANK($NW$3),"",IF(ISBLANK(Tipy!LP18),0,IF(AND(Tipy!LP18=Výsledky!$NU$3,Tipy!LR18=Výsledky!$NW$3),50,0)))</f>
        <v>0</v>
      </c>
      <c r="NS24" s="182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82">
        <f>IF(ISBLANK($NW$3),"",IF(OR(Tipy!LS18=Výsledky!$NR$6,Tipy!LS18=Výsledky!$NR$7,Tipy!LS18=Výsledky!$NR$8,Tipy!LS18=Výsledky!$NR$9),30,0))</f>
        <v>0</v>
      </c>
      <c r="NU24" s="182">
        <f>IF(ISBLANK($NW$3),"",IF(OR(Tipy!LT18=Výsledky!$NU$6,Tipy!LT18=Výsledky!$NU$7,Tipy!LT18=Výsledky!$NU$8,Tipy!LT18=Výsledky!$NU$9),10,0))</f>
        <v>0</v>
      </c>
      <c r="NV24" s="183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6">
        <f>IF(ISBLANK($NW$3),"",IF(ISBLANK(Tipy!LP18),"-",SUM(NR24:NV24)))</f>
        <v>30</v>
      </c>
      <c r="NX24" s="94"/>
      <c r="NY24" s="92">
        <f>IF(ISBLANK($OD$3),"",IF(ISBLANK(Tipy!LV18),0,IF(AND(Tipy!LV18=Výsledky!$OB$3,Tipy!LX18=Výsledky!$OD$3),50,0)))</f>
        <v>50</v>
      </c>
      <c r="NZ24" s="92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92">
        <f>IF(ISBLANK($OD$3),"",IF(OR(Tipy!LY18=Výsledky!$NY$6,Tipy!LY18=Výsledky!$NY$7,Tipy!LY18=Výsledky!$NY$8,Tipy!LY18=Výsledky!$NY$9),30,0))</f>
        <v>30</v>
      </c>
      <c r="OB24" s="92">
        <f>IF(ISBLANK($OD$3),"",IF(OR(Tipy!LZ18=Výsledky!$OB$6,Tipy!LZ18=Výsledky!$OB$7,Tipy!LZ18=Výsledky!$OB$8,Tipy!LZ18=Výsledky!$OB$9),10,0))</f>
        <v>0</v>
      </c>
      <c r="OC24" s="93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95">
        <f>IF(ISBLANK($OD$3),"",IF(ISBLANK(Tipy!LV18),"-",SUM(NY24:OC24)))</f>
        <v>80</v>
      </c>
      <c r="OE24" s="94"/>
      <c r="OF24" s="92" t="str">
        <f>IF(ISBLANK($OK$3),"",IF(ISBLANK(Tipy!MB18),0,IF(AND(Tipy!MB18=Výsledky!$OI$3,Tipy!MD18=Výsledky!$OK$3),50,0)))</f>
        <v/>
      </c>
      <c r="OG24" s="92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92" t="str">
        <f>IF(ISBLANK($OK$3),"",IF(OR(Tipy!ME18=Výsledky!$OF$6,Tipy!ME18=Výsledky!$OF$7,Tipy!ME18=Výsledky!$OF$8,Tipy!ME18=Výsledky!$OF$9),30,0))</f>
        <v/>
      </c>
      <c r="OI24" s="92" t="str">
        <f>IF(ISBLANK($OK$3),"",IF(OR(Tipy!MF18=Výsledky!$OI$6,Tipy!MF18=Výsledky!$OI$7,Tipy!MF18=Výsledky!$OI$8,Tipy!MF18=Výsledky!$OI$9),10,0))</f>
        <v/>
      </c>
      <c r="OJ24" s="93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95" t="str">
        <f>IF(ISBLANK($OK$3),"",IF(ISBLANK(Tipy!MB18),"-",SUM(OF24:OJ24)))</f>
        <v/>
      </c>
      <c r="OL24" s="94"/>
      <c r="OM24" s="92" t="str">
        <f>IF(ISBLANK($OR$3),"",IF(ISBLANK(Tipy!MH18),0,IF(AND(Tipy!MH18=Výsledky!$OP$3,Tipy!MJ18=Výsledky!$OR$3),50,0)))</f>
        <v/>
      </c>
      <c r="ON24" s="92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92" t="str">
        <f>IF(ISBLANK($OR$3),"",IF(OR(Tipy!MK18=Výsledky!$OM$6,Tipy!MK18=Výsledky!$OM$7,Tipy!MK18=Výsledky!$OM$8,Tipy!MK18=Výsledky!$OM$9),30,0))</f>
        <v/>
      </c>
      <c r="OP24" s="92" t="str">
        <f>IF(ISBLANK($OR$3),"",IF(OR(Tipy!ML18=Výsledky!$OP$6,Tipy!ML18=Výsledky!$OP$7,Tipy!ML18=Výsledky!$OP$8,Tipy!ML18=Výsledky!$OP$9),10,0))</f>
        <v/>
      </c>
      <c r="OQ24" s="93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95" t="str">
        <f>IF(ISBLANK($OR$3),"",IF(ISBLANK(Tipy!MH18),"-",SUM(OM24:OQ24)))</f>
        <v/>
      </c>
      <c r="OS24" s="94"/>
      <c r="OT24" s="92" t="str">
        <f>IF(ISBLANK($OY$3),"",IF(ISBLANK(Tipy!MN18),0,IF(AND(Tipy!MN18=Výsledky!$OW$3,Tipy!MP18=Výsledky!$OY$3),50,0)))</f>
        <v/>
      </c>
      <c r="OU24" s="92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92" t="str">
        <f>IF(ISBLANK($OY$3),"",IF(OR(Tipy!MQ18=Výsledky!$OT$6,Tipy!MQ18=Výsledky!$OT$7,Tipy!MQ18=Výsledky!$OT$8,Tipy!MQ18=Výsledky!$OT$9),30,0))</f>
        <v/>
      </c>
      <c r="OW24" s="92" t="str">
        <f>IF(ISBLANK($OY$3),"",IF(OR(Tipy!MR18=Výsledky!$OW$6,Tipy!MR18=Výsledky!$OW$7,Tipy!MR18=Výsledky!$OW$8,Tipy!MR18=Výsledky!$OW$9),10,0))</f>
        <v/>
      </c>
      <c r="OX24" s="93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95" t="str">
        <f>IF(ISBLANK($OY$3),"",IF(ISBLANK(Tipy!MN18),"-",SUM(OT24:OX24)))</f>
        <v/>
      </c>
      <c r="OZ24" s="94"/>
      <c r="PA24" s="92" t="str">
        <f>IF(ISBLANK($PF$3),"",IF(ISBLANK(Tipy!MT18),0,IF(AND(Tipy!MT18=Výsledky!$PD$3,Tipy!MV18=Výsledky!$PF$3),50,0)))</f>
        <v/>
      </c>
      <c r="PB24" s="92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92" t="str">
        <f>IF(ISBLANK($PF$3),"",IF(OR(Tipy!MW18=Výsledky!$PA$6,Tipy!MW18=Výsledky!$PA$7,Tipy!MW18=Výsledky!$PA$8,Tipy!MW18=Výsledky!$PA$9),30,0))</f>
        <v/>
      </c>
      <c r="PD24" s="92" t="str">
        <f>IF(ISBLANK($PF$3),"",IF(OR(Tipy!MX18=Výsledky!$PD$6,Tipy!MX18=Výsledky!$PD$7,Tipy!MX18=Výsledky!$PD$8,Tipy!MX18=Výsledky!$PD$9),10,0))</f>
        <v/>
      </c>
      <c r="PE24" s="93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95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>
        <f>IF(ISBLANK($LS$3),"",IF(ISBLANK(Tipy!JT19),0,IF(AND(Tipy!JT19=Výsledky!$LQ$3,Tipy!JV19=Výsledky!$LS$3),50,0)))</f>
        <v>50</v>
      </c>
      <c r="LO25" s="182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82">
        <f>IF(ISBLANK($LS$3),"",IF(OR(Tipy!JW19=Výsledky!$LN$6,Tipy!JW19=Výsledky!$LN$7,Tipy!JW19=Výsledky!$LN$8,Tipy!JW19=Výsledky!$LN$9),30,0))</f>
        <v>30</v>
      </c>
      <c r="LQ25" s="182">
        <f>IF(ISBLANK($LS$3),"",IF(OR(Tipy!JX19=Výsledky!$LQ$6,Tipy!JX19=Výsledky!$LQ$7,Tipy!JX19=Výsledky!$LQ$8,Tipy!JX19=Výsledky!$LQ$9),10,0))</f>
        <v>0</v>
      </c>
      <c r="LR25" s="183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6">
        <f>IF(ISBLANK($LS$3),"",IF(ISBLANK(Tipy!JT19),"-",SUM(LN25:LR25)))</f>
        <v>80</v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182">
        <f>IF(ISBLANK($MG$3),"",IF(ISBLANK(Tipy!KF19),0,IF(AND(Tipy!KF19=Výsledky!$ME$3,Tipy!KH19=Výsledky!$MG$3),50,0)))</f>
        <v>0</v>
      </c>
      <c r="MC25" s="182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2">
        <f>IF(ISBLANK($MG$3),"",IF(OR(Tipy!KI19=Výsledky!$MB$6,Tipy!KI19=Výsledky!$MB$7,Tipy!KI19=Výsledky!$MB$8,Tipy!KI19=Výsledky!$MB$9),30,0))</f>
        <v>0</v>
      </c>
      <c r="ME25" s="182">
        <f>IF(ISBLANK($MG$3),"",IF(OR(Tipy!KJ19=Výsledky!$ME$6,Tipy!KJ19=Výsledky!$ME$7,Tipy!KJ19=Výsledky!$ME$8,Tipy!KJ19=Výsledky!$ME$9),10,0))</f>
        <v>0</v>
      </c>
      <c r="MF25" s="183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6">
        <f>IF(ISBLANK($MG$3),"",IF(ISBLANK(Tipy!KF19),"-",SUM(MB25:MF25)))</f>
        <v>20</v>
      </c>
      <c r="MH25" s="94"/>
      <c r="MI25" s="182">
        <f>IF(ISBLANK($MN$3),"",IF(ISBLANK(Tipy!KL19),0,IF(AND(Tipy!KL19=Výsledky!$ML$3,Tipy!KN19=Výsledky!$MN$3),50,0)))</f>
        <v>50</v>
      </c>
      <c r="MJ25" s="182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2">
        <f>IF(ISBLANK($MN$3),"",IF(OR(Tipy!KO19=Výsledky!$MI$6,Tipy!KO19=Výsledky!$MI$7,Tipy!KO19=Výsledky!$MI$8,Tipy!KO19=Výsledky!$MI$9),30,0))</f>
        <v>0</v>
      </c>
      <c r="ML25" s="182">
        <f>IF(ISBLANK($MN$3),"",IF(OR(Tipy!KP19=Výsledky!$ML$6,Tipy!KP19=Výsledky!$ML$7,Tipy!KP19=Výsledky!$ML$8,Tipy!KP19=Výsledky!$ML$9),10,0))</f>
        <v>0</v>
      </c>
      <c r="MM25" s="183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6">
        <f>IF(ISBLANK($MN$3),"",IF(ISBLANK(Tipy!KL19),"-",SUM(MI25:MM25)))</f>
        <v>50</v>
      </c>
      <c r="MO25" s="185"/>
      <c r="MP25" s="182">
        <f>IF(ISBLANK($MU$3),"",IF(ISBLANK(Tipy!KR19),0,IF(AND(Tipy!KR19=Výsledky!$MS$3,Tipy!KT19=Výsledky!$MU$3),50,0)))</f>
        <v>50</v>
      </c>
      <c r="MQ25" s="182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2">
        <f>IF(ISBLANK($MU$3),"",IF(OR(Tipy!KU19=Výsledky!$MP$6,Tipy!KU19=Výsledky!$MP$7,Tipy!KU19=Výsledky!$MP$8,Tipy!KU19=Výsledky!$MP$9),30,0))</f>
        <v>30</v>
      </c>
      <c r="MS25" s="182">
        <f>IF(ISBLANK($MU$3),"",IF(OR(Tipy!KV19=Výsledky!$MS$6,Tipy!KV19=Výsledky!$MS$7,Tipy!KV19=Výsledky!$MS$8,Tipy!KV19=Výsledky!$MS$9),10,0))</f>
        <v>10</v>
      </c>
      <c r="MT25" s="183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6">
        <f>IF(ISBLANK($MU$3),"",IF(ISBLANK(Tipy!KR19),"-",SUM(MP25:MT25)))</f>
        <v>90</v>
      </c>
      <c r="MV25" s="185"/>
      <c r="MW25" s="182">
        <f>IF(ISBLANK($NB$3),"",IF(ISBLANK(Tipy!KX19),0,IF(AND(Tipy!KX19=Výsledky!$MZ$3,Tipy!KZ19=Výsledky!$NB$3),50,0)))</f>
        <v>0</v>
      </c>
      <c r="MX25" s="182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2">
        <f>IF(ISBLANK($NB$3),"",IF(OR(Tipy!LA19=Výsledky!$MW$6,Tipy!LA19=Výsledky!$MW$7,Tipy!LA19=Výsledky!$MW$8,Tipy!LA19=Výsledky!$MW$9),30,0))</f>
        <v>0</v>
      </c>
      <c r="MZ25" s="182">
        <f>IF(ISBLANK($NB$3),"",IF(OR(Tipy!LB19=Výsledky!$MZ$6,Tipy!LB19=Výsledky!$MZ$7,Tipy!LB19=Výsledky!$MZ$8,Tipy!LB19=Výsledky!$MZ$9),10,0))</f>
        <v>0</v>
      </c>
      <c r="NA25" s="183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6">
        <f>IF(ISBLANK($NB$3),"",IF(ISBLANK(Tipy!KX19),"-",SUM(MW25:NA25)))</f>
        <v>0</v>
      </c>
      <c r="NC25" s="185"/>
      <c r="ND25" s="182" t="str">
        <f>IF(ISBLANK($NI$3),"",IF(ISBLANK(Tipy!LD19),0,IF(AND(Tipy!LD19=Výsledky!$NG$3,Tipy!LF19=Výsledky!$NI$3),50,0)))</f>
        <v/>
      </c>
      <c r="NE25" s="182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2" t="str">
        <f>IF(ISBLANK($NI$3),"",IF(OR(Tipy!LG19=Výsledky!$ND$6,Tipy!LG19=Výsledky!$ND$7,Tipy!LG19=Výsledky!$ND$8,Tipy!LG19=Výsledky!$ND$9),30,0))</f>
        <v/>
      </c>
      <c r="NG25" s="182" t="str">
        <f>IF(ISBLANK($NI$3),"",IF(OR(Tipy!LH19=Výsledky!$NG$6,Tipy!LH19=Výsledky!$NG$7,Tipy!LH19=Výsledky!$NG$8,Tipy!LH19=Výsledky!$NG$9),10,0))</f>
        <v/>
      </c>
      <c r="NH25" s="183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6" t="str">
        <f>IF(ISBLANK($NI$3),"",IF(ISBLANK(Tipy!LD19),"-",SUM(ND25:NH25)))</f>
        <v/>
      </c>
      <c r="NJ25" s="185"/>
      <c r="NK25" s="182">
        <f>IF(ISBLANK($NP$3),"",IF(ISBLANK(Tipy!LJ19),0,IF(AND(Tipy!LJ19=Výsledky!$NN$3,Tipy!LL19=Výsledky!$NP$3),50,0)))</f>
        <v>0</v>
      </c>
      <c r="NL25" s="182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2">
        <f>IF(ISBLANK($NP$3),"",IF(OR(Tipy!LM19=Výsledky!$NK$6,Tipy!LM19=Výsledky!$NK$7,Tipy!LM19=Výsledky!$NK$8,Tipy!LM19=Výsledky!$NK$9),30,0))</f>
        <v>0</v>
      </c>
      <c r="NN25" s="182">
        <f>IF(ISBLANK($NP$3),"",IF(OR(Tipy!LN19=Výsledky!$NN$6,Tipy!LN19=Výsledky!$NN$7,Tipy!LN19=Výsledky!$NN$8,Tipy!LN19=Výsledky!$NN$9),10,0))</f>
        <v>0</v>
      </c>
      <c r="NO25" s="183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6">
        <f>IF(ISBLANK($NP$3),"",IF(ISBLANK(Tipy!LJ19),"-",SUM(NK25:NO25)))</f>
        <v>0</v>
      </c>
      <c r="NQ25" s="185"/>
      <c r="NR25" s="182">
        <f>IF(ISBLANK($NW$3),"",IF(ISBLANK(Tipy!LP19),0,IF(AND(Tipy!LP19=Výsledky!$NU$3,Tipy!LR19=Výsledky!$NW$3),50,0)))</f>
        <v>0</v>
      </c>
      <c r="NS25" s="182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82">
        <f>IF(ISBLANK($NW$3),"",IF(OR(Tipy!LS19=Výsledky!$NR$6,Tipy!LS19=Výsledky!$NR$7,Tipy!LS19=Výsledky!$NR$8,Tipy!LS19=Výsledky!$NR$9),30,0))</f>
        <v>0</v>
      </c>
      <c r="NU25" s="182">
        <f>IF(ISBLANK($NW$3),"",IF(OR(Tipy!LT19=Výsledky!$NU$6,Tipy!LT19=Výsledky!$NU$7,Tipy!LT19=Výsledky!$NU$8,Tipy!LT19=Výsledky!$NU$9),10,0))</f>
        <v>10</v>
      </c>
      <c r="NV25" s="183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6">
        <f>IF(ISBLANK($NW$3),"",IF(ISBLANK(Tipy!LP19),"-",SUM(NR25:NV25)))</f>
        <v>30</v>
      </c>
      <c r="NX25" s="94"/>
      <c r="NY25" s="92">
        <f>IF(ISBLANK($OD$3),"",IF(ISBLANK(Tipy!LV19),0,IF(AND(Tipy!LV19=Výsledky!$OB$3,Tipy!LX19=Výsledky!$OD$3),50,0)))</f>
        <v>0</v>
      </c>
      <c r="NZ25" s="92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92">
        <f>IF(ISBLANK($OD$3),"",IF(OR(Tipy!LY19=Výsledky!$NY$6,Tipy!LY19=Výsledky!$NY$7,Tipy!LY19=Výsledky!$NY$8,Tipy!LY19=Výsledky!$NY$9),30,0))</f>
        <v>0</v>
      </c>
      <c r="OB25" s="92">
        <f>IF(ISBLANK($OD$3),"",IF(OR(Tipy!LZ19=Výsledky!$OB$6,Tipy!LZ19=Výsledky!$OB$7,Tipy!LZ19=Výsledky!$OB$8,Tipy!LZ19=Výsledky!$OB$9),10,0))</f>
        <v>0</v>
      </c>
      <c r="OC25" s="93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95">
        <f>IF(ISBLANK($OD$3),"",IF(ISBLANK(Tipy!LV19),"-",SUM(NY25:OC25)))</f>
        <v>20</v>
      </c>
      <c r="OE25" s="94"/>
      <c r="OF25" s="92" t="str">
        <f>IF(ISBLANK($OK$3),"",IF(ISBLANK(Tipy!MB19),0,IF(AND(Tipy!MB19=Výsledky!$OI$3,Tipy!MD19=Výsledky!$OK$3),50,0)))</f>
        <v/>
      </c>
      <c r="OG25" s="92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92" t="str">
        <f>IF(ISBLANK($OK$3),"",IF(OR(Tipy!ME19=Výsledky!$OF$6,Tipy!ME19=Výsledky!$OF$7,Tipy!ME19=Výsledky!$OF$8,Tipy!ME19=Výsledky!$OF$9),30,0))</f>
        <v/>
      </c>
      <c r="OI25" s="92" t="str">
        <f>IF(ISBLANK($OK$3),"",IF(OR(Tipy!MF19=Výsledky!$OI$6,Tipy!MF19=Výsledky!$OI$7,Tipy!MF19=Výsledky!$OI$8,Tipy!MF19=Výsledky!$OI$9),10,0))</f>
        <v/>
      </c>
      <c r="OJ25" s="93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95" t="str">
        <f>IF(ISBLANK($OK$3),"",IF(ISBLANK(Tipy!MB19),"-",SUM(OF25:OJ25)))</f>
        <v/>
      </c>
      <c r="OL25" s="94"/>
      <c r="OM25" s="92" t="str">
        <f>IF(ISBLANK($OR$3),"",IF(ISBLANK(Tipy!MH19),0,IF(AND(Tipy!MH19=Výsledky!$OP$3,Tipy!MJ19=Výsledky!$OR$3),50,0)))</f>
        <v/>
      </c>
      <c r="ON25" s="92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92" t="str">
        <f>IF(ISBLANK($OR$3),"",IF(OR(Tipy!MK19=Výsledky!$OM$6,Tipy!MK19=Výsledky!$OM$7,Tipy!MK19=Výsledky!$OM$8,Tipy!MK19=Výsledky!$OM$9),30,0))</f>
        <v/>
      </c>
      <c r="OP25" s="92" t="str">
        <f>IF(ISBLANK($OR$3),"",IF(OR(Tipy!ML19=Výsledky!$OP$6,Tipy!ML19=Výsledky!$OP$7,Tipy!ML19=Výsledky!$OP$8,Tipy!ML19=Výsledky!$OP$9),10,0))</f>
        <v/>
      </c>
      <c r="OQ25" s="93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95" t="str">
        <f>IF(ISBLANK($OR$3),"",IF(ISBLANK(Tipy!MH19),"-",SUM(OM25:OQ25)))</f>
        <v/>
      </c>
      <c r="OS25" s="94"/>
      <c r="OT25" s="92" t="str">
        <f>IF(ISBLANK($OY$3),"",IF(ISBLANK(Tipy!MN19),0,IF(AND(Tipy!MN19=Výsledky!$OW$3,Tipy!MP19=Výsledky!$OY$3),50,0)))</f>
        <v/>
      </c>
      <c r="OU25" s="92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92" t="str">
        <f>IF(ISBLANK($OY$3),"",IF(OR(Tipy!MQ19=Výsledky!$OT$6,Tipy!MQ19=Výsledky!$OT$7,Tipy!MQ19=Výsledky!$OT$8,Tipy!MQ19=Výsledky!$OT$9),30,0))</f>
        <v/>
      </c>
      <c r="OW25" s="92" t="str">
        <f>IF(ISBLANK($OY$3),"",IF(OR(Tipy!MR19=Výsledky!$OW$6,Tipy!MR19=Výsledky!$OW$7,Tipy!MR19=Výsledky!$OW$8,Tipy!MR19=Výsledky!$OW$9),10,0))</f>
        <v/>
      </c>
      <c r="OX25" s="93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95" t="str">
        <f>IF(ISBLANK($OY$3),"",IF(ISBLANK(Tipy!MN19),"-",SUM(OT25:OX25)))</f>
        <v/>
      </c>
      <c r="OZ25" s="94"/>
      <c r="PA25" s="92" t="str">
        <f>IF(ISBLANK($PF$3),"",IF(ISBLANK(Tipy!MT19),0,IF(AND(Tipy!MT19=Výsledky!$PD$3,Tipy!MV19=Výsledky!$PF$3),50,0)))</f>
        <v/>
      </c>
      <c r="PB25" s="92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92" t="str">
        <f>IF(ISBLANK($PF$3),"",IF(OR(Tipy!MW19=Výsledky!$PA$6,Tipy!MW19=Výsledky!$PA$7,Tipy!MW19=Výsledky!$PA$8,Tipy!MW19=Výsledky!$PA$9),30,0))</f>
        <v/>
      </c>
      <c r="PD25" s="92" t="str">
        <f>IF(ISBLANK($PF$3),"",IF(OR(Tipy!MX19=Výsledky!$PD$6,Tipy!MX19=Výsledky!$PD$7,Tipy!MX19=Výsledky!$PD$8,Tipy!MX19=Výsledky!$PD$9),10,0))</f>
        <v/>
      </c>
      <c r="PE25" s="93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95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>
        <f>IF(ISBLANK($LS$3),"",IF(ISBLANK(Tipy!JT20),0,IF(AND(Tipy!JT20=Výsledky!$LQ$3,Tipy!JV20=Výsledky!$LS$3),50,0)))</f>
        <v>0</v>
      </c>
      <c r="LO26" s="182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82">
        <f>IF(ISBLANK($LS$3),"",IF(OR(Tipy!JW20=Výsledky!$LN$6,Tipy!JW20=Výsledky!$LN$7,Tipy!JW20=Výsledky!$LN$8,Tipy!JW20=Výsledky!$LN$9),30,0))</f>
        <v>30</v>
      </c>
      <c r="LQ26" s="182">
        <f>IF(ISBLANK($LS$3),"",IF(OR(Tipy!JX20=Výsledky!$LQ$6,Tipy!JX20=Výsledky!$LQ$7,Tipy!JX20=Výsledky!$LQ$8,Tipy!JX20=Výsledky!$LQ$9),10,0))</f>
        <v>0</v>
      </c>
      <c r="LR26" s="183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6">
        <f>IF(ISBLANK($LS$3),"",IF(ISBLANK(Tipy!JT20),"-",SUM(LN26:LR26)))</f>
        <v>50</v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182">
        <f>IF(ISBLANK($MG$3),"",IF(ISBLANK(Tipy!KF20),0,IF(AND(Tipy!KF20=Výsledky!$ME$3,Tipy!KH20=Výsledky!$MG$3),50,0)))</f>
        <v>0</v>
      </c>
      <c r="MC26" s="182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2">
        <f>IF(ISBLANK($MG$3),"",IF(OR(Tipy!KI20=Výsledky!$MB$6,Tipy!KI20=Výsledky!$MB$7,Tipy!KI20=Výsledky!$MB$8,Tipy!KI20=Výsledky!$MB$9),30,0))</f>
        <v>30</v>
      </c>
      <c r="ME26" s="182">
        <f>IF(ISBLANK($MG$3),"",IF(OR(Tipy!KJ20=Výsledky!$ME$6,Tipy!KJ20=Výsledky!$ME$7,Tipy!KJ20=Výsledky!$ME$8,Tipy!KJ20=Výsledky!$ME$9),10,0))</f>
        <v>0</v>
      </c>
      <c r="MF26" s="183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6">
        <f>IF(ISBLANK($MG$3),"",IF(ISBLANK(Tipy!KF20),"-",SUM(MB26:MF26)))</f>
        <v>60</v>
      </c>
      <c r="MH26" s="94"/>
      <c r="MI26" s="182">
        <f>IF(ISBLANK($MN$3),"",IF(ISBLANK(Tipy!KL20),0,IF(AND(Tipy!KL20=Výsledky!$ML$3,Tipy!KN20=Výsledky!$MN$3),50,0)))</f>
        <v>0</v>
      </c>
      <c r="MJ26" s="182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2">
        <f>IF(ISBLANK($MN$3),"",IF(OR(Tipy!KO20=Výsledky!$MI$6,Tipy!KO20=Výsledky!$MI$7,Tipy!KO20=Výsledky!$MI$8,Tipy!KO20=Výsledky!$MI$9),30,0))</f>
        <v>0</v>
      </c>
      <c r="ML26" s="182">
        <f>IF(ISBLANK($MN$3),"",IF(OR(Tipy!KP20=Výsledky!$ML$6,Tipy!KP20=Výsledky!$ML$7,Tipy!KP20=Výsledky!$ML$8,Tipy!KP20=Výsledky!$ML$9),10,0))</f>
        <v>0</v>
      </c>
      <c r="MM26" s="183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6">
        <f>IF(ISBLANK($MN$3),"",IF(ISBLANK(Tipy!KL20),"-",SUM(MI26:MM26)))</f>
        <v>30</v>
      </c>
      <c r="MO26" s="185"/>
      <c r="MP26" s="182">
        <f>IF(ISBLANK($MU$3),"",IF(ISBLANK(Tipy!KR20),0,IF(AND(Tipy!KR20=Výsledky!$MS$3,Tipy!KT20=Výsledky!$MU$3),50,0)))</f>
        <v>0</v>
      </c>
      <c r="MQ26" s="182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2">
        <f>IF(ISBLANK($MU$3),"",IF(OR(Tipy!KU20=Výsledky!$MP$6,Tipy!KU20=Výsledky!$MP$7,Tipy!KU20=Výsledky!$MP$8,Tipy!KU20=Výsledky!$MP$9),30,0))</f>
        <v>30</v>
      </c>
      <c r="MS26" s="182">
        <f>IF(ISBLANK($MU$3),"",IF(OR(Tipy!KV20=Výsledky!$MS$6,Tipy!KV20=Výsledky!$MS$7,Tipy!KV20=Výsledky!$MS$8,Tipy!KV20=Výsledky!$MS$9),10,0))</f>
        <v>10</v>
      </c>
      <c r="MT26" s="183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6">
        <f>IF(ISBLANK($MU$3),"",IF(ISBLANK(Tipy!KR20),"-",SUM(MP26:MT26)))</f>
        <v>60</v>
      </c>
      <c r="MV26" s="185"/>
      <c r="MW26" s="182">
        <f>IF(ISBLANK($NB$3),"",IF(ISBLANK(Tipy!KX20),0,IF(AND(Tipy!KX20=Výsledky!$MZ$3,Tipy!KZ20=Výsledky!$NB$3),50,0)))</f>
        <v>0</v>
      </c>
      <c r="MX26" s="182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2">
        <f>IF(ISBLANK($NB$3),"",IF(OR(Tipy!LA20=Výsledky!$MW$6,Tipy!LA20=Výsledky!$MW$7,Tipy!LA20=Výsledky!$MW$8,Tipy!LA20=Výsledky!$MW$9),30,0))</f>
        <v>0</v>
      </c>
      <c r="MZ26" s="182">
        <f>IF(ISBLANK($NB$3),"",IF(OR(Tipy!LB20=Výsledky!$MZ$6,Tipy!LB20=Výsledky!$MZ$7,Tipy!LB20=Výsledky!$MZ$8,Tipy!LB20=Výsledky!$MZ$9),10,0))</f>
        <v>0</v>
      </c>
      <c r="NA26" s="183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6">
        <f>IF(ISBLANK($NB$3),"",IF(ISBLANK(Tipy!KX20),"-",SUM(MW26:NA26)))</f>
        <v>0</v>
      </c>
      <c r="NC26" s="185"/>
      <c r="ND26" s="182" t="str">
        <f>IF(ISBLANK($NI$3),"",IF(ISBLANK(Tipy!LD20),0,IF(AND(Tipy!LD20=Výsledky!$NG$3,Tipy!LF20=Výsledky!$NI$3),50,0)))</f>
        <v/>
      </c>
      <c r="NE26" s="182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2" t="str">
        <f>IF(ISBLANK($NI$3),"",IF(OR(Tipy!LG20=Výsledky!$ND$6,Tipy!LG20=Výsledky!$ND$7,Tipy!LG20=Výsledky!$ND$8,Tipy!LG20=Výsledky!$ND$9),30,0))</f>
        <v/>
      </c>
      <c r="NG26" s="182" t="str">
        <f>IF(ISBLANK($NI$3),"",IF(OR(Tipy!LH20=Výsledky!$NG$6,Tipy!LH20=Výsledky!$NG$7,Tipy!LH20=Výsledky!$NG$8,Tipy!LH20=Výsledky!$NG$9),10,0))</f>
        <v/>
      </c>
      <c r="NH26" s="183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6" t="str">
        <f>IF(ISBLANK($NI$3),"",IF(ISBLANK(Tipy!LD20),"-",SUM(ND26:NH26)))</f>
        <v/>
      </c>
      <c r="NJ26" s="185"/>
      <c r="NK26" s="182">
        <f>IF(ISBLANK($NP$3),"",IF(ISBLANK(Tipy!LJ20),0,IF(AND(Tipy!LJ20=Výsledky!$NN$3,Tipy!LL20=Výsledky!$NP$3),50,0)))</f>
        <v>0</v>
      </c>
      <c r="NL26" s="182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2">
        <f>IF(ISBLANK($NP$3),"",IF(OR(Tipy!LM20=Výsledky!$NK$6,Tipy!LM20=Výsledky!$NK$7,Tipy!LM20=Výsledky!$NK$8,Tipy!LM20=Výsledky!$NK$9),30,0))</f>
        <v>30</v>
      </c>
      <c r="NN26" s="182">
        <f>IF(ISBLANK($NP$3),"",IF(OR(Tipy!LN20=Výsledky!$NN$6,Tipy!LN20=Výsledky!$NN$7,Tipy!LN20=Výsledky!$NN$8,Tipy!LN20=Výsledky!$NN$9),10,0))</f>
        <v>0</v>
      </c>
      <c r="NO26" s="183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6">
        <f>IF(ISBLANK($NP$3),"",IF(ISBLANK(Tipy!LJ20),"-",SUM(NK26:NO26)))</f>
        <v>30</v>
      </c>
      <c r="NQ26" s="185"/>
      <c r="NR26" s="182">
        <f>IF(ISBLANK($NW$3),"",IF(ISBLANK(Tipy!LP20),0,IF(AND(Tipy!LP20=Výsledky!$NU$3,Tipy!LR20=Výsledky!$NW$3),50,0)))</f>
        <v>0</v>
      </c>
      <c r="NS26" s="182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82">
        <f>IF(ISBLANK($NW$3),"",IF(OR(Tipy!LS20=Výsledky!$NR$6,Tipy!LS20=Výsledky!$NR$7,Tipy!LS20=Výsledky!$NR$8,Tipy!LS20=Výsledky!$NR$9),30,0))</f>
        <v>0</v>
      </c>
      <c r="NU26" s="182">
        <f>IF(ISBLANK($NW$3),"",IF(OR(Tipy!LT20=Výsledky!$NU$6,Tipy!LT20=Výsledky!$NU$7,Tipy!LT20=Výsledky!$NU$8,Tipy!LT20=Výsledky!$NU$9),10,0))</f>
        <v>0</v>
      </c>
      <c r="NV26" s="183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6">
        <f>IF(ISBLANK($NW$3),"",IF(ISBLANK(Tipy!LP20),"-",SUM(NR26:NV26)))</f>
        <v>30</v>
      </c>
      <c r="NX26" s="94"/>
      <c r="NY26" s="92">
        <f>IF(ISBLANK($OD$3),"",IF(ISBLANK(Tipy!LV20),0,IF(AND(Tipy!LV20=Výsledky!$OB$3,Tipy!LX20=Výsledky!$OD$3),50,0)))</f>
        <v>50</v>
      </c>
      <c r="NZ26" s="92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92">
        <f>IF(ISBLANK($OD$3),"",IF(OR(Tipy!LY20=Výsledky!$NY$6,Tipy!LY20=Výsledky!$NY$7,Tipy!LY20=Výsledky!$NY$8,Tipy!LY20=Výsledky!$NY$9),30,0))</f>
        <v>30</v>
      </c>
      <c r="OB26" s="92">
        <f>IF(ISBLANK($OD$3),"",IF(OR(Tipy!LZ20=Výsledky!$OB$6,Tipy!LZ20=Výsledky!$OB$7,Tipy!LZ20=Výsledky!$OB$8,Tipy!LZ20=Výsledky!$OB$9),10,0))</f>
        <v>0</v>
      </c>
      <c r="OC26" s="93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95">
        <f>IF(ISBLANK($OD$3),"",IF(ISBLANK(Tipy!LV20),"-",SUM(NY26:OC26)))</f>
        <v>80</v>
      </c>
      <c r="OE26" s="94"/>
      <c r="OF26" s="92" t="str">
        <f>IF(ISBLANK($OK$3),"",IF(ISBLANK(Tipy!MB20),0,IF(AND(Tipy!MB20=Výsledky!$OI$3,Tipy!MD20=Výsledky!$OK$3),50,0)))</f>
        <v/>
      </c>
      <c r="OG26" s="92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92" t="str">
        <f>IF(ISBLANK($OK$3),"",IF(OR(Tipy!ME20=Výsledky!$OF$6,Tipy!ME20=Výsledky!$OF$7,Tipy!ME20=Výsledky!$OF$8,Tipy!ME20=Výsledky!$OF$9),30,0))</f>
        <v/>
      </c>
      <c r="OI26" s="92" t="str">
        <f>IF(ISBLANK($OK$3),"",IF(OR(Tipy!MF20=Výsledky!$OI$6,Tipy!MF20=Výsledky!$OI$7,Tipy!MF20=Výsledky!$OI$8,Tipy!MF20=Výsledky!$OI$9),10,0))</f>
        <v/>
      </c>
      <c r="OJ26" s="93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95" t="str">
        <f>IF(ISBLANK($OK$3),"",IF(ISBLANK(Tipy!MB20),"-",SUM(OF26:OJ26)))</f>
        <v/>
      </c>
      <c r="OL26" s="94"/>
      <c r="OM26" s="92" t="str">
        <f>IF(ISBLANK($OR$3),"",IF(ISBLANK(Tipy!MH20),0,IF(AND(Tipy!MH20=Výsledky!$OP$3,Tipy!MJ20=Výsledky!$OR$3),50,0)))</f>
        <v/>
      </c>
      <c r="ON26" s="92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92" t="str">
        <f>IF(ISBLANK($OR$3),"",IF(OR(Tipy!MK20=Výsledky!$OM$6,Tipy!MK20=Výsledky!$OM$7,Tipy!MK20=Výsledky!$OM$8,Tipy!MK20=Výsledky!$OM$9),30,0))</f>
        <v/>
      </c>
      <c r="OP26" s="92" t="str">
        <f>IF(ISBLANK($OR$3),"",IF(OR(Tipy!ML20=Výsledky!$OP$6,Tipy!ML20=Výsledky!$OP$7,Tipy!ML20=Výsledky!$OP$8,Tipy!ML20=Výsledky!$OP$9),10,0))</f>
        <v/>
      </c>
      <c r="OQ26" s="93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95" t="str">
        <f>IF(ISBLANK($OR$3),"",IF(ISBLANK(Tipy!MH20),"-",SUM(OM26:OQ26)))</f>
        <v/>
      </c>
      <c r="OS26" s="94"/>
      <c r="OT26" s="92" t="str">
        <f>IF(ISBLANK($OY$3),"",IF(ISBLANK(Tipy!MN20),0,IF(AND(Tipy!MN20=Výsledky!$OW$3,Tipy!MP20=Výsledky!$OY$3),50,0)))</f>
        <v/>
      </c>
      <c r="OU26" s="92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92" t="str">
        <f>IF(ISBLANK($OY$3),"",IF(OR(Tipy!MQ20=Výsledky!$OT$6,Tipy!MQ20=Výsledky!$OT$7,Tipy!MQ20=Výsledky!$OT$8,Tipy!MQ20=Výsledky!$OT$9),30,0))</f>
        <v/>
      </c>
      <c r="OW26" s="92" t="str">
        <f>IF(ISBLANK($OY$3),"",IF(OR(Tipy!MR20=Výsledky!$OW$6,Tipy!MR20=Výsledky!$OW$7,Tipy!MR20=Výsledky!$OW$8,Tipy!MR20=Výsledky!$OW$9),10,0))</f>
        <v/>
      </c>
      <c r="OX26" s="93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95" t="str">
        <f>IF(ISBLANK($OY$3),"",IF(ISBLANK(Tipy!MN20),"-",SUM(OT26:OX26)))</f>
        <v/>
      </c>
      <c r="OZ26" s="94"/>
      <c r="PA26" s="92" t="str">
        <f>IF(ISBLANK($PF$3),"",IF(ISBLANK(Tipy!MT20),0,IF(AND(Tipy!MT20=Výsledky!$PD$3,Tipy!MV20=Výsledky!$PF$3),50,0)))</f>
        <v/>
      </c>
      <c r="PB26" s="92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92" t="str">
        <f>IF(ISBLANK($PF$3),"",IF(OR(Tipy!MW20=Výsledky!$PA$6,Tipy!MW20=Výsledky!$PA$7,Tipy!MW20=Výsledky!$PA$8,Tipy!MW20=Výsledky!$PA$9),30,0))</f>
        <v/>
      </c>
      <c r="PD26" s="92" t="str">
        <f>IF(ISBLANK($PF$3),"",IF(OR(Tipy!MX20=Výsledky!$PD$6,Tipy!MX20=Výsledky!$PD$7,Tipy!MX20=Výsledky!$PD$8,Tipy!MX20=Výsledky!$PD$9),10,0))</f>
        <v/>
      </c>
      <c r="PE26" s="93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95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>
        <f>IF(ISBLANK($LS$3),"",IF(ISBLANK(Tipy!JT21),0,IF(AND(Tipy!JT21=Výsledky!$LQ$3,Tipy!JV21=Výsledky!$LS$3),50,0)))</f>
        <v>0</v>
      </c>
      <c r="LO27" s="182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82">
        <f>IF(ISBLANK($LS$3),"",IF(OR(Tipy!JW21=Výsledky!$LN$6,Tipy!JW21=Výsledky!$LN$7,Tipy!JW21=Výsledky!$LN$8,Tipy!JW21=Výsledky!$LN$9),30,0))</f>
        <v>30</v>
      </c>
      <c r="LQ27" s="182">
        <f>IF(ISBLANK($LS$3),"",IF(OR(Tipy!JX21=Výsledky!$LQ$6,Tipy!JX21=Výsledky!$LQ$7,Tipy!JX21=Výsledky!$LQ$8,Tipy!JX21=Výsledky!$LQ$9),10,0))</f>
        <v>0</v>
      </c>
      <c r="LR27" s="183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6">
        <f>IF(ISBLANK($LS$3),"",IF(ISBLANK(Tipy!JT21),"-",SUM(LN27:LR27)))</f>
        <v>60</v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182">
        <f>IF(ISBLANK($MG$3),"",IF(ISBLANK(Tipy!KF21),0,IF(AND(Tipy!KF21=Výsledky!$ME$3,Tipy!KH21=Výsledky!$MG$3),50,0)))</f>
        <v>0</v>
      </c>
      <c r="MC27" s="182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2">
        <f>IF(ISBLANK($MG$3),"",IF(OR(Tipy!KI21=Výsledky!$MB$6,Tipy!KI21=Výsledky!$MB$7,Tipy!KI21=Výsledky!$MB$8,Tipy!KI21=Výsledky!$MB$9),30,0))</f>
        <v>0</v>
      </c>
      <c r="ME27" s="182">
        <f>IF(ISBLANK($MG$3),"",IF(OR(Tipy!KJ21=Výsledky!$ME$6,Tipy!KJ21=Výsledky!$ME$7,Tipy!KJ21=Výsledky!$ME$8,Tipy!KJ21=Výsledky!$ME$9),10,0))</f>
        <v>0</v>
      </c>
      <c r="MF27" s="183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6">
        <f>IF(ISBLANK($MG$3),"",IF(ISBLANK(Tipy!KF21),"-",SUM(MB27:MF27)))</f>
        <v>20</v>
      </c>
      <c r="MH27" s="94"/>
      <c r="MI27" s="182">
        <f>IF(ISBLANK($MN$3),"",IF(ISBLANK(Tipy!KL21),0,IF(AND(Tipy!KL21=Výsledky!$ML$3,Tipy!KN21=Výsledky!$MN$3),50,0)))</f>
        <v>0</v>
      </c>
      <c r="MJ27" s="182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2">
        <f>IF(ISBLANK($MN$3),"",IF(OR(Tipy!KO21=Výsledky!$MI$6,Tipy!KO21=Výsledky!$MI$7,Tipy!KO21=Výsledky!$MI$8,Tipy!KO21=Výsledky!$MI$9),30,0))</f>
        <v>0</v>
      </c>
      <c r="ML27" s="182">
        <f>IF(ISBLANK($MN$3),"",IF(OR(Tipy!KP21=Výsledky!$ML$6,Tipy!KP21=Výsledky!$ML$7,Tipy!KP21=Výsledky!$ML$8,Tipy!KP21=Výsledky!$ML$9),10,0))</f>
        <v>10</v>
      </c>
      <c r="MM27" s="183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6">
        <f>IF(ISBLANK($MN$3),"",IF(ISBLANK(Tipy!KL21),"-",SUM(MI27:MM27)))</f>
        <v>40</v>
      </c>
      <c r="MO27" s="185"/>
      <c r="MP27" s="182">
        <f>IF(ISBLANK($MU$3),"",IF(ISBLANK(Tipy!KR21),0,IF(AND(Tipy!KR21=Výsledky!$MS$3,Tipy!KT21=Výsledky!$MU$3),50,0)))</f>
        <v>0</v>
      </c>
      <c r="MQ27" s="182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2">
        <f>IF(ISBLANK($MU$3),"",IF(OR(Tipy!KU21=Výsledky!$MP$6,Tipy!KU21=Výsledky!$MP$7,Tipy!KU21=Výsledky!$MP$8,Tipy!KU21=Výsledky!$MP$9),30,0))</f>
        <v>0</v>
      </c>
      <c r="MS27" s="182">
        <f>IF(ISBLANK($MU$3),"",IF(OR(Tipy!KV21=Výsledky!$MS$6,Tipy!KV21=Výsledky!$MS$7,Tipy!KV21=Výsledky!$MS$8,Tipy!KV21=Výsledky!$MS$9),10,0))</f>
        <v>10</v>
      </c>
      <c r="MT27" s="183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6">
        <f>IF(ISBLANK($MU$3),"",IF(ISBLANK(Tipy!KR21),"-",SUM(MP27:MT27)))</f>
        <v>10</v>
      </c>
      <c r="MV27" s="185"/>
      <c r="MW27" s="182">
        <f>IF(ISBLANK($NB$3),"",IF(ISBLANK(Tipy!KX21),0,IF(AND(Tipy!KX21=Výsledky!$MZ$3,Tipy!KZ21=Výsledky!$NB$3),50,0)))</f>
        <v>0</v>
      </c>
      <c r="MX27" s="182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2">
        <f>IF(ISBLANK($NB$3),"",IF(OR(Tipy!LA21=Výsledky!$MW$6,Tipy!LA21=Výsledky!$MW$7,Tipy!LA21=Výsledky!$MW$8,Tipy!LA21=Výsledky!$MW$9),30,0))</f>
        <v>0</v>
      </c>
      <c r="MZ27" s="182">
        <f>IF(ISBLANK($NB$3),"",IF(OR(Tipy!LB21=Výsledky!$MZ$6,Tipy!LB21=Výsledky!$MZ$7,Tipy!LB21=Výsledky!$MZ$8,Tipy!LB21=Výsledky!$MZ$9),10,0))</f>
        <v>0</v>
      </c>
      <c r="NA27" s="183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6">
        <f>IF(ISBLANK($NB$3),"",IF(ISBLANK(Tipy!KX21),"-",SUM(MW27:NA27)))</f>
        <v>0</v>
      </c>
      <c r="NC27" s="185"/>
      <c r="ND27" s="182" t="str">
        <f>IF(ISBLANK($NI$3),"",IF(ISBLANK(Tipy!LD21),0,IF(AND(Tipy!LD21=Výsledky!$NG$3,Tipy!LF21=Výsledky!$NI$3),50,0)))</f>
        <v/>
      </c>
      <c r="NE27" s="182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2" t="str">
        <f>IF(ISBLANK($NI$3),"",IF(OR(Tipy!LG21=Výsledky!$ND$6,Tipy!LG21=Výsledky!$ND$7,Tipy!LG21=Výsledky!$ND$8,Tipy!LG21=Výsledky!$ND$9),30,0))</f>
        <v/>
      </c>
      <c r="NG27" s="182" t="str">
        <f>IF(ISBLANK($NI$3),"",IF(OR(Tipy!LH21=Výsledky!$NG$6,Tipy!LH21=Výsledky!$NG$7,Tipy!LH21=Výsledky!$NG$8,Tipy!LH21=Výsledky!$NG$9),10,0))</f>
        <v/>
      </c>
      <c r="NH27" s="183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6" t="str">
        <f>IF(ISBLANK($NI$3),"",IF(ISBLANK(Tipy!LD21),"-",SUM(ND27:NH27)))</f>
        <v/>
      </c>
      <c r="NJ27" s="185"/>
      <c r="NK27" s="182">
        <f>IF(ISBLANK($NP$3),"",IF(ISBLANK(Tipy!LJ21),0,IF(AND(Tipy!LJ21=Výsledky!$NN$3,Tipy!LL21=Výsledky!$NP$3),50,0)))</f>
        <v>0</v>
      </c>
      <c r="NL27" s="182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2">
        <f>IF(ISBLANK($NP$3),"",IF(OR(Tipy!LM21=Výsledky!$NK$6,Tipy!LM21=Výsledky!$NK$7,Tipy!LM21=Výsledky!$NK$8,Tipy!LM21=Výsledky!$NK$9),30,0))</f>
        <v>0</v>
      </c>
      <c r="NN27" s="182">
        <f>IF(ISBLANK($NP$3),"",IF(OR(Tipy!LN21=Výsledky!$NN$6,Tipy!LN21=Výsledky!$NN$7,Tipy!LN21=Výsledky!$NN$8,Tipy!LN21=Výsledky!$NN$9),10,0))</f>
        <v>0</v>
      </c>
      <c r="NO27" s="183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6">
        <f>IF(ISBLANK($NP$3),"",IF(ISBLANK(Tipy!LJ21),"-",SUM(NK27:NO27)))</f>
        <v>30</v>
      </c>
      <c r="NQ27" s="185"/>
      <c r="NR27" s="182">
        <f>IF(ISBLANK($NW$3),"",IF(ISBLANK(Tipy!LP21),0,IF(AND(Tipy!LP21=Výsledky!$NU$3,Tipy!LR21=Výsledky!$NW$3),50,0)))</f>
        <v>0</v>
      </c>
      <c r="NS27" s="182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82">
        <f>IF(ISBLANK($NW$3),"",IF(OR(Tipy!LS21=Výsledky!$NR$6,Tipy!LS21=Výsledky!$NR$7,Tipy!LS21=Výsledky!$NR$8,Tipy!LS21=Výsledky!$NR$9),30,0))</f>
        <v>0</v>
      </c>
      <c r="NU27" s="182">
        <f>IF(ISBLANK($NW$3),"",IF(OR(Tipy!LT21=Výsledky!$NU$6,Tipy!LT21=Výsledky!$NU$7,Tipy!LT21=Výsledky!$NU$8,Tipy!LT21=Výsledky!$NU$9),10,0))</f>
        <v>0</v>
      </c>
      <c r="NV27" s="183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6">
        <f>IF(ISBLANK($NW$3),"",IF(ISBLANK(Tipy!LP21),"-",SUM(NR27:NV27)))</f>
        <v>20</v>
      </c>
      <c r="NX27" s="94"/>
      <c r="NY27" s="92">
        <f>IF(ISBLANK($OD$3),"",IF(ISBLANK(Tipy!LV21),0,IF(AND(Tipy!LV21=Výsledky!$OB$3,Tipy!LX21=Výsledky!$OD$3),50,0)))</f>
        <v>0</v>
      </c>
      <c r="NZ27" s="92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92">
        <f>IF(ISBLANK($OD$3),"",IF(OR(Tipy!LY21=Výsledky!$NY$6,Tipy!LY21=Výsledky!$NY$7,Tipy!LY21=Výsledky!$NY$8,Tipy!LY21=Výsledky!$NY$9),30,0))</f>
        <v>0</v>
      </c>
      <c r="OB27" s="92">
        <f>IF(ISBLANK($OD$3),"",IF(OR(Tipy!LZ21=Výsledky!$OB$6,Tipy!LZ21=Výsledky!$OB$7,Tipy!LZ21=Výsledky!$OB$8,Tipy!LZ21=Výsledky!$OB$9),10,0))</f>
        <v>0</v>
      </c>
      <c r="OC27" s="93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95">
        <f>IF(ISBLANK($OD$3),"",IF(ISBLANK(Tipy!LV21),"-",SUM(NY27:OC27)))</f>
        <v>30</v>
      </c>
      <c r="OE27" s="94"/>
      <c r="OF27" s="92" t="str">
        <f>IF(ISBLANK($OK$3),"",IF(ISBLANK(Tipy!MB21),0,IF(AND(Tipy!MB21=Výsledky!$OI$3,Tipy!MD21=Výsledky!$OK$3),50,0)))</f>
        <v/>
      </c>
      <c r="OG27" s="92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92" t="str">
        <f>IF(ISBLANK($OK$3),"",IF(OR(Tipy!ME21=Výsledky!$OF$6,Tipy!ME21=Výsledky!$OF$7,Tipy!ME21=Výsledky!$OF$8,Tipy!ME21=Výsledky!$OF$9),30,0))</f>
        <v/>
      </c>
      <c r="OI27" s="92" t="str">
        <f>IF(ISBLANK($OK$3),"",IF(OR(Tipy!MF21=Výsledky!$OI$6,Tipy!MF21=Výsledky!$OI$7,Tipy!MF21=Výsledky!$OI$8,Tipy!MF21=Výsledky!$OI$9),10,0))</f>
        <v/>
      </c>
      <c r="OJ27" s="93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95" t="str">
        <f>IF(ISBLANK($OK$3),"",IF(ISBLANK(Tipy!MB21),"-",SUM(OF27:OJ27)))</f>
        <v/>
      </c>
      <c r="OL27" s="94"/>
      <c r="OM27" s="92" t="str">
        <f>IF(ISBLANK($OR$3),"",IF(ISBLANK(Tipy!MH21),0,IF(AND(Tipy!MH21=Výsledky!$OP$3,Tipy!MJ21=Výsledky!$OR$3),50,0)))</f>
        <v/>
      </c>
      <c r="ON27" s="92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92" t="str">
        <f>IF(ISBLANK($OR$3),"",IF(OR(Tipy!MK21=Výsledky!$OM$6,Tipy!MK21=Výsledky!$OM$7,Tipy!MK21=Výsledky!$OM$8,Tipy!MK21=Výsledky!$OM$9),30,0))</f>
        <v/>
      </c>
      <c r="OP27" s="92" t="str">
        <f>IF(ISBLANK($OR$3),"",IF(OR(Tipy!ML21=Výsledky!$OP$6,Tipy!ML21=Výsledky!$OP$7,Tipy!ML21=Výsledky!$OP$8,Tipy!ML21=Výsledky!$OP$9),10,0))</f>
        <v/>
      </c>
      <c r="OQ27" s="93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95" t="str">
        <f>IF(ISBLANK($OR$3),"",IF(ISBLANK(Tipy!MH21),"-",SUM(OM27:OQ27)))</f>
        <v/>
      </c>
      <c r="OS27" s="94"/>
      <c r="OT27" s="92" t="str">
        <f>IF(ISBLANK($OY$3),"",IF(ISBLANK(Tipy!MN21),0,IF(AND(Tipy!MN21=Výsledky!$OW$3,Tipy!MP21=Výsledky!$OY$3),50,0)))</f>
        <v/>
      </c>
      <c r="OU27" s="92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92" t="str">
        <f>IF(ISBLANK($OY$3),"",IF(OR(Tipy!MQ21=Výsledky!$OT$6,Tipy!MQ21=Výsledky!$OT$7,Tipy!MQ21=Výsledky!$OT$8,Tipy!MQ21=Výsledky!$OT$9),30,0))</f>
        <v/>
      </c>
      <c r="OW27" s="92" t="str">
        <f>IF(ISBLANK($OY$3),"",IF(OR(Tipy!MR21=Výsledky!$OW$6,Tipy!MR21=Výsledky!$OW$7,Tipy!MR21=Výsledky!$OW$8,Tipy!MR21=Výsledky!$OW$9),10,0))</f>
        <v/>
      </c>
      <c r="OX27" s="93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95" t="str">
        <f>IF(ISBLANK($OY$3),"",IF(ISBLANK(Tipy!MN21),"-",SUM(OT27:OX27)))</f>
        <v/>
      </c>
      <c r="OZ27" s="94"/>
      <c r="PA27" s="92" t="str">
        <f>IF(ISBLANK($PF$3),"",IF(ISBLANK(Tipy!MT21),0,IF(AND(Tipy!MT21=Výsledky!$PD$3,Tipy!MV21=Výsledky!$PF$3),50,0)))</f>
        <v/>
      </c>
      <c r="PB27" s="92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92" t="str">
        <f>IF(ISBLANK($PF$3),"",IF(OR(Tipy!MW21=Výsledky!$PA$6,Tipy!MW21=Výsledky!$PA$7,Tipy!MW21=Výsledky!$PA$8,Tipy!MW21=Výsledky!$PA$9),30,0))</f>
        <v/>
      </c>
      <c r="PD27" s="92" t="str">
        <f>IF(ISBLANK($PF$3),"",IF(OR(Tipy!MX21=Výsledky!$PD$6,Tipy!MX21=Výsledky!$PD$7,Tipy!MX21=Výsledky!$PD$8,Tipy!MX21=Výsledky!$PD$9),10,0))</f>
        <v/>
      </c>
      <c r="PE27" s="93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95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>
        <f>IF(ISBLANK($LS$3),"",IF(ISBLANK(Tipy!JT22),0,IF(AND(Tipy!JT22=Výsledky!$LQ$3,Tipy!JV22=Výsledky!$LS$3),50,0)))</f>
        <v>0</v>
      </c>
      <c r="LO28" s="182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82">
        <f>IF(ISBLANK($LS$3),"",IF(OR(Tipy!JW22=Výsledky!$LN$6,Tipy!JW22=Výsledky!$LN$7,Tipy!JW22=Výsledky!$LN$8,Tipy!JW22=Výsledky!$LN$9),30,0))</f>
        <v>0</v>
      </c>
      <c r="LQ28" s="182">
        <f>IF(ISBLANK($LS$3),"",IF(OR(Tipy!JX22=Výsledky!$LQ$6,Tipy!JX22=Výsledky!$LQ$7,Tipy!JX22=Výsledky!$LQ$8,Tipy!JX22=Výsledky!$LQ$9),10,0))</f>
        <v>0</v>
      </c>
      <c r="LR28" s="183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6" t="str">
        <f>IF(ISBLANK($LS$3),"",IF(ISBLANK(Tipy!JT22),"-",SUM(LN28:LR28)))</f>
        <v>-</v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182">
        <f>IF(ISBLANK($MG$3),"",IF(ISBLANK(Tipy!KF22),0,IF(AND(Tipy!KF22=Výsledky!$ME$3,Tipy!KH22=Výsledky!$MG$3),50,0)))</f>
        <v>0</v>
      </c>
      <c r="MC28" s="182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2">
        <f>IF(ISBLANK($MG$3),"",IF(OR(Tipy!KI22=Výsledky!$MB$6,Tipy!KI22=Výsledky!$MB$7,Tipy!KI22=Výsledky!$MB$8,Tipy!KI22=Výsledky!$MB$9),30,0))</f>
        <v>0</v>
      </c>
      <c r="ME28" s="182">
        <f>IF(ISBLANK($MG$3),"",IF(OR(Tipy!KJ22=Výsledky!$ME$6,Tipy!KJ22=Výsledky!$ME$7,Tipy!KJ22=Výsledky!$ME$8,Tipy!KJ22=Výsledky!$ME$9),10,0))</f>
        <v>0</v>
      </c>
      <c r="MF28" s="183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6" t="str">
        <f>IF(ISBLANK($MG$3),"",IF(ISBLANK(Tipy!KF22),"-",SUM(MB28:MF28)))</f>
        <v>-</v>
      </c>
      <c r="MH28" s="94"/>
      <c r="MI28" s="182">
        <f>IF(ISBLANK($MN$3),"",IF(ISBLANK(Tipy!KL22),0,IF(AND(Tipy!KL22=Výsledky!$ML$3,Tipy!KN22=Výsledky!$MN$3),50,0)))</f>
        <v>0</v>
      </c>
      <c r="MJ28" s="182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2">
        <f>IF(ISBLANK($MN$3),"",IF(OR(Tipy!KO22=Výsledky!$MI$6,Tipy!KO22=Výsledky!$MI$7,Tipy!KO22=Výsledky!$MI$8,Tipy!KO22=Výsledky!$MI$9),30,0))</f>
        <v>0</v>
      </c>
      <c r="ML28" s="182">
        <f>IF(ISBLANK($MN$3),"",IF(OR(Tipy!KP22=Výsledky!$ML$6,Tipy!KP22=Výsledky!$ML$7,Tipy!KP22=Výsledky!$ML$8,Tipy!KP22=Výsledky!$ML$9),10,0))</f>
        <v>0</v>
      </c>
      <c r="MM28" s="183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6" t="str">
        <f>IF(ISBLANK($MN$3),"",IF(ISBLANK(Tipy!KL22),"-",SUM(MI28:MM28)))</f>
        <v>-</v>
      </c>
      <c r="MO28" s="185"/>
      <c r="MP28" s="182">
        <f>IF(ISBLANK($MU$3),"",IF(ISBLANK(Tipy!KR22),0,IF(AND(Tipy!KR22=Výsledky!$MS$3,Tipy!KT22=Výsledky!$MU$3),50,0)))</f>
        <v>0</v>
      </c>
      <c r="MQ28" s="182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2">
        <f>IF(ISBLANK($MU$3),"",IF(OR(Tipy!KU22=Výsledky!$MP$6,Tipy!KU22=Výsledky!$MP$7,Tipy!KU22=Výsledky!$MP$8,Tipy!KU22=Výsledky!$MP$9),30,0))</f>
        <v>0</v>
      </c>
      <c r="MS28" s="182">
        <f>IF(ISBLANK($MU$3),"",IF(OR(Tipy!KV22=Výsledky!$MS$6,Tipy!KV22=Výsledky!$MS$7,Tipy!KV22=Výsledky!$MS$8,Tipy!KV22=Výsledky!$MS$9),10,0))</f>
        <v>0</v>
      </c>
      <c r="MT28" s="183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6" t="str">
        <f>IF(ISBLANK($MU$3),"",IF(ISBLANK(Tipy!KR22),"-",SUM(MP28:MT28)))</f>
        <v>-</v>
      </c>
      <c r="MV28" s="185"/>
      <c r="MW28" s="182">
        <f>IF(ISBLANK($NB$3),"",IF(ISBLANK(Tipy!KX22),0,IF(AND(Tipy!KX22=Výsledky!$MZ$3,Tipy!KZ22=Výsledky!$NB$3),50,0)))</f>
        <v>0</v>
      </c>
      <c r="MX28" s="182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2">
        <f>IF(ISBLANK($NB$3),"",IF(OR(Tipy!LA22=Výsledky!$MW$6,Tipy!LA22=Výsledky!$MW$7,Tipy!LA22=Výsledky!$MW$8,Tipy!LA22=Výsledky!$MW$9),30,0))</f>
        <v>0</v>
      </c>
      <c r="MZ28" s="182">
        <f>IF(ISBLANK($NB$3),"",IF(OR(Tipy!LB22=Výsledky!$MZ$6,Tipy!LB22=Výsledky!$MZ$7,Tipy!LB22=Výsledky!$MZ$8,Tipy!LB22=Výsledky!$MZ$9),10,0))</f>
        <v>0</v>
      </c>
      <c r="NA28" s="183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6" t="str">
        <f>IF(ISBLANK($NB$3),"",IF(ISBLANK(Tipy!KX22),"-",SUM(MW28:NA28)))</f>
        <v>-</v>
      </c>
      <c r="NC28" s="185"/>
      <c r="ND28" s="182" t="str">
        <f>IF(ISBLANK($NI$3),"",IF(ISBLANK(Tipy!LD22),0,IF(AND(Tipy!LD22=Výsledky!$NG$3,Tipy!LF22=Výsledky!$NI$3),50,0)))</f>
        <v/>
      </c>
      <c r="NE28" s="182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2" t="str">
        <f>IF(ISBLANK($NI$3),"",IF(OR(Tipy!LG22=Výsledky!$ND$6,Tipy!LG22=Výsledky!$ND$7,Tipy!LG22=Výsledky!$ND$8,Tipy!LG22=Výsledky!$ND$9),30,0))</f>
        <v/>
      </c>
      <c r="NG28" s="182" t="str">
        <f>IF(ISBLANK($NI$3),"",IF(OR(Tipy!LH22=Výsledky!$NG$6,Tipy!LH22=Výsledky!$NG$7,Tipy!LH22=Výsledky!$NG$8,Tipy!LH22=Výsledky!$NG$9),10,0))</f>
        <v/>
      </c>
      <c r="NH28" s="183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6" t="str">
        <f>IF(ISBLANK($NI$3),"",IF(ISBLANK(Tipy!LD22),"-",SUM(ND28:NH28)))</f>
        <v/>
      </c>
      <c r="NJ28" s="185"/>
      <c r="NK28" s="182">
        <f>IF(ISBLANK($NP$3),"",IF(ISBLANK(Tipy!LJ22),0,IF(AND(Tipy!LJ22=Výsledky!$NN$3,Tipy!LL22=Výsledky!$NP$3),50,0)))</f>
        <v>0</v>
      </c>
      <c r="NL28" s="182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2">
        <f>IF(ISBLANK($NP$3),"",IF(OR(Tipy!LM22=Výsledky!$NK$6,Tipy!LM22=Výsledky!$NK$7,Tipy!LM22=Výsledky!$NK$8,Tipy!LM22=Výsledky!$NK$9),30,0))</f>
        <v>0</v>
      </c>
      <c r="NN28" s="182">
        <f>IF(ISBLANK($NP$3),"",IF(OR(Tipy!LN22=Výsledky!$NN$6,Tipy!LN22=Výsledky!$NN$7,Tipy!LN22=Výsledky!$NN$8,Tipy!LN22=Výsledky!$NN$9),10,0))</f>
        <v>0</v>
      </c>
      <c r="NO28" s="183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6" t="str">
        <f>IF(ISBLANK($NP$3),"",IF(ISBLANK(Tipy!LJ22),"-",SUM(NK28:NO28)))</f>
        <v>-</v>
      </c>
      <c r="NQ28" s="185"/>
      <c r="NR28" s="182">
        <f>IF(ISBLANK($NW$3),"",IF(ISBLANK(Tipy!LP22),0,IF(AND(Tipy!LP22=Výsledky!$NU$3,Tipy!LR22=Výsledky!$NW$3),50,0)))</f>
        <v>0</v>
      </c>
      <c r="NS28" s="182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82">
        <f>IF(ISBLANK($NW$3),"",IF(OR(Tipy!LS22=Výsledky!$NR$6,Tipy!LS22=Výsledky!$NR$7,Tipy!LS22=Výsledky!$NR$8,Tipy!LS22=Výsledky!$NR$9),30,0))</f>
        <v>0</v>
      </c>
      <c r="NU28" s="182">
        <f>IF(ISBLANK($NW$3),"",IF(OR(Tipy!LT22=Výsledky!$NU$6,Tipy!LT22=Výsledky!$NU$7,Tipy!LT22=Výsledky!$NU$8,Tipy!LT22=Výsledky!$NU$9),10,0))</f>
        <v>0</v>
      </c>
      <c r="NV28" s="183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6" t="str">
        <f>IF(ISBLANK($NW$3),"",IF(ISBLANK(Tipy!LP22),"-",SUM(NR28:NV28)))</f>
        <v>-</v>
      </c>
      <c r="NX28" s="94"/>
      <c r="NY28" s="92">
        <f>IF(ISBLANK($OD$3),"",IF(ISBLANK(Tipy!LV22),0,IF(AND(Tipy!LV22=Výsledky!$OB$3,Tipy!LX22=Výsledky!$OD$3),50,0)))</f>
        <v>0</v>
      </c>
      <c r="NZ28" s="92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92">
        <f>IF(ISBLANK($OD$3),"",IF(OR(Tipy!LY22=Výsledky!$NY$6,Tipy!LY22=Výsledky!$NY$7,Tipy!LY22=Výsledky!$NY$8,Tipy!LY22=Výsledky!$NY$9),30,0))</f>
        <v>0</v>
      </c>
      <c r="OB28" s="92">
        <f>IF(ISBLANK($OD$3),"",IF(OR(Tipy!LZ22=Výsledky!$OB$6,Tipy!LZ22=Výsledky!$OB$7,Tipy!LZ22=Výsledky!$OB$8,Tipy!LZ22=Výsledky!$OB$9),10,0))</f>
        <v>0</v>
      </c>
      <c r="OC28" s="93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95" t="str">
        <f>IF(ISBLANK($OD$3),"",IF(ISBLANK(Tipy!LV22),"-",SUM(NY28:OC28)))</f>
        <v>-</v>
      </c>
      <c r="OE28" s="94"/>
      <c r="OF28" s="92" t="str">
        <f>IF(ISBLANK($OK$3),"",IF(ISBLANK(Tipy!MB22),0,IF(AND(Tipy!MB22=Výsledky!$OI$3,Tipy!MD22=Výsledky!$OK$3),50,0)))</f>
        <v/>
      </c>
      <c r="OG28" s="92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92" t="str">
        <f>IF(ISBLANK($OK$3),"",IF(OR(Tipy!ME22=Výsledky!$OF$6,Tipy!ME22=Výsledky!$OF$7,Tipy!ME22=Výsledky!$OF$8,Tipy!ME22=Výsledky!$OF$9),30,0))</f>
        <v/>
      </c>
      <c r="OI28" s="92" t="str">
        <f>IF(ISBLANK($OK$3),"",IF(OR(Tipy!MF22=Výsledky!$OI$6,Tipy!MF22=Výsledky!$OI$7,Tipy!MF22=Výsledky!$OI$8,Tipy!MF22=Výsledky!$OI$9),10,0))</f>
        <v/>
      </c>
      <c r="OJ28" s="93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95" t="str">
        <f>IF(ISBLANK($OK$3),"",IF(ISBLANK(Tipy!MB22),"-",SUM(OF28:OJ28)))</f>
        <v/>
      </c>
      <c r="OL28" s="94"/>
      <c r="OM28" s="92" t="str">
        <f>IF(ISBLANK($OR$3),"",IF(ISBLANK(Tipy!MH22),0,IF(AND(Tipy!MH22=Výsledky!$OP$3,Tipy!MJ22=Výsledky!$OR$3),50,0)))</f>
        <v/>
      </c>
      <c r="ON28" s="92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92" t="str">
        <f>IF(ISBLANK($OR$3),"",IF(OR(Tipy!MK22=Výsledky!$OM$6,Tipy!MK22=Výsledky!$OM$7,Tipy!MK22=Výsledky!$OM$8,Tipy!MK22=Výsledky!$OM$9),30,0))</f>
        <v/>
      </c>
      <c r="OP28" s="92" t="str">
        <f>IF(ISBLANK($OR$3),"",IF(OR(Tipy!ML22=Výsledky!$OP$6,Tipy!ML22=Výsledky!$OP$7,Tipy!ML22=Výsledky!$OP$8,Tipy!ML22=Výsledky!$OP$9),10,0))</f>
        <v/>
      </c>
      <c r="OQ28" s="93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95" t="str">
        <f>IF(ISBLANK($OR$3),"",IF(ISBLANK(Tipy!MH22),"-",SUM(OM28:OQ28)))</f>
        <v/>
      </c>
      <c r="OS28" s="94"/>
      <c r="OT28" s="92" t="str">
        <f>IF(ISBLANK($OY$3),"",IF(ISBLANK(Tipy!MN22),0,IF(AND(Tipy!MN22=Výsledky!$OW$3,Tipy!MP22=Výsledky!$OY$3),50,0)))</f>
        <v/>
      </c>
      <c r="OU28" s="92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92" t="str">
        <f>IF(ISBLANK($OY$3),"",IF(OR(Tipy!MQ22=Výsledky!$OT$6,Tipy!MQ22=Výsledky!$OT$7,Tipy!MQ22=Výsledky!$OT$8,Tipy!MQ22=Výsledky!$OT$9),30,0))</f>
        <v/>
      </c>
      <c r="OW28" s="92" t="str">
        <f>IF(ISBLANK($OY$3),"",IF(OR(Tipy!MR22=Výsledky!$OW$6,Tipy!MR22=Výsledky!$OW$7,Tipy!MR22=Výsledky!$OW$8,Tipy!MR22=Výsledky!$OW$9),10,0))</f>
        <v/>
      </c>
      <c r="OX28" s="93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95" t="str">
        <f>IF(ISBLANK($OY$3),"",IF(ISBLANK(Tipy!MN22),"-",SUM(OT28:OX28)))</f>
        <v/>
      </c>
      <c r="OZ28" s="94"/>
      <c r="PA28" s="92" t="str">
        <f>IF(ISBLANK($PF$3),"",IF(ISBLANK(Tipy!MT22),0,IF(AND(Tipy!MT22=Výsledky!$PD$3,Tipy!MV22=Výsledky!$PF$3),50,0)))</f>
        <v/>
      </c>
      <c r="PB28" s="92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92" t="str">
        <f>IF(ISBLANK($PF$3),"",IF(OR(Tipy!MW22=Výsledky!$PA$6,Tipy!MW22=Výsledky!$PA$7,Tipy!MW22=Výsledky!$PA$8,Tipy!MW22=Výsledky!$PA$9),30,0))</f>
        <v/>
      </c>
      <c r="PD28" s="92" t="str">
        <f>IF(ISBLANK($PF$3),"",IF(OR(Tipy!MX22=Výsledky!$PD$6,Tipy!MX22=Výsledky!$PD$7,Tipy!MX22=Výsledky!$PD$8,Tipy!MX22=Výsledky!$PD$9),10,0))</f>
        <v/>
      </c>
      <c r="PE28" s="93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95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>
        <f>IF(ISBLANK($LS$3),"",IF(ISBLANK(Tipy!JT23),0,IF(AND(Tipy!JT23=Výsledky!$LQ$3,Tipy!JV23=Výsledky!$LS$3),50,0)))</f>
        <v>0</v>
      </c>
      <c r="LO29" s="182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82">
        <f>IF(ISBLANK($LS$3),"",IF(OR(Tipy!JW23=Výsledky!$LN$6,Tipy!JW23=Výsledky!$LN$7,Tipy!JW23=Výsledky!$LN$8,Tipy!JW23=Výsledky!$LN$9),30,0))</f>
        <v>0</v>
      </c>
      <c r="LQ29" s="182">
        <f>IF(ISBLANK($LS$3),"",IF(OR(Tipy!JX23=Výsledky!$LQ$6,Tipy!JX23=Výsledky!$LQ$7,Tipy!JX23=Výsledky!$LQ$8,Tipy!JX23=Výsledky!$LQ$9),10,0))</f>
        <v>0</v>
      </c>
      <c r="LR29" s="183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6" t="str">
        <f>IF(ISBLANK($LS$3),"",IF(ISBLANK(Tipy!JT23),"-",SUM(LN29:LR29)))</f>
        <v>-</v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182">
        <f>IF(ISBLANK($MG$3),"",IF(ISBLANK(Tipy!KF23),0,IF(AND(Tipy!KF23=Výsledky!$ME$3,Tipy!KH23=Výsledky!$MG$3),50,0)))</f>
        <v>0</v>
      </c>
      <c r="MC29" s="182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2">
        <f>IF(ISBLANK($MG$3),"",IF(OR(Tipy!KI23=Výsledky!$MB$6,Tipy!KI23=Výsledky!$MB$7,Tipy!KI23=Výsledky!$MB$8,Tipy!KI23=Výsledky!$MB$9),30,0))</f>
        <v>0</v>
      </c>
      <c r="ME29" s="182">
        <f>IF(ISBLANK($MG$3),"",IF(OR(Tipy!KJ23=Výsledky!$ME$6,Tipy!KJ23=Výsledky!$ME$7,Tipy!KJ23=Výsledky!$ME$8,Tipy!KJ23=Výsledky!$ME$9),10,0))</f>
        <v>0</v>
      </c>
      <c r="MF29" s="183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6" t="str">
        <f>IF(ISBLANK($MG$3),"",IF(ISBLANK(Tipy!KF23),"-",SUM(MB29:MF29)))</f>
        <v>-</v>
      </c>
      <c r="MH29" s="94"/>
      <c r="MI29" s="182">
        <f>IF(ISBLANK($MN$3),"",IF(ISBLANK(Tipy!KL23),0,IF(AND(Tipy!KL23=Výsledky!$ML$3,Tipy!KN23=Výsledky!$MN$3),50,0)))</f>
        <v>0</v>
      </c>
      <c r="MJ29" s="182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2">
        <f>IF(ISBLANK($MN$3),"",IF(OR(Tipy!KO23=Výsledky!$MI$6,Tipy!KO23=Výsledky!$MI$7,Tipy!KO23=Výsledky!$MI$8,Tipy!KO23=Výsledky!$MI$9),30,0))</f>
        <v>0</v>
      </c>
      <c r="ML29" s="182">
        <f>IF(ISBLANK($MN$3),"",IF(OR(Tipy!KP23=Výsledky!$ML$6,Tipy!KP23=Výsledky!$ML$7,Tipy!KP23=Výsledky!$ML$8,Tipy!KP23=Výsledky!$ML$9),10,0))</f>
        <v>0</v>
      </c>
      <c r="MM29" s="183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6" t="str">
        <f>IF(ISBLANK($MN$3),"",IF(ISBLANK(Tipy!KL23),"-",SUM(MI29:MM29)))</f>
        <v>-</v>
      </c>
      <c r="MO29" s="185"/>
      <c r="MP29" s="182">
        <f>IF(ISBLANK($MU$3),"",IF(ISBLANK(Tipy!KR23),0,IF(AND(Tipy!KR23=Výsledky!$MS$3,Tipy!KT23=Výsledky!$MU$3),50,0)))</f>
        <v>0</v>
      </c>
      <c r="MQ29" s="182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2">
        <f>IF(ISBLANK($MU$3),"",IF(OR(Tipy!KU23=Výsledky!$MP$6,Tipy!KU23=Výsledky!$MP$7,Tipy!KU23=Výsledky!$MP$8,Tipy!KU23=Výsledky!$MP$9),30,0))</f>
        <v>0</v>
      </c>
      <c r="MS29" s="182">
        <f>IF(ISBLANK($MU$3),"",IF(OR(Tipy!KV23=Výsledky!$MS$6,Tipy!KV23=Výsledky!$MS$7,Tipy!KV23=Výsledky!$MS$8,Tipy!KV23=Výsledky!$MS$9),10,0))</f>
        <v>0</v>
      </c>
      <c r="MT29" s="183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6" t="str">
        <f>IF(ISBLANK($MU$3),"",IF(ISBLANK(Tipy!KR23),"-",SUM(MP29:MT29)))</f>
        <v>-</v>
      </c>
      <c r="MV29" s="185"/>
      <c r="MW29" s="182">
        <f>IF(ISBLANK($NB$3),"",IF(ISBLANK(Tipy!KX23),0,IF(AND(Tipy!KX23=Výsledky!$MZ$3,Tipy!KZ23=Výsledky!$NB$3),50,0)))</f>
        <v>0</v>
      </c>
      <c r="MX29" s="182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2">
        <f>IF(ISBLANK($NB$3),"",IF(OR(Tipy!LA23=Výsledky!$MW$6,Tipy!LA23=Výsledky!$MW$7,Tipy!LA23=Výsledky!$MW$8,Tipy!LA23=Výsledky!$MW$9),30,0))</f>
        <v>0</v>
      </c>
      <c r="MZ29" s="182">
        <f>IF(ISBLANK($NB$3),"",IF(OR(Tipy!LB23=Výsledky!$MZ$6,Tipy!LB23=Výsledky!$MZ$7,Tipy!LB23=Výsledky!$MZ$8,Tipy!LB23=Výsledky!$MZ$9),10,0))</f>
        <v>0</v>
      </c>
      <c r="NA29" s="183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6" t="str">
        <f>IF(ISBLANK($NB$3),"",IF(ISBLANK(Tipy!KX23),"-",SUM(MW29:NA29)))</f>
        <v>-</v>
      </c>
      <c r="NC29" s="185"/>
      <c r="ND29" s="182" t="str">
        <f>IF(ISBLANK($NI$3),"",IF(ISBLANK(Tipy!LD23),0,IF(AND(Tipy!LD23=Výsledky!$NG$3,Tipy!LF23=Výsledky!$NI$3),50,0)))</f>
        <v/>
      </c>
      <c r="NE29" s="182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2" t="str">
        <f>IF(ISBLANK($NI$3),"",IF(OR(Tipy!LG23=Výsledky!$ND$6,Tipy!LG23=Výsledky!$ND$7,Tipy!LG23=Výsledky!$ND$8,Tipy!LG23=Výsledky!$ND$9),30,0))</f>
        <v/>
      </c>
      <c r="NG29" s="182" t="str">
        <f>IF(ISBLANK($NI$3),"",IF(OR(Tipy!LH23=Výsledky!$NG$6,Tipy!LH23=Výsledky!$NG$7,Tipy!LH23=Výsledky!$NG$8,Tipy!LH23=Výsledky!$NG$9),10,0))</f>
        <v/>
      </c>
      <c r="NH29" s="183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6" t="str">
        <f>IF(ISBLANK($NI$3),"",IF(ISBLANK(Tipy!LD23),"-",SUM(ND29:NH29)))</f>
        <v/>
      </c>
      <c r="NJ29" s="185"/>
      <c r="NK29" s="182">
        <f>IF(ISBLANK($NP$3),"",IF(ISBLANK(Tipy!LJ23),0,IF(AND(Tipy!LJ23=Výsledky!$NN$3,Tipy!LL23=Výsledky!$NP$3),50,0)))</f>
        <v>0</v>
      </c>
      <c r="NL29" s="182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2">
        <f>IF(ISBLANK($NP$3),"",IF(OR(Tipy!LM23=Výsledky!$NK$6,Tipy!LM23=Výsledky!$NK$7,Tipy!LM23=Výsledky!$NK$8,Tipy!LM23=Výsledky!$NK$9),30,0))</f>
        <v>0</v>
      </c>
      <c r="NN29" s="182">
        <f>IF(ISBLANK($NP$3),"",IF(OR(Tipy!LN23=Výsledky!$NN$6,Tipy!LN23=Výsledky!$NN$7,Tipy!LN23=Výsledky!$NN$8,Tipy!LN23=Výsledky!$NN$9),10,0))</f>
        <v>0</v>
      </c>
      <c r="NO29" s="183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6" t="str">
        <f>IF(ISBLANK($NP$3),"",IF(ISBLANK(Tipy!LJ23),"-",SUM(NK29:NO29)))</f>
        <v>-</v>
      </c>
      <c r="NQ29" s="185"/>
      <c r="NR29" s="182">
        <f>IF(ISBLANK($NW$3),"",IF(ISBLANK(Tipy!LP23),0,IF(AND(Tipy!LP23=Výsledky!$NU$3,Tipy!LR23=Výsledky!$NW$3),50,0)))</f>
        <v>0</v>
      </c>
      <c r="NS29" s="182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82">
        <f>IF(ISBLANK($NW$3),"",IF(OR(Tipy!LS23=Výsledky!$NR$6,Tipy!LS23=Výsledky!$NR$7,Tipy!LS23=Výsledky!$NR$8,Tipy!LS23=Výsledky!$NR$9),30,0))</f>
        <v>0</v>
      </c>
      <c r="NU29" s="182">
        <f>IF(ISBLANK($NW$3),"",IF(OR(Tipy!LT23=Výsledky!$NU$6,Tipy!LT23=Výsledky!$NU$7,Tipy!LT23=Výsledky!$NU$8,Tipy!LT23=Výsledky!$NU$9),10,0))</f>
        <v>0</v>
      </c>
      <c r="NV29" s="183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6" t="str">
        <f>IF(ISBLANK($NW$3),"",IF(ISBLANK(Tipy!LP23),"-",SUM(NR29:NV29)))</f>
        <v>-</v>
      </c>
      <c r="NX29" s="94"/>
      <c r="NY29" s="92">
        <f>IF(ISBLANK($OD$3),"",IF(ISBLANK(Tipy!LV23),0,IF(AND(Tipy!LV23=Výsledky!$OB$3,Tipy!LX23=Výsledky!$OD$3),50,0)))</f>
        <v>0</v>
      </c>
      <c r="NZ29" s="92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92">
        <f>IF(ISBLANK($OD$3),"",IF(OR(Tipy!LY23=Výsledky!$NY$6,Tipy!LY23=Výsledky!$NY$7,Tipy!LY23=Výsledky!$NY$8,Tipy!LY23=Výsledky!$NY$9),30,0))</f>
        <v>0</v>
      </c>
      <c r="OB29" s="92">
        <f>IF(ISBLANK($OD$3),"",IF(OR(Tipy!LZ23=Výsledky!$OB$6,Tipy!LZ23=Výsledky!$OB$7,Tipy!LZ23=Výsledky!$OB$8,Tipy!LZ23=Výsledky!$OB$9),10,0))</f>
        <v>0</v>
      </c>
      <c r="OC29" s="93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95" t="str">
        <f>IF(ISBLANK($OD$3),"",IF(ISBLANK(Tipy!LV23),"-",SUM(NY29:OC29)))</f>
        <v>-</v>
      </c>
      <c r="OE29" s="94"/>
      <c r="OF29" s="92" t="str">
        <f>IF(ISBLANK($OK$3),"",IF(ISBLANK(Tipy!MB23),0,IF(AND(Tipy!MB23=Výsledky!$OI$3,Tipy!MD23=Výsledky!$OK$3),50,0)))</f>
        <v/>
      </c>
      <c r="OG29" s="92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92" t="str">
        <f>IF(ISBLANK($OK$3),"",IF(OR(Tipy!ME23=Výsledky!$OF$6,Tipy!ME23=Výsledky!$OF$7,Tipy!ME23=Výsledky!$OF$8,Tipy!ME23=Výsledky!$OF$9),30,0))</f>
        <v/>
      </c>
      <c r="OI29" s="92" t="str">
        <f>IF(ISBLANK($OK$3),"",IF(OR(Tipy!MF23=Výsledky!$OI$6,Tipy!MF23=Výsledky!$OI$7,Tipy!MF23=Výsledky!$OI$8,Tipy!MF23=Výsledky!$OI$9),10,0))</f>
        <v/>
      </c>
      <c r="OJ29" s="93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95" t="str">
        <f>IF(ISBLANK($OK$3),"",IF(ISBLANK(Tipy!MB23),"-",SUM(OF29:OJ29)))</f>
        <v/>
      </c>
      <c r="OL29" s="94"/>
      <c r="OM29" s="92" t="str">
        <f>IF(ISBLANK($OR$3),"",IF(ISBLANK(Tipy!MH23),0,IF(AND(Tipy!MH23=Výsledky!$OP$3,Tipy!MJ23=Výsledky!$OR$3),50,0)))</f>
        <v/>
      </c>
      <c r="ON29" s="92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92" t="str">
        <f>IF(ISBLANK($OR$3),"",IF(OR(Tipy!MK23=Výsledky!$OM$6,Tipy!MK23=Výsledky!$OM$7,Tipy!MK23=Výsledky!$OM$8,Tipy!MK23=Výsledky!$OM$9),30,0))</f>
        <v/>
      </c>
      <c r="OP29" s="92" t="str">
        <f>IF(ISBLANK($OR$3),"",IF(OR(Tipy!ML23=Výsledky!$OP$6,Tipy!ML23=Výsledky!$OP$7,Tipy!ML23=Výsledky!$OP$8,Tipy!ML23=Výsledky!$OP$9),10,0))</f>
        <v/>
      </c>
      <c r="OQ29" s="93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95" t="str">
        <f>IF(ISBLANK($OR$3),"",IF(ISBLANK(Tipy!MH23),"-",SUM(OM29:OQ29)))</f>
        <v/>
      </c>
      <c r="OS29" s="94"/>
      <c r="OT29" s="92" t="str">
        <f>IF(ISBLANK($OY$3),"",IF(ISBLANK(Tipy!MN23),0,IF(AND(Tipy!MN23=Výsledky!$OW$3,Tipy!MP23=Výsledky!$OY$3),50,0)))</f>
        <v/>
      </c>
      <c r="OU29" s="92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92" t="str">
        <f>IF(ISBLANK($OY$3),"",IF(OR(Tipy!MQ23=Výsledky!$OT$6,Tipy!MQ23=Výsledky!$OT$7,Tipy!MQ23=Výsledky!$OT$8,Tipy!MQ23=Výsledky!$OT$9),30,0))</f>
        <v/>
      </c>
      <c r="OW29" s="92" t="str">
        <f>IF(ISBLANK($OY$3),"",IF(OR(Tipy!MR23=Výsledky!$OW$6,Tipy!MR23=Výsledky!$OW$7,Tipy!MR23=Výsledky!$OW$8,Tipy!MR23=Výsledky!$OW$9),10,0))</f>
        <v/>
      </c>
      <c r="OX29" s="93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95" t="str">
        <f>IF(ISBLANK($OY$3),"",IF(ISBLANK(Tipy!MN23),"-",SUM(OT29:OX29)))</f>
        <v/>
      </c>
      <c r="OZ29" s="94"/>
      <c r="PA29" s="92" t="str">
        <f>IF(ISBLANK($PF$3),"",IF(ISBLANK(Tipy!MT23),0,IF(AND(Tipy!MT23=Výsledky!$PD$3,Tipy!MV23=Výsledky!$PF$3),50,0)))</f>
        <v/>
      </c>
      <c r="PB29" s="92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92" t="str">
        <f>IF(ISBLANK($PF$3),"",IF(OR(Tipy!MW23=Výsledky!$PA$6,Tipy!MW23=Výsledky!$PA$7,Tipy!MW23=Výsledky!$PA$8,Tipy!MW23=Výsledky!$PA$9),30,0))</f>
        <v/>
      </c>
      <c r="PD29" s="92" t="str">
        <f>IF(ISBLANK($PF$3),"",IF(OR(Tipy!MX23=Výsledky!$PD$6,Tipy!MX23=Výsledky!$PD$7,Tipy!MX23=Výsledky!$PD$8,Tipy!MX23=Výsledky!$PD$9),10,0))</f>
        <v/>
      </c>
      <c r="PE29" s="93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95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>
        <f>IF(ISBLANK($LS$3),"",IF(ISBLANK(Tipy!JT24),0,IF(AND(Tipy!JT24=Výsledky!$LQ$3,Tipy!JV24=Výsledky!$LS$3),50,0)))</f>
        <v>0</v>
      </c>
      <c r="LO30" s="182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82">
        <f>IF(ISBLANK($LS$3),"",IF(OR(Tipy!JW24=Výsledky!$LN$6,Tipy!JW24=Výsledky!$LN$7,Tipy!JW24=Výsledky!$LN$8,Tipy!JW24=Výsledky!$LN$9),30,0))</f>
        <v>0</v>
      </c>
      <c r="LQ30" s="182">
        <f>IF(ISBLANK($LS$3),"",IF(OR(Tipy!JX24=Výsledky!$LQ$6,Tipy!JX24=Výsledky!$LQ$7,Tipy!JX24=Výsledky!$LQ$8,Tipy!JX24=Výsledky!$LQ$9),10,0))</f>
        <v>0</v>
      </c>
      <c r="LR30" s="183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6" t="str">
        <f>IF(ISBLANK($LS$3),"",IF(ISBLANK(Tipy!JT24),"-",SUM(LN30:LR30)))</f>
        <v>-</v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182">
        <f>IF(ISBLANK($MG$3),"",IF(ISBLANK(Tipy!KF24),0,IF(AND(Tipy!KF24=Výsledky!$ME$3,Tipy!KH24=Výsledky!$MG$3),50,0)))</f>
        <v>0</v>
      </c>
      <c r="MC30" s="182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2">
        <f>IF(ISBLANK($MG$3),"",IF(OR(Tipy!KI24=Výsledky!$MB$6,Tipy!KI24=Výsledky!$MB$7,Tipy!KI24=Výsledky!$MB$8,Tipy!KI24=Výsledky!$MB$9),30,0))</f>
        <v>0</v>
      </c>
      <c r="ME30" s="182">
        <f>IF(ISBLANK($MG$3),"",IF(OR(Tipy!KJ24=Výsledky!$ME$6,Tipy!KJ24=Výsledky!$ME$7,Tipy!KJ24=Výsledky!$ME$8,Tipy!KJ24=Výsledky!$ME$9),10,0))</f>
        <v>0</v>
      </c>
      <c r="MF30" s="183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6">
        <f>IF(ISBLANK($MG$3),"",IF(ISBLANK(Tipy!KF24),"-",SUM(MB30:MF30)))</f>
        <v>20</v>
      </c>
      <c r="MH30" s="94"/>
      <c r="MI30" s="182">
        <f>IF(ISBLANK($MN$3),"",IF(ISBLANK(Tipy!KL24),0,IF(AND(Tipy!KL24=Výsledky!$ML$3,Tipy!KN24=Výsledky!$MN$3),50,0)))</f>
        <v>0</v>
      </c>
      <c r="MJ30" s="182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2">
        <f>IF(ISBLANK($MN$3),"",IF(OR(Tipy!KO24=Výsledky!$MI$6,Tipy!KO24=Výsledky!$MI$7,Tipy!KO24=Výsledky!$MI$8,Tipy!KO24=Výsledky!$MI$9),30,0))</f>
        <v>0</v>
      </c>
      <c r="ML30" s="182">
        <f>IF(ISBLANK($MN$3),"",IF(OR(Tipy!KP24=Výsledky!$ML$6,Tipy!KP24=Výsledky!$ML$7,Tipy!KP24=Výsledky!$ML$8,Tipy!KP24=Výsledky!$ML$9),10,0))</f>
        <v>0</v>
      </c>
      <c r="MM30" s="183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6" t="str">
        <f>IF(ISBLANK($MN$3),"",IF(ISBLANK(Tipy!KL24),"-",SUM(MI30:MM30)))</f>
        <v>-</v>
      </c>
      <c r="MO30" s="185"/>
      <c r="MP30" s="182">
        <f>IF(ISBLANK($MU$3),"",IF(ISBLANK(Tipy!KR24),0,IF(AND(Tipy!KR24=Výsledky!$MS$3,Tipy!KT24=Výsledky!$MU$3),50,0)))</f>
        <v>0</v>
      </c>
      <c r="MQ30" s="182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2">
        <f>IF(ISBLANK($MU$3),"",IF(OR(Tipy!KU24=Výsledky!$MP$6,Tipy!KU24=Výsledky!$MP$7,Tipy!KU24=Výsledky!$MP$8,Tipy!KU24=Výsledky!$MP$9),30,0))</f>
        <v>0</v>
      </c>
      <c r="MS30" s="182">
        <f>IF(ISBLANK($MU$3),"",IF(OR(Tipy!KV24=Výsledky!$MS$6,Tipy!KV24=Výsledky!$MS$7,Tipy!KV24=Výsledky!$MS$8,Tipy!KV24=Výsledky!$MS$9),10,0))</f>
        <v>0</v>
      </c>
      <c r="MT30" s="183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6">
        <f>IF(ISBLANK($MU$3),"",IF(ISBLANK(Tipy!KR24),"-",SUM(MP30:MT30)))</f>
        <v>0</v>
      </c>
      <c r="MV30" s="185"/>
      <c r="MW30" s="182">
        <f>IF(ISBLANK($NB$3),"",IF(ISBLANK(Tipy!KX24),0,IF(AND(Tipy!KX24=Výsledky!$MZ$3,Tipy!KZ24=Výsledky!$NB$3),50,0)))</f>
        <v>0</v>
      </c>
      <c r="MX30" s="182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2">
        <f>IF(ISBLANK($NB$3),"",IF(OR(Tipy!LA24=Výsledky!$MW$6,Tipy!LA24=Výsledky!$MW$7,Tipy!LA24=Výsledky!$MW$8,Tipy!LA24=Výsledky!$MW$9),30,0))</f>
        <v>0</v>
      </c>
      <c r="MZ30" s="182">
        <f>IF(ISBLANK($NB$3),"",IF(OR(Tipy!LB24=Výsledky!$MZ$6,Tipy!LB24=Výsledky!$MZ$7,Tipy!LB24=Výsledky!$MZ$8,Tipy!LB24=Výsledky!$MZ$9),10,0))</f>
        <v>0</v>
      </c>
      <c r="NA30" s="183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6" t="str">
        <f>IF(ISBLANK($NB$3),"",IF(ISBLANK(Tipy!KX24),"-",SUM(MW30:NA30)))</f>
        <v>-</v>
      </c>
      <c r="NC30" s="185"/>
      <c r="ND30" s="182" t="str">
        <f>IF(ISBLANK($NI$3),"",IF(ISBLANK(Tipy!LD24),0,IF(AND(Tipy!LD24=Výsledky!$NG$3,Tipy!LF24=Výsledky!$NI$3),50,0)))</f>
        <v/>
      </c>
      <c r="NE30" s="182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2" t="str">
        <f>IF(ISBLANK($NI$3),"",IF(OR(Tipy!LG24=Výsledky!$ND$6,Tipy!LG24=Výsledky!$ND$7,Tipy!LG24=Výsledky!$ND$8,Tipy!LG24=Výsledky!$ND$9),30,0))</f>
        <v/>
      </c>
      <c r="NG30" s="182" t="str">
        <f>IF(ISBLANK($NI$3),"",IF(OR(Tipy!LH24=Výsledky!$NG$6,Tipy!LH24=Výsledky!$NG$7,Tipy!LH24=Výsledky!$NG$8,Tipy!LH24=Výsledky!$NG$9),10,0))</f>
        <v/>
      </c>
      <c r="NH30" s="183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6" t="str">
        <f>IF(ISBLANK($NI$3),"",IF(ISBLANK(Tipy!LD24),"-",SUM(ND30:NH30)))</f>
        <v/>
      </c>
      <c r="NJ30" s="185"/>
      <c r="NK30" s="182">
        <f>IF(ISBLANK($NP$3),"",IF(ISBLANK(Tipy!LJ24),0,IF(AND(Tipy!LJ24=Výsledky!$NN$3,Tipy!LL24=Výsledky!$NP$3),50,0)))</f>
        <v>0</v>
      </c>
      <c r="NL30" s="182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2">
        <f>IF(ISBLANK($NP$3),"",IF(OR(Tipy!LM24=Výsledky!$NK$6,Tipy!LM24=Výsledky!$NK$7,Tipy!LM24=Výsledky!$NK$8,Tipy!LM24=Výsledky!$NK$9),30,0))</f>
        <v>0</v>
      </c>
      <c r="NN30" s="182">
        <f>IF(ISBLANK($NP$3),"",IF(OR(Tipy!LN24=Výsledky!$NN$6,Tipy!LN24=Výsledky!$NN$7,Tipy!LN24=Výsledky!$NN$8,Tipy!LN24=Výsledky!$NN$9),10,0))</f>
        <v>0</v>
      </c>
      <c r="NO30" s="183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6">
        <f>IF(ISBLANK($NP$3),"",IF(ISBLANK(Tipy!LJ24),"-",SUM(NK30:NO30)))</f>
        <v>0</v>
      </c>
      <c r="NQ30" s="185"/>
      <c r="NR30" s="182">
        <f>IF(ISBLANK($NW$3),"",IF(ISBLANK(Tipy!LP24),0,IF(AND(Tipy!LP24=Výsledky!$NU$3,Tipy!LR24=Výsledky!$NW$3),50,0)))</f>
        <v>0</v>
      </c>
      <c r="NS30" s="182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82">
        <f>IF(ISBLANK($NW$3),"",IF(OR(Tipy!LS24=Výsledky!$NR$6,Tipy!LS24=Výsledky!$NR$7,Tipy!LS24=Výsledky!$NR$8,Tipy!LS24=Výsledky!$NR$9),30,0))</f>
        <v>0</v>
      </c>
      <c r="NU30" s="182">
        <f>IF(ISBLANK($NW$3),"",IF(OR(Tipy!LT24=Výsledky!$NU$6,Tipy!LT24=Výsledky!$NU$7,Tipy!LT24=Výsledky!$NU$8,Tipy!LT24=Výsledky!$NU$9),10,0))</f>
        <v>0</v>
      </c>
      <c r="NV30" s="183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6">
        <f>IF(ISBLANK($NW$3),"",IF(ISBLANK(Tipy!LP24),"-",SUM(NR30:NV30)))</f>
        <v>20</v>
      </c>
      <c r="NX30" s="94"/>
      <c r="NY30" s="92">
        <f>IF(ISBLANK($OD$3),"",IF(ISBLANK(Tipy!LV24),0,IF(AND(Tipy!LV24=Výsledky!$OB$3,Tipy!LX24=Výsledky!$OD$3),50,0)))</f>
        <v>0</v>
      </c>
      <c r="NZ30" s="92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92">
        <f>IF(ISBLANK($OD$3),"",IF(OR(Tipy!LY24=Výsledky!$NY$6,Tipy!LY24=Výsledky!$NY$7,Tipy!LY24=Výsledky!$NY$8,Tipy!LY24=Výsledky!$NY$9),30,0))</f>
        <v>0</v>
      </c>
      <c r="OB30" s="92">
        <f>IF(ISBLANK($OD$3),"",IF(OR(Tipy!LZ24=Výsledky!$OB$6,Tipy!LZ24=Výsledky!$OB$7,Tipy!LZ24=Výsledky!$OB$8,Tipy!LZ24=Výsledky!$OB$9),10,0))</f>
        <v>0</v>
      </c>
      <c r="OC30" s="93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95">
        <f>IF(ISBLANK($OD$3),"",IF(ISBLANK(Tipy!LV24),"-",SUM(NY30:OC30)))</f>
        <v>20</v>
      </c>
      <c r="OE30" s="94"/>
      <c r="OF30" s="92" t="str">
        <f>IF(ISBLANK($OK$3),"",IF(ISBLANK(Tipy!MB24),0,IF(AND(Tipy!MB24=Výsledky!$OI$3,Tipy!MD24=Výsledky!$OK$3),50,0)))</f>
        <v/>
      </c>
      <c r="OG30" s="92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92" t="str">
        <f>IF(ISBLANK($OK$3),"",IF(OR(Tipy!ME24=Výsledky!$OF$6,Tipy!ME24=Výsledky!$OF$7,Tipy!ME24=Výsledky!$OF$8,Tipy!ME24=Výsledky!$OF$9),30,0))</f>
        <v/>
      </c>
      <c r="OI30" s="92" t="str">
        <f>IF(ISBLANK($OK$3),"",IF(OR(Tipy!MF24=Výsledky!$OI$6,Tipy!MF24=Výsledky!$OI$7,Tipy!MF24=Výsledky!$OI$8,Tipy!MF24=Výsledky!$OI$9),10,0))</f>
        <v/>
      </c>
      <c r="OJ30" s="93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95" t="str">
        <f>IF(ISBLANK($OK$3),"",IF(ISBLANK(Tipy!MB24),"-",SUM(OF30:OJ30)))</f>
        <v/>
      </c>
      <c r="OL30" s="94"/>
      <c r="OM30" s="92" t="str">
        <f>IF(ISBLANK($OR$3),"",IF(ISBLANK(Tipy!MH24),0,IF(AND(Tipy!MH24=Výsledky!$OP$3,Tipy!MJ24=Výsledky!$OR$3),50,0)))</f>
        <v/>
      </c>
      <c r="ON30" s="92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92" t="str">
        <f>IF(ISBLANK($OR$3),"",IF(OR(Tipy!MK24=Výsledky!$OM$6,Tipy!MK24=Výsledky!$OM$7,Tipy!MK24=Výsledky!$OM$8,Tipy!MK24=Výsledky!$OM$9),30,0))</f>
        <v/>
      </c>
      <c r="OP30" s="92" t="str">
        <f>IF(ISBLANK($OR$3),"",IF(OR(Tipy!ML24=Výsledky!$OP$6,Tipy!ML24=Výsledky!$OP$7,Tipy!ML24=Výsledky!$OP$8,Tipy!ML24=Výsledky!$OP$9),10,0))</f>
        <v/>
      </c>
      <c r="OQ30" s="93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95" t="str">
        <f>IF(ISBLANK($OR$3),"",IF(ISBLANK(Tipy!MH24),"-",SUM(OM30:OQ30)))</f>
        <v/>
      </c>
      <c r="OS30" s="94"/>
      <c r="OT30" s="92" t="str">
        <f>IF(ISBLANK($OY$3),"",IF(ISBLANK(Tipy!MN24),0,IF(AND(Tipy!MN24=Výsledky!$OW$3,Tipy!MP24=Výsledky!$OY$3),50,0)))</f>
        <v/>
      </c>
      <c r="OU30" s="92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92" t="str">
        <f>IF(ISBLANK($OY$3),"",IF(OR(Tipy!MQ24=Výsledky!$OT$6,Tipy!MQ24=Výsledky!$OT$7,Tipy!MQ24=Výsledky!$OT$8,Tipy!MQ24=Výsledky!$OT$9),30,0))</f>
        <v/>
      </c>
      <c r="OW30" s="92" t="str">
        <f>IF(ISBLANK($OY$3),"",IF(OR(Tipy!MR24=Výsledky!$OW$6,Tipy!MR24=Výsledky!$OW$7,Tipy!MR24=Výsledky!$OW$8,Tipy!MR24=Výsledky!$OW$9),10,0))</f>
        <v/>
      </c>
      <c r="OX30" s="93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95" t="str">
        <f>IF(ISBLANK($OY$3),"",IF(ISBLANK(Tipy!MN24),"-",SUM(OT30:OX30)))</f>
        <v/>
      </c>
      <c r="OZ30" s="94"/>
      <c r="PA30" s="92" t="str">
        <f>IF(ISBLANK($PF$3),"",IF(ISBLANK(Tipy!MT24),0,IF(AND(Tipy!MT24=Výsledky!$PD$3,Tipy!MV24=Výsledky!$PF$3),50,0)))</f>
        <v/>
      </c>
      <c r="PB30" s="92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92" t="str">
        <f>IF(ISBLANK($PF$3),"",IF(OR(Tipy!MW24=Výsledky!$PA$6,Tipy!MW24=Výsledky!$PA$7,Tipy!MW24=Výsledky!$PA$8,Tipy!MW24=Výsledky!$PA$9),30,0))</f>
        <v/>
      </c>
      <c r="PD30" s="92" t="str">
        <f>IF(ISBLANK($PF$3),"",IF(OR(Tipy!MX24=Výsledky!$PD$6,Tipy!MX24=Výsledky!$PD$7,Tipy!MX24=Výsledky!$PD$8,Tipy!MX24=Výsledky!$PD$9),10,0))</f>
        <v/>
      </c>
      <c r="PE30" s="93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95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>
        <f>IF(ISBLANK($LS$3),"",IF(ISBLANK(Tipy!JT25),0,IF(AND(Tipy!JT25=Výsledky!$LQ$3,Tipy!JV25=Výsledky!$LS$3),50,0)))</f>
        <v>0</v>
      </c>
      <c r="LO31" s="182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82">
        <f>IF(ISBLANK($LS$3),"",IF(OR(Tipy!JW25=Výsledky!$LN$6,Tipy!JW25=Výsledky!$LN$7,Tipy!JW25=Výsledky!$LN$8,Tipy!JW25=Výsledky!$LN$9),30,0))</f>
        <v>0</v>
      </c>
      <c r="LQ31" s="182">
        <f>IF(ISBLANK($LS$3),"",IF(OR(Tipy!JX25=Výsledky!$LQ$6,Tipy!JX25=Výsledky!$LQ$7,Tipy!JX25=Výsledky!$LQ$8,Tipy!JX25=Výsledky!$LQ$9),10,0))</f>
        <v>0</v>
      </c>
      <c r="LR31" s="183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6" t="str">
        <f>IF(ISBLANK($LS$3),"",IF(ISBLANK(Tipy!JT25),"-",SUM(LN31:LR31)))</f>
        <v>-</v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182">
        <f>IF(ISBLANK($MG$3),"",IF(ISBLANK(Tipy!KF25),0,IF(AND(Tipy!KF25=Výsledky!$ME$3,Tipy!KH25=Výsledky!$MG$3),50,0)))</f>
        <v>0</v>
      </c>
      <c r="MC31" s="182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2">
        <f>IF(ISBLANK($MG$3),"",IF(OR(Tipy!KI25=Výsledky!$MB$6,Tipy!KI25=Výsledky!$MB$7,Tipy!KI25=Výsledky!$MB$8,Tipy!KI25=Výsledky!$MB$9),30,0))</f>
        <v>0</v>
      </c>
      <c r="ME31" s="182">
        <f>IF(ISBLANK($MG$3),"",IF(OR(Tipy!KJ25=Výsledky!$ME$6,Tipy!KJ25=Výsledky!$ME$7,Tipy!KJ25=Výsledky!$ME$8,Tipy!KJ25=Výsledky!$ME$9),10,0))</f>
        <v>0</v>
      </c>
      <c r="MF31" s="183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6" t="str">
        <f>IF(ISBLANK($MG$3),"",IF(ISBLANK(Tipy!KF25),"-",SUM(MB31:MF31)))</f>
        <v>-</v>
      </c>
      <c r="MH31" s="94"/>
      <c r="MI31" s="182">
        <f>IF(ISBLANK($MN$3),"",IF(ISBLANK(Tipy!KL25),0,IF(AND(Tipy!KL25=Výsledky!$ML$3,Tipy!KN25=Výsledky!$MN$3),50,0)))</f>
        <v>0</v>
      </c>
      <c r="MJ31" s="182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2">
        <f>IF(ISBLANK($MN$3),"",IF(OR(Tipy!KO25=Výsledky!$MI$6,Tipy!KO25=Výsledky!$MI$7,Tipy!KO25=Výsledky!$MI$8,Tipy!KO25=Výsledky!$MI$9),30,0))</f>
        <v>0</v>
      </c>
      <c r="ML31" s="182">
        <f>IF(ISBLANK($MN$3),"",IF(OR(Tipy!KP25=Výsledky!$ML$6,Tipy!KP25=Výsledky!$ML$7,Tipy!KP25=Výsledky!$ML$8,Tipy!KP25=Výsledky!$ML$9),10,0))</f>
        <v>10</v>
      </c>
      <c r="MM31" s="183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6">
        <f>IF(ISBLANK($MN$3),"",IF(ISBLANK(Tipy!KL25),"-",SUM(MI31:MM31)))</f>
        <v>30</v>
      </c>
      <c r="MO31" s="185"/>
      <c r="MP31" s="182">
        <f>IF(ISBLANK($MU$3),"",IF(ISBLANK(Tipy!KR25),0,IF(AND(Tipy!KR25=Výsledky!$MS$3,Tipy!KT25=Výsledky!$MU$3),50,0)))</f>
        <v>0</v>
      </c>
      <c r="MQ31" s="182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2">
        <f>IF(ISBLANK($MU$3),"",IF(OR(Tipy!KU25=Výsledky!$MP$6,Tipy!KU25=Výsledky!$MP$7,Tipy!KU25=Výsledky!$MP$8,Tipy!KU25=Výsledky!$MP$9),30,0))</f>
        <v>0</v>
      </c>
      <c r="MS31" s="182">
        <f>IF(ISBLANK($MU$3),"",IF(OR(Tipy!KV25=Výsledky!$MS$6,Tipy!KV25=Výsledky!$MS$7,Tipy!KV25=Výsledky!$MS$8,Tipy!KV25=Výsledky!$MS$9),10,0))</f>
        <v>0</v>
      </c>
      <c r="MT31" s="183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6">
        <f>IF(ISBLANK($MU$3),"",IF(ISBLANK(Tipy!KR25),"-",SUM(MP31:MT31)))</f>
        <v>10</v>
      </c>
      <c r="MV31" s="185"/>
      <c r="MW31" s="182">
        <f>IF(ISBLANK($NB$3),"",IF(ISBLANK(Tipy!KX25),0,IF(AND(Tipy!KX25=Výsledky!$MZ$3,Tipy!KZ25=Výsledky!$NB$3),50,0)))</f>
        <v>0</v>
      </c>
      <c r="MX31" s="182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2">
        <f>IF(ISBLANK($NB$3),"",IF(OR(Tipy!LA25=Výsledky!$MW$6,Tipy!LA25=Výsledky!$MW$7,Tipy!LA25=Výsledky!$MW$8,Tipy!LA25=Výsledky!$MW$9),30,0))</f>
        <v>0</v>
      </c>
      <c r="MZ31" s="182">
        <f>IF(ISBLANK($NB$3),"",IF(OR(Tipy!LB25=Výsledky!$MZ$6,Tipy!LB25=Výsledky!$MZ$7,Tipy!LB25=Výsledky!$MZ$8,Tipy!LB25=Výsledky!$MZ$9),10,0))</f>
        <v>0</v>
      </c>
      <c r="NA31" s="183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6">
        <f>IF(ISBLANK($NB$3),"",IF(ISBLANK(Tipy!KX25),"-",SUM(MW31:NA31)))</f>
        <v>0</v>
      </c>
      <c r="NC31" s="185"/>
      <c r="ND31" s="182" t="str">
        <f>IF(ISBLANK($NI$3),"",IF(ISBLANK(Tipy!LD25),0,IF(AND(Tipy!LD25=Výsledky!$NG$3,Tipy!LF25=Výsledky!$NI$3),50,0)))</f>
        <v/>
      </c>
      <c r="NE31" s="182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2" t="str">
        <f>IF(ISBLANK($NI$3),"",IF(OR(Tipy!LG25=Výsledky!$ND$6,Tipy!LG25=Výsledky!$ND$7,Tipy!LG25=Výsledky!$ND$8,Tipy!LG25=Výsledky!$ND$9),30,0))</f>
        <v/>
      </c>
      <c r="NG31" s="182" t="str">
        <f>IF(ISBLANK($NI$3),"",IF(OR(Tipy!LH25=Výsledky!$NG$6,Tipy!LH25=Výsledky!$NG$7,Tipy!LH25=Výsledky!$NG$8,Tipy!LH25=Výsledky!$NG$9),10,0))</f>
        <v/>
      </c>
      <c r="NH31" s="183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6" t="str">
        <f>IF(ISBLANK($NI$3),"",IF(ISBLANK(Tipy!LD25),"-",SUM(ND31:NH31)))</f>
        <v/>
      </c>
      <c r="NJ31" s="185"/>
      <c r="NK31" s="182">
        <f>IF(ISBLANK($NP$3),"",IF(ISBLANK(Tipy!LJ25),0,IF(AND(Tipy!LJ25=Výsledky!$NN$3,Tipy!LL25=Výsledky!$NP$3),50,0)))</f>
        <v>0</v>
      </c>
      <c r="NL31" s="182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2">
        <f>IF(ISBLANK($NP$3),"",IF(OR(Tipy!LM25=Výsledky!$NK$6,Tipy!LM25=Výsledky!$NK$7,Tipy!LM25=Výsledky!$NK$8,Tipy!LM25=Výsledky!$NK$9),30,0))</f>
        <v>0</v>
      </c>
      <c r="NN31" s="182">
        <f>IF(ISBLANK($NP$3),"",IF(OR(Tipy!LN25=Výsledky!$NN$6,Tipy!LN25=Výsledky!$NN$7,Tipy!LN25=Výsledky!$NN$8,Tipy!LN25=Výsledky!$NN$9),10,0))</f>
        <v>0</v>
      </c>
      <c r="NO31" s="183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6" t="str">
        <f>IF(ISBLANK($NP$3),"",IF(ISBLANK(Tipy!LJ25),"-",SUM(NK31:NO31)))</f>
        <v>-</v>
      </c>
      <c r="NQ31" s="185"/>
      <c r="NR31" s="182">
        <f>IF(ISBLANK($NW$3),"",IF(ISBLANK(Tipy!LP25),0,IF(AND(Tipy!LP25=Výsledky!$NU$3,Tipy!LR25=Výsledky!$NW$3),50,0)))</f>
        <v>0</v>
      </c>
      <c r="NS31" s="182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82">
        <f>IF(ISBLANK($NW$3),"",IF(OR(Tipy!LS25=Výsledky!$NR$6,Tipy!LS25=Výsledky!$NR$7,Tipy!LS25=Výsledky!$NR$8,Tipy!LS25=Výsledky!$NR$9),30,0))</f>
        <v>0</v>
      </c>
      <c r="NU31" s="182">
        <f>IF(ISBLANK($NW$3),"",IF(OR(Tipy!LT25=Výsledky!$NU$6,Tipy!LT25=Výsledky!$NU$7,Tipy!LT25=Výsledky!$NU$8,Tipy!LT25=Výsledky!$NU$9),10,0))</f>
        <v>10</v>
      </c>
      <c r="NV31" s="183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6">
        <f>IF(ISBLANK($NW$3),"",IF(ISBLANK(Tipy!LP25),"-",SUM(NR31:NV31)))</f>
        <v>30</v>
      </c>
      <c r="NX31" s="94"/>
      <c r="NY31" s="92">
        <f>IF(ISBLANK($OD$3),"",IF(ISBLANK(Tipy!LV25),0,IF(AND(Tipy!LV25=Výsledky!$OB$3,Tipy!LX25=Výsledky!$OD$3),50,0)))</f>
        <v>0</v>
      </c>
      <c r="NZ31" s="92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92">
        <f>IF(ISBLANK($OD$3),"",IF(OR(Tipy!LY25=Výsledky!$NY$6,Tipy!LY25=Výsledky!$NY$7,Tipy!LY25=Výsledky!$NY$8,Tipy!LY25=Výsledky!$NY$9),30,0))</f>
        <v>0</v>
      </c>
      <c r="OB31" s="92">
        <f>IF(ISBLANK($OD$3),"",IF(OR(Tipy!LZ25=Výsledky!$OB$6,Tipy!LZ25=Výsledky!$OB$7,Tipy!LZ25=Výsledky!$OB$8,Tipy!LZ25=Výsledky!$OB$9),10,0))</f>
        <v>10</v>
      </c>
      <c r="OC31" s="93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95">
        <f>IF(ISBLANK($OD$3),"",IF(ISBLANK(Tipy!LV25),"-",SUM(NY31:OC31)))</f>
        <v>30</v>
      </c>
      <c r="OE31" s="94"/>
      <c r="OF31" s="92" t="str">
        <f>IF(ISBLANK($OK$3),"",IF(ISBLANK(Tipy!MB25),0,IF(AND(Tipy!MB25=Výsledky!$OI$3,Tipy!MD25=Výsledky!$OK$3),50,0)))</f>
        <v/>
      </c>
      <c r="OG31" s="92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92" t="str">
        <f>IF(ISBLANK($OK$3),"",IF(OR(Tipy!ME25=Výsledky!$OF$6,Tipy!ME25=Výsledky!$OF$7,Tipy!ME25=Výsledky!$OF$8,Tipy!ME25=Výsledky!$OF$9),30,0))</f>
        <v/>
      </c>
      <c r="OI31" s="92" t="str">
        <f>IF(ISBLANK($OK$3),"",IF(OR(Tipy!MF25=Výsledky!$OI$6,Tipy!MF25=Výsledky!$OI$7,Tipy!MF25=Výsledky!$OI$8,Tipy!MF25=Výsledky!$OI$9),10,0))</f>
        <v/>
      </c>
      <c r="OJ31" s="93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95" t="str">
        <f>IF(ISBLANK($OK$3),"",IF(ISBLANK(Tipy!MB25),"-",SUM(OF31:OJ31)))</f>
        <v/>
      </c>
      <c r="OL31" s="94"/>
      <c r="OM31" s="92" t="str">
        <f>IF(ISBLANK($OR$3),"",IF(ISBLANK(Tipy!MH25),0,IF(AND(Tipy!MH25=Výsledky!$OP$3,Tipy!MJ25=Výsledky!$OR$3),50,0)))</f>
        <v/>
      </c>
      <c r="ON31" s="92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92" t="str">
        <f>IF(ISBLANK($OR$3),"",IF(OR(Tipy!MK25=Výsledky!$OM$6,Tipy!MK25=Výsledky!$OM$7,Tipy!MK25=Výsledky!$OM$8,Tipy!MK25=Výsledky!$OM$9),30,0))</f>
        <v/>
      </c>
      <c r="OP31" s="92" t="str">
        <f>IF(ISBLANK($OR$3),"",IF(OR(Tipy!ML25=Výsledky!$OP$6,Tipy!ML25=Výsledky!$OP$7,Tipy!ML25=Výsledky!$OP$8,Tipy!ML25=Výsledky!$OP$9),10,0))</f>
        <v/>
      </c>
      <c r="OQ31" s="93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95" t="str">
        <f>IF(ISBLANK($OR$3),"",IF(ISBLANK(Tipy!MH25),"-",SUM(OM31:OQ31)))</f>
        <v/>
      </c>
      <c r="OS31" s="94"/>
      <c r="OT31" s="92" t="str">
        <f>IF(ISBLANK($OY$3),"",IF(ISBLANK(Tipy!MN25),0,IF(AND(Tipy!MN25=Výsledky!$OW$3,Tipy!MP25=Výsledky!$OY$3),50,0)))</f>
        <v/>
      </c>
      <c r="OU31" s="92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92" t="str">
        <f>IF(ISBLANK($OY$3),"",IF(OR(Tipy!MQ25=Výsledky!$OT$6,Tipy!MQ25=Výsledky!$OT$7,Tipy!MQ25=Výsledky!$OT$8,Tipy!MQ25=Výsledky!$OT$9),30,0))</f>
        <v/>
      </c>
      <c r="OW31" s="92" t="str">
        <f>IF(ISBLANK($OY$3),"",IF(OR(Tipy!MR25=Výsledky!$OW$6,Tipy!MR25=Výsledky!$OW$7,Tipy!MR25=Výsledky!$OW$8,Tipy!MR25=Výsledky!$OW$9),10,0))</f>
        <v/>
      </c>
      <c r="OX31" s="93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95" t="str">
        <f>IF(ISBLANK($OY$3),"",IF(ISBLANK(Tipy!MN25),"-",SUM(OT31:OX31)))</f>
        <v/>
      </c>
      <c r="OZ31" s="94"/>
      <c r="PA31" s="92" t="str">
        <f>IF(ISBLANK($PF$3),"",IF(ISBLANK(Tipy!MT25),0,IF(AND(Tipy!MT25=Výsledky!$PD$3,Tipy!MV25=Výsledky!$PF$3),50,0)))</f>
        <v/>
      </c>
      <c r="PB31" s="92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92" t="str">
        <f>IF(ISBLANK($PF$3),"",IF(OR(Tipy!MW25=Výsledky!$PA$6,Tipy!MW25=Výsledky!$PA$7,Tipy!MW25=Výsledky!$PA$8,Tipy!MW25=Výsledky!$PA$9),30,0))</f>
        <v/>
      </c>
      <c r="PD31" s="92" t="str">
        <f>IF(ISBLANK($PF$3),"",IF(OR(Tipy!MX25=Výsledky!$PD$6,Tipy!MX25=Výsledky!$PD$7,Tipy!MX25=Výsledky!$PD$8,Tipy!MX25=Výsledky!$PD$9),10,0))</f>
        <v/>
      </c>
      <c r="PE31" s="93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95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>
        <f>IF(ISBLANK($LS$3),"",IF(ISBLANK(Tipy!JT26),0,IF(AND(Tipy!JT26=Výsledky!$LQ$3,Tipy!JV26=Výsledky!$LS$3),50,0)))</f>
        <v>0</v>
      </c>
      <c r="LO32" s="182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82">
        <f>IF(ISBLANK($LS$3),"",IF(OR(Tipy!JW26=Výsledky!$LN$6,Tipy!JW26=Výsledky!$LN$7,Tipy!JW26=Výsledky!$LN$8,Tipy!JW26=Výsledky!$LN$9),30,0))</f>
        <v>0</v>
      </c>
      <c r="LQ32" s="182">
        <f>IF(ISBLANK($LS$3),"",IF(OR(Tipy!JX26=Výsledky!$LQ$6,Tipy!JX26=Výsledky!$LQ$7,Tipy!JX26=Výsledky!$LQ$8,Tipy!JX26=Výsledky!$LQ$9),10,0))</f>
        <v>0</v>
      </c>
      <c r="LR32" s="183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6" t="str">
        <f>IF(ISBLANK($LS$3),"",IF(ISBLANK(Tipy!JT26),"-",SUM(LN32:LR32)))</f>
        <v>-</v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182">
        <f>IF(ISBLANK($MG$3),"",IF(ISBLANK(Tipy!KF26),0,IF(AND(Tipy!KF26=Výsledky!$ME$3,Tipy!KH26=Výsledky!$MG$3),50,0)))</f>
        <v>0</v>
      </c>
      <c r="MC32" s="182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2">
        <f>IF(ISBLANK($MG$3),"",IF(OR(Tipy!KI26=Výsledky!$MB$6,Tipy!KI26=Výsledky!$MB$7,Tipy!KI26=Výsledky!$MB$8,Tipy!KI26=Výsledky!$MB$9),30,0))</f>
        <v>0</v>
      </c>
      <c r="ME32" s="182">
        <f>IF(ISBLANK($MG$3),"",IF(OR(Tipy!KJ26=Výsledky!$ME$6,Tipy!KJ26=Výsledky!$ME$7,Tipy!KJ26=Výsledky!$ME$8,Tipy!KJ26=Výsledky!$ME$9),10,0))</f>
        <v>0</v>
      </c>
      <c r="MF32" s="183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6" t="str">
        <f>IF(ISBLANK($MG$3),"",IF(ISBLANK(Tipy!KF26),"-",SUM(MB32:MF32)))</f>
        <v>-</v>
      </c>
      <c r="MH32" s="94"/>
      <c r="MI32" s="182">
        <f>IF(ISBLANK($MN$3),"",IF(ISBLANK(Tipy!KL26),0,IF(AND(Tipy!KL26=Výsledky!$ML$3,Tipy!KN26=Výsledky!$MN$3),50,0)))</f>
        <v>0</v>
      </c>
      <c r="MJ32" s="182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2">
        <f>IF(ISBLANK($MN$3),"",IF(OR(Tipy!KO26=Výsledky!$MI$6,Tipy!KO26=Výsledky!$MI$7,Tipy!KO26=Výsledky!$MI$8,Tipy!KO26=Výsledky!$MI$9),30,0))</f>
        <v>0</v>
      </c>
      <c r="ML32" s="182">
        <f>IF(ISBLANK($MN$3),"",IF(OR(Tipy!KP26=Výsledky!$ML$6,Tipy!KP26=Výsledky!$ML$7,Tipy!KP26=Výsledky!$ML$8,Tipy!KP26=Výsledky!$ML$9),10,0))</f>
        <v>0</v>
      </c>
      <c r="MM32" s="183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6" t="str">
        <f>IF(ISBLANK($MN$3),"",IF(ISBLANK(Tipy!KL26),"-",SUM(MI32:MM32)))</f>
        <v>-</v>
      </c>
      <c r="MO32" s="185"/>
      <c r="MP32" s="182">
        <f>IF(ISBLANK($MU$3),"",IF(ISBLANK(Tipy!KR26),0,IF(AND(Tipy!KR26=Výsledky!$MS$3,Tipy!KT26=Výsledky!$MU$3),50,0)))</f>
        <v>0</v>
      </c>
      <c r="MQ32" s="182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2">
        <f>IF(ISBLANK($MU$3),"",IF(OR(Tipy!KU26=Výsledky!$MP$6,Tipy!KU26=Výsledky!$MP$7,Tipy!KU26=Výsledky!$MP$8,Tipy!KU26=Výsledky!$MP$9),30,0))</f>
        <v>0</v>
      </c>
      <c r="MS32" s="182">
        <f>IF(ISBLANK($MU$3),"",IF(OR(Tipy!KV26=Výsledky!$MS$6,Tipy!KV26=Výsledky!$MS$7,Tipy!KV26=Výsledky!$MS$8,Tipy!KV26=Výsledky!$MS$9),10,0))</f>
        <v>0</v>
      </c>
      <c r="MT32" s="183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6" t="str">
        <f>IF(ISBLANK($MU$3),"",IF(ISBLANK(Tipy!KR26),"-",SUM(MP32:MT32)))</f>
        <v>-</v>
      </c>
      <c r="MV32" s="185"/>
      <c r="MW32" s="182">
        <f>IF(ISBLANK($NB$3),"",IF(ISBLANK(Tipy!KX26),0,IF(AND(Tipy!KX26=Výsledky!$MZ$3,Tipy!KZ26=Výsledky!$NB$3),50,0)))</f>
        <v>0</v>
      </c>
      <c r="MX32" s="182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2">
        <f>IF(ISBLANK($NB$3),"",IF(OR(Tipy!LA26=Výsledky!$MW$6,Tipy!LA26=Výsledky!$MW$7,Tipy!LA26=Výsledky!$MW$8,Tipy!LA26=Výsledky!$MW$9),30,0))</f>
        <v>0</v>
      </c>
      <c r="MZ32" s="182">
        <f>IF(ISBLANK($NB$3),"",IF(OR(Tipy!LB26=Výsledky!$MZ$6,Tipy!LB26=Výsledky!$MZ$7,Tipy!LB26=Výsledky!$MZ$8,Tipy!LB26=Výsledky!$MZ$9),10,0))</f>
        <v>0</v>
      </c>
      <c r="NA32" s="183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6" t="str">
        <f>IF(ISBLANK($NB$3),"",IF(ISBLANK(Tipy!KX26),"-",SUM(MW32:NA32)))</f>
        <v>-</v>
      </c>
      <c r="NC32" s="185"/>
      <c r="ND32" s="182" t="str">
        <f>IF(ISBLANK($NI$3),"",IF(ISBLANK(Tipy!LD26),0,IF(AND(Tipy!LD26=Výsledky!$NG$3,Tipy!LF26=Výsledky!$NI$3),50,0)))</f>
        <v/>
      </c>
      <c r="NE32" s="182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2" t="str">
        <f>IF(ISBLANK($NI$3),"",IF(OR(Tipy!LG26=Výsledky!$ND$6,Tipy!LG26=Výsledky!$ND$7,Tipy!LG26=Výsledky!$ND$8,Tipy!LG26=Výsledky!$ND$9),30,0))</f>
        <v/>
      </c>
      <c r="NG32" s="182" t="str">
        <f>IF(ISBLANK($NI$3),"",IF(OR(Tipy!LH26=Výsledky!$NG$6,Tipy!LH26=Výsledky!$NG$7,Tipy!LH26=Výsledky!$NG$8,Tipy!LH26=Výsledky!$NG$9),10,0))</f>
        <v/>
      </c>
      <c r="NH32" s="183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6" t="str">
        <f>IF(ISBLANK($NI$3),"",IF(ISBLANK(Tipy!LD26),"-",SUM(ND32:NH32)))</f>
        <v/>
      </c>
      <c r="NJ32" s="185"/>
      <c r="NK32" s="182">
        <f>IF(ISBLANK($NP$3),"",IF(ISBLANK(Tipy!LJ26),0,IF(AND(Tipy!LJ26=Výsledky!$NN$3,Tipy!LL26=Výsledky!$NP$3),50,0)))</f>
        <v>0</v>
      </c>
      <c r="NL32" s="182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2">
        <f>IF(ISBLANK($NP$3),"",IF(OR(Tipy!LM26=Výsledky!$NK$6,Tipy!LM26=Výsledky!$NK$7,Tipy!LM26=Výsledky!$NK$8,Tipy!LM26=Výsledky!$NK$9),30,0))</f>
        <v>0</v>
      </c>
      <c r="NN32" s="182">
        <f>IF(ISBLANK($NP$3),"",IF(OR(Tipy!LN26=Výsledky!$NN$6,Tipy!LN26=Výsledky!$NN$7,Tipy!LN26=Výsledky!$NN$8,Tipy!LN26=Výsledky!$NN$9),10,0))</f>
        <v>0</v>
      </c>
      <c r="NO32" s="183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6" t="str">
        <f>IF(ISBLANK($NP$3),"",IF(ISBLANK(Tipy!LJ26),"-",SUM(NK32:NO32)))</f>
        <v>-</v>
      </c>
      <c r="NQ32" s="185"/>
      <c r="NR32" s="182">
        <f>IF(ISBLANK($NW$3),"",IF(ISBLANK(Tipy!LP26),0,IF(AND(Tipy!LP26=Výsledky!$NU$3,Tipy!LR26=Výsledky!$NW$3),50,0)))</f>
        <v>0</v>
      </c>
      <c r="NS32" s="182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82">
        <f>IF(ISBLANK($NW$3),"",IF(OR(Tipy!LS26=Výsledky!$NR$6,Tipy!LS26=Výsledky!$NR$7,Tipy!LS26=Výsledky!$NR$8,Tipy!LS26=Výsledky!$NR$9),30,0))</f>
        <v>0</v>
      </c>
      <c r="NU32" s="182">
        <f>IF(ISBLANK($NW$3),"",IF(OR(Tipy!LT26=Výsledky!$NU$6,Tipy!LT26=Výsledky!$NU$7,Tipy!LT26=Výsledky!$NU$8,Tipy!LT26=Výsledky!$NU$9),10,0))</f>
        <v>0</v>
      </c>
      <c r="NV32" s="183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6" t="str">
        <f>IF(ISBLANK($NW$3),"",IF(ISBLANK(Tipy!LP26),"-",SUM(NR32:NV32)))</f>
        <v>-</v>
      </c>
      <c r="NX32" s="94"/>
      <c r="NY32" s="92">
        <f>IF(ISBLANK($OD$3),"",IF(ISBLANK(Tipy!LV26),0,IF(AND(Tipy!LV26=Výsledky!$OB$3,Tipy!LX26=Výsledky!$OD$3),50,0)))</f>
        <v>0</v>
      </c>
      <c r="NZ32" s="92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92">
        <f>IF(ISBLANK($OD$3),"",IF(OR(Tipy!LY26=Výsledky!$NY$6,Tipy!LY26=Výsledky!$NY$7,Tipy!LY26=Výsledky!$NY$8,Tipy!LY26=Výsledky!$NY$9),30,0))</f>
        <v>0</v>
      </c>
      <c r="OB32" s="92">
        <f>IF(ISBLANK($OD$3),"",IF(OR(Tipy!LZ26=Výsledky!$OB$6,Tipy!LZ26=Výsledky!$OB$7,Tipy!LZ26=Výsledky!$OB$8,Tipy!LZ26=Výsledky!$OB$9),10,0))</f>
        <v>0</v>
      </c>
      <c r="OC32" s="93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95" t="str">
        <f>IF(ISBLANK($OD$3),"",IF(ISBLANK(Tipy!LV26),"-",SUM(NY32:OC32)))</f>
        <v>-</v>
      </c>
      <c r="OE32" s="94"/>
      <c r="OF32" s="92" t="str">
        <f>IF(ISBLANK($OK$3),"",IF(ISBLANK(Tipy!MB26),0,IF(AND(Tipy!MB26=Výsledky!$OI$3,Tipy!MD26=Výsledky!$OK$3),50,0)))</f>
        <v/>
      </c>
      <c r="OG32" s="92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92" t="str">
        <f>IF(ISBLANK($OK$3),"",IF(OR(Tipy!ME26=Výsledky!$OF$6,Tipy!ME26=Výsledky!$OF$7,Tipy!ME26=Výsledky!$OF$8,Tipy!ME26=Výsledky!$OF$9),30,0))</f>
        <v/>
      </c>
      <c r="OI32" s="92" t="str">
        <f>IF(ISBLANK($OK$3),"",IF(OR(Tipy!MF26=Výsledky!$OI$6,Tipy!MF26=Výsledky!$OI$7,Tipy!MF26=Výsledky!$OI$8,Tipy!MF26=Výsledky!$OI$9),10,0))</f>
        <v/>
      </c>
      <c r="OJ32" s="93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95" t="str">
        <f>IF(ISBLANK($OK$3),"",IF(ISBLANK(Tipy!MB26),"-",SUM(OF32:OJ32)))</f>
        <v/>
      </c>
      <c r="OL32" s="94"/>
      <c r="OM32" s="92" t="str">
        <f>IF(ISBLANK($OR$3),"",IF(ISBLANK(Tipy!MH26),0,IF(AND(Tipy!MH26=Výsledky!$OP$3,Tipy!MJ26=Výsledky!$OR$3),50,0)))</f>
        <v/>
      </c>
      <c r="ON32" s="92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92" t="str">
        <f>IF(ISBLANK($OR$3),"",IF(OR(Tipy!MK26=Výsledky!$OM$6,Tipy!MK26=Výsledky!$OM$7,Tipy!MK26=Výsledky!$OM$8,Tipy!MK26=Výsledky!$OM$9),30,0))</f>
        <v/>
      </c>
      <c r="OP32" s="92" t="str">
        <f>IF(ISBLANK($OR$3),"",IF(OR(Tipy!ML26=Výsledky!$OP$6,Tipy!ML26=Výsledky!$OP$7,Tipy!ML26=Výsledky!$OP$8,Tipy!ML26=Výsledky!$OP$9),10,0))</f>
        <v/>
      </c>
      <c r="OQ32" s="93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95" t="str">
        <f>IF(ISBLANK($OR$3),"",IF(ISBLANK(Tipy!MH26),"-",SUM(OM32:OQ32)))</f>
        <v/>
      </c>
      <c r="OS32" s="94"/>
      <c r="OT32" s="92" t="str">
        <f>IF(ISBLANK($OY$3),"",IF(ISBLANK(Tipy!MN26),0,IF(AND(Tipy!MN26=Výsledky!$OW$3,Tipy!MP26=Výsledky!$OY$3),50,0)))</f>
        <v/>
      </c>
      <c r="OU32" s="92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92" t="str">
        <f>IF(ISBLANK($OY$3),"",IF(OR(Tipy!MQ26=Výsledky!$OT$6,Tipy!MQ26=Výsledky!$OT$7,Tipy!MQ26=Výsledky!$OT$8,Tipy!MQ26=Výsledky!$OT$9),30,0))</f>
        <v/>
      </c>
      <c r="OW32" s="92" t="str">
        <f>IF(ISBLANK($OY$3),"",IF(OR(Tipy!MR26=Výsledky!$OW$6,Tipy!MR26=Výsledky!$OW$7,Tipy!MR26=Výsledky!$OW$8,Tipy!MR26=Výsledky!$OW$9),10,0))</f>
        <v/>
      </c>
      <c r="OX32" s="93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95" t="str">
        <f>IF(ISBLANK($OY$3),"",IF(ISBLANK(Tipy!MN26),"-",SUM(OT32:OX32)))</f>
        <v/>
      </c>
      <c r="OZ32" s="94"/>
      <c r="PA32" s="92" t="str">
        <f>IF(ISBLANK($PF$3),"",IF(ISBLANK(Tipy!MT26),0,IF(AND(Tipy!MT26=Výsledky!$PD$3,Tipy!MV26=Výsledky!$PF$3),50,0)))</f>
        <v/>
      </c>
      <c r="PB32" s="92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92" t="str">
        <f>IF(ISBLANK($PF$3),"",IF(OR(Tipy!MW26=Výsledky!$PA$6,Tipy!MW26=Výsledky!$PA$7,Tipy!MW26=Výsledky!$PA$8,Tipy!MW26=Výsledky!$PA$9),30,0))</f>
        <v/>
      </c>
      <c r="PD32" s="92" t="str">
        <f>IF(ISBLANK($PF$3),"",IF(OR(Tipy!MX26=Výsledky!$PD$6,Tipy!MX26=Výsledky!$PD$7,Tipy!MX26=Výsledky!$PD$8,Tipy!MX26=Výsledky!$PD$9),10,0))</f>
        <v/>
      </c>
      <c r="PE32" s="93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95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>
        <f>IF(ISBLANK($LS$3),"",IF(ISBLANK(Tipy!JT27),0,IF(AND(Tipy!JT27=Výsledky!$LQ$3,Tipy!JV27=Výsledky!$LS$3),50,0)))</f>
        <v>0</v>
      </c>
      <c r="LO33" s="182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82">
        <f>IF(ISBLANK($LS$3),"",IF(OR(Tipy!JW27=Výsledky!$LN$6,Tipy!JW27=Výsledky!$LN$7,Tipy!JW27=Výsledky!$LN$8,Tipy!JW27=Výsledky!$LN$9),30,0))</f>
        <v>30</v>
      </c>
      <c r="LQ33" s="182">
        <f>IF(ISBLANK($LS$3),"",IF(OR(Tipy!JX27=Výsledky!$LQ$6,Tipy!JX27=Výsledky!$LQ$7,Tipy!JX27=Výsledky!$LQ$8,Tipy!JX27=Výsledky!$LQ$9),10,0))</f>
        <v>10</v>
      </c>
      <c r="LR33" s="183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6">
        <f>IF(ISBLANK($LS$3),"",IF(ISBLANK(Tipy!JT27),"-",SUM(LN33:LR33)))</f>
        <v>70</v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182">
        <f>IF(ISBLANK($MG$3),"",IF(ISBLANK(Tipy!KF27),0,IF(AND(Tipy!KF27=Výsledky!$ME$3,Tipy!KH27=Výsledky!$MG$3),50,0)))</f>
        <v>0</v>
      </c>
      <c r="MC33" s="182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2">
        <f>IF(ISBLANK($MG$3),"",IF(OR(Tipy!KI27=Výsledky!$MB$6,Tipy!KI27=Výsledky!$MB$7,Tipy!KI27=Výsledky!$MB$8,Tipy!KI27=Výsledky!$MB$9),30,0))</f>
        <v>0</v>
      </c>
      <c r="ME33" s="182">
        <f>IF(ISBLANK($MG$3),"",IF(OR(Tipy!KJ27=Výsledky!$ME$6,Tipy!KJ27=Výsledky!$ME$7,Tipy!KJ27=Výsledky!$ME$8,Tipy!KJ27=Výsledky!$ME$9),10,0))</f>
        <v>0</v>
      </c>
      <c r="MF33" s="183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6">
        <f>IF(ISBLANK($MG$3),"",IF(ISBLANK(Tipy!KF27),"-",SUM(MB33:MF33)))</f>
        <v>30</v>
      </c>
      <c r="MH33" s="94"/>
      <c r="MI33" s="182">
        <f>IF(ISBLANK($MN$3),"",IF(ISBLANK(Tipy!KL27),0,IF(AND(Tipy!KL27=Výsledky!$ML$3,Tipy!KN27=Výsledky!$MN$3),50,0)))</f>
        <v>0</v>
      </c>
      <c r="MJ33" s="182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2">
        <f>IF(ISBLANK($MN$3),"",IF(OR(Tipy!KO27=Výsledky!$MI$6,Tipy!KO27=Výsledky!$MI$7,Tipy!KO27=Výsledky!$MI$8,Tipy!KO27=Výsledky!$MI$9),30,0))</f>
        <v>30</v>
      </c>
      <c r="ML33" s="182">
        <f>IF(ISBLANK($MN$3),"",IF(OR(Tipy!KP27=Výsledky!$ML$6,Tipy!KP27=Výsledky!$ML$7,Tipy!KP27=Výsledky!$ML$8,Tipy!KP27=Výsledky!$ML$9),10,0))</f>
        <v>10</v>
      </c>
      <c r="MM33" s="183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6">
        <f>IF(ISBLANK($MN$3),"",IF(ISBLANK(Tipy!KL27),"-",SUM(MI33:MM33)))</f>
        <v>60</v>
      </c>
      <c r="MO33" s="185"/>
      <c r="MP33" s="182">
        <f>IF(ISBLANK($MU$3),"",IF(ISBLANK(Tipy!KR27),0,IF(AND(Tipy!KR27=Výsledky!$MS$3,Tipy!KT27=Výsledky!$MU$3),50,0)))</f>
        <v>0</v>
      </c>
      <c r="MQ33" s="182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2">
        <f>IF(ISBLANK($MU$3),"",IF(OR(Tipy!KU27=Výsledky!$MP$6,Tipy!KU27=Výsledky!$MP$7,Tipy!KU27=Výsledky!$MP$8,Tipy!KU27=Výsledky!$MP$9),30,0))</f>
        <v>0</v>
      </c>
      <c r="MS33" s="182">
        <f>IF(ISBLANK($MU$3),"",IF(OR(Tipy!KV27=Výsledky!$MS$6,Tipy!KV27=Výsledky!$MS$7,Tipy!KV27=Výsledky!$MS$8,Tipy!KV27=Výsledky!$MS$9),10,0))</f>
        <v>10</v>
      </c>
      <c r="MT33" s="183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6">
        <f>IF(ISBLANK($MU$3),"",IF(ISBLANK(Tipy!KR27),"-",SUM(MP33:MT33)))</f>
        <v>30</v>
      </c>
      <c r="MV33" s="185"/>
      <c r="MW33" s="182">
        <f>IF(ISBLANK($NB$3),"",IF(ISBLANK(Tipy!KX27),0,IF(AND(Tipy!KX27=Výsledky!$MZ$3,Tipy!KZ27=Výsledky!$NB$3),50,0)))</f>
        <v>0</v>
      </c>
      <c r="MX33" s="182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2">
        <f>IF(ISBLANK($NB$3),"",IF(OR(Tipy!LA27=Výsledky!$MW$6,Tipy!LA27=Výsledky!$MW$7,Tipy!LA27=Výsledky!$MW$8,Tipy!LA27=Výsledky!$MW$9),30,0))</f>
        <v>0</v>
      </c>
      <c r="MZ33" s="182">
        <f>IF(ISBLANK($NB$3),"",IF(OR(Tipy!LB27=Výsledky!$MZ$6,Tipy!LB27=Výsledky!$MZ$7,Tipy!LB27=Výsledky!$MZ$8,Tipy!LB27=Výsledky!$MZ$9),10,0))</f>
        <v>0</v>
      </c>
      <c r="NA33" s="183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6">
        <f>IF(ISBLANK($NB$3),"",IF(ISBLANK(Tipy!KX27),"-",SUM(MW33:NA33)))</f>
        <v>0</v>
      </c>
      <c r="NC33" s="185"/>
      <c r="ND33" s="182" t="str">
        <f>IF(ISBLANK($NI$3),"",IF(ISBLANK(Tipy!LD27),0,IF(AND(Tipy!LD27=Výsledky!$NG$3,Tipy!LF27=Výsledky!$NI$3),50,0)))</f>
        <v/>
      </c>
      <c r="NE33" s="182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2" t="str">
        <f>IF(ISBLANK($NI$3),"",IF(OR(Tipy!LG27=Výsledky!$ND$6,Tipy!LG27=Výsledky!$ND$7,Tipy!LG27=Výsledky!$ND$8,Tipy!LG27=Výsledky!$ND$9),30,0))</f>
        <v/>
      </c>
      <c r="NG33" s="182" t="str">
        <f>IF(ISBLANK($NI$3),"",IF(OR(Tipy!LH27=Výsledky!$NG$6,Tipy!LH27=Výsledky!$NG$7,Tipy!LH27=Výsledky!$NG$8,Tipy!LH27=Výsledky!$NG$9),10,0))</f>
        <v/>
      </c>
      <c r="NH33" s="183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6" t="str">
        <f>IF(ISBLANK($NI$3),"",IF(ISBLANK(Tipy!LD27),"-",SUM(ND33:NH33)))</f>
        <v/>
      </c>
      <c r="NJ33" s="185"/>
      <c r="NK33" s="182">
        <f>IF(ISBLANK($NP$3),"",IF(ISBLANK(Tipy!LJ27),0,IF(AND(Tipy!LJ27=Výsledky!$NN$3,Tipy!LL27=Výsledky!$NP$3),50,0)))</f>
        <v>0</v>
      </c>
      <c r="NL33" s="182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2">
        <f>IF(ISBLANK($NP$3),"",IF(OR(Tipy!LM27=Výsledky!$NK$6,Tipy!LM27=Výsledky!$NK$7,Tipy!LM27=Výsledky!$NK$8,Tipy!LM27=Výsledky!$NK$9),30,0))</f>
        <v>0</v>
      </c>
      <c r="NN33" s="182">
        <f>IF(ISBLANK($NP$3),"",IF(OR(Tipy!LN27=Výsledky!$NN$6,Tipy!LN27=Výsledky!$NN$7,Tipy!LN27=Výsledky!$NN$8,Tipy!LN27=Výsledky!$NN$9),10,0))</f>
        <v>10</v>
      </c>
      <c r="NO33" s="183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6">
        <f>IF(ISBLANK($NP$3),"",IF(ISBLANK(Tipy!LJ27),"-",SUM(NK33:NO33)))</f>
        <v>30</v>
      </c>
      <c r="NQ33" s="185"/>
      <c r="NR33" s="182">
        <f>IF(ISBLANK($NW$3),"",IF(ISBLANK(Tipy!LP27),0,IF(AND(Tipy!LP27=Výsledky!$NU$3,Tipy!LR27=Výsledky!$NW$3),50,0)))</f>
        <v>0</v>
      </c>
      <c r="NS33" s="182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82">
        <f>IF(ISBLANK($NW$3),"",IF(OR(Tipy!LS27=Výsledky!$NR$6,Tipy!LS27=Výsledky!$NR$7,Tipy!LS27=Výsledky!$NR$8,Tipy!LS27=Výsledky!$NR$9),30,0))</f>
        <v>0</v>
      </c>
      <c r="NU33" s="182">
        <f>IF(ISBLANK($NW$3),"",IF(OR(Tipy!LT27=Výsledky!$NU$6,Tipy!LT27=Výsledky!$NU$7,Tipy!LT27=Výsledky!$NU$8,Tipy!LT27=Výsledky!$NU$9),10,0))</f>
        <v>10</v>
      </c>
      <c r="NV33" s="183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6">
        <f>IF(ISBLANK($NW$3),"",IF(ISBLANK(Tipy!LP27),"-",SUM(NR33:NV33)))</f>
        <v>30</v>
      </c>
      <c r="NX33" s="94"/>
      <c r="NY33" s="92">
        <f>IF(ISBLANK($OD$3),"",IF(ISBLANK(Tipy!LV27),0,IF(AND(Tipy!LV27=Výsledky!$OB$3,Tipy!LX27=Výsledky!$OD$3),50,0)))</f>
        <v>0</v>
      </c>
      <c r="NZ33" s="92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92">
        <f>IF(ISBLANK($OD$3),"",IF(OR(Tipy!LY27=Výsledky!$NY$6,Tipy!LY27=Výsledky!$NY$7,Tipy!LY27=Výsledky!$NY$8,Tipy!LY27=Výsledky!$NY$9),30,0))</f>
        <v>0</v>
      </c>
      <c r="OB33" s="92">
        <f>IF(ISBLANK($OD$3),"",IF(OR(Tipy!LZ27=Výsledky!$OB$6,Tipy!LZ27=Výsledky!$OB$7,Tipy!LZ27=Výsledky!$OB$8,Tipy!LZ27=Výsledky!$OB$9),10,0))</f>
        <v>10</v>
      </c>
      <c r="OC33" s="93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95">
        <f>IF(ISBLANK($OD$3),"",IF(ISBLANK(Tipy!LV27),"-",SUM(NY33:OC33)))</f>
        <v>40</v>
      </c>
      <c r="OE33" s="94"/>
      <c r="OF33" s="92" t="str">
        <f>IF(ISBLANK($OK$3),"",IF(ISBLANK(Tipy!MB27),0,IF(AND(Tipy!MB27=Výsledky!$OI$3,Tipy!MD27=Výsledky!$OK$3),50,0)))</f>
        <v/>
      </c>
      <c r="OG33" s="92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92" t="str">
        <f>IF(ISBLANK($OK$3),"",IF(OR(Tipy!ME27=Výsledky!$OF$6,Tipy!ME27=Výsledky!$OF$7,Tipy!ME27=Výsledky!$OF$8,Tipy!ME27=Výsledky!$OF$9),30,0))</f>
        <v/>
      </c>
      <c r="OI33" s="92" t="str">
        <f>IF(ISBLANK($OK$3),"",IF(OR(Tipy!MF27=Výsledky!$OI$6,Tipy!MF27=Výsledky!$OI$7,Tipy!MF27=Výsledky!$OI$8,Tipy!MF27=Výsledky!$OI$9),10,0))</f>
        <v/>
      </c>
      <c r="OJ33" s="93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95" t="str">
        <f>IF(ISBLANK($OK$3),"",IF(ISBLANK(Tipy!MB27),"-",SUM(OF33:OJ33)))</f>
        <v/>
      </c>
      <c r="OL33" s="94"/>
      <c r="OM33" s="92" t="str">
        <f>IF(ISBLANK($OR$3),"",IF(ISBLANK(Tipy!MH27),0,IF(AND(Tipy!MH27=Výsledky!$OP$3,Tipy!MJ27=Výsledky!$OR$3),50,0)))</f>
        <v/>
      </c>
      <c r="ON33" s="92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92" t="str">
        <f>IF(ISBLANK($OR$3),"",IF(OR(Tipy!MK27=Výsledky!$OM$6,Tipy!MK27=Výsledky!$OM$7,Tipy!MK27=Výsledky!$OM$8,Tipy!MK27=Výsledky!$OM$9),30,0))</f>
        <v/>
      </c>
      <c r="OP33" s="92" t="str">
        <f>IF(ISBLANK($OR$3),"",IF(OR(Tipy!ML27=Výsledky!$OP$6,Tipy!ML27=Výsledky!$OP$7,Tipy!ML27=Výsledky!$OP$8,Tipy!ML27=Výsledky!$OP$9),10,0))</f>
        <v/>
      </c>
      <c r="OQ33" s="93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95" t="str">
        <f>IF(ISBLANK($OR$3),"",IF(ISBLANK(Tipy!MH27),"-",SUM(OM33:OQ33)))</f>
        <v/>
      </c>
      <c r="OS33" s="94"/>
      <c r="OT33" s="92" t="str">
        <f>IF(ISBLANK($OY$3),"",IF(ISBLANK(Tipy!MN27),0,IF(AND(Tipy!MN27=Výsledky!$OW$3,Tipy!MP27=Výsledky!$OY$3),50,0)))</f>
        <v/>
      </c>
      <c r="OU33" s="92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92" t="str">
        <f>IF(ISBLANK($OY$3),"",IF(OR(Tipy!MQ27=Výsledky!$OT$6,Tipy!MQ27=Výsledky!$OT$7,Tipy!MQ27=Výsledky!$OT$8,Tipy!MQ27=Výsledky!$OT$9),30,0))</f>
        <v/>
      </c>
      <c r="OW33" s="92" t="str">
        <f>IF(ISBLANK($OY$3),"",IF(OR(Tipy!MR27=Výsledky!$OW$6,Tipy!MR27=Výsledky!$OW$7,Tipy!MR27=Výsledky!$OW$8,Tipy!MR27=Výsledky!$OW$9),10,0))</f>
        <v/>
      </c>
      <c r="OX33" s="93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95" t="str">
        <f>IF(ISBLANK($OY$3),"",IF(ISBLANK(Tipy!MN27),"-",SUM(OT33:OX33)))</f>
        <v/>
      </c>
      <c r="OZ33" s="94"/>
      <c r="PA33" s="92" t="str">
        <f>IF(ISBLANK($PF$3),"",IF(ISBLANK(Tipy!MT27),0,IF(AND(Tipy!MT27=Výsledky!$PD$3,Tipy!MV27=Výsledky!$PF$3),50,0)))</f>
        <v/>
      </c>
      <c r="PB33" s="92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92" t="str">
        <f>IF(ISBLANK($PF$3),"",IF(OR(Tipy!MW27=Výsledky!$PA$6,Tipy!MW27=Výsledky!$PA$7,Tipy!MW27=Výsledky!$PA$8,Tipy!MW27=Výsledky!$PA$9),30,0))</f>
        <v/>
      </c>
      <c r="PD33" s="92" t="str">
        <f>IF(ISBLANK($PF$3),"",IF(OR(Tipy!MX27=Výsledky!$PD$6,Tipy!MX27=Výsledky!$PD$7,Tipy!MX27=Výsledky!$PD$8,Tipy!MX27=Výsledky!$PD$9),10,0))</f>
        <v/>
      </c>
      <c r="PE33" s="93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95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>
        <f>IF(ISBLANK($LS$3),"",IF(ISBLANK(Tipy!JT28),0,IF(AND(Tipy!JT28=Výsledky!$LQ$3,Tipy!JV28=Výsledky!$LS$3),50,0)))</f>
        <v>0</v>
      </c>
      <c r="LO34" s="182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82">
        <f>IF(ISBLANK($LS$3),"",IF(OR(Tipy!JW28=Výsledky!$LN$6,Tipy!JW28=Výsledky!$LN$7,Tipy!JW28=Výsledky!$LN$8,Tipy!JW28=Výsledky!$LN$9),30,0))</f>
        <v>0</v>
      </c>
      <c r="LQ34" s="182">
        <f>IF(ISBLANK($LS$3),"",IF(OR(Tipy!JX28=Výsledky!$LQ$6,Tipy!JX28=Výsledky!$LQ$7,Tipy!JX28=Výsledky!$LQ$8,Tipy!JX28=Výsledky!$LQ$9),10,0))</f>
        <v>0</v>
      </c>
      <c r="LR34" s="183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6" t="str">
        <f>IF(ISBLANK($LS$3),"",IF(ISBLANK(Tipy!JT28),"-",SUM(LN34:LR34)))</f>
        <v>-</v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182">
        <f>IF(ISBLANK($MG$3),"",IF(ISBLANK(Tipy!KF28),0,IF(AND(Tipy!KF28=Výsledky!$ME$3,Tipy!KH28=Výsledky!$MG$3),50,0)))</f>
        <v>0</v>
      </c>
      <c r="MC34" s="182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2">
        <f>IF(ISBLANK($MG$3),"",IF(OR(Tipy!KI28=Výsledky!$MB$6,Tipy!KI28=Výsledky!$MB$7,Tipy!KI28=Výsledky!$MB$8,Tipy!KI28=Výsledky!$MB$9),30,0))</f>
        <v>0</v>
      </c>
      <c r="ME34" s="182">
        <f>IF(ISBLANK($MG$3),"",IF(OR(Tipy!KJ28=Výsledky!$ME$6,Tipy!KJ28=Výsledky!$ME$7,Tipy!KJ28=Výsledky!$ME$8,Tipy!KJ28=Výsledky!$ME$9),10,0))</f>
        <v>0</v>
      </c>
      <c r="MF34" s="183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6" t="str">
        <f>IF(ISBLANK($MG$3),"",IF(ISBLANK(Tipy!KF28),"-",SUM(MB34:MF34)))</f>
        <v>-</v>
      </c>
      <c r="MH34" s="94"/>
      <c r="MI34" s="182">
        <f>IF(ISBLANK($MN$3),"",IF(ISBLANK(Tipy!KL28),0,IF(AND(Tipy!KL28=Výsledky!$ML$3,Tipy!KN28=Výsledky!$MN$3),50,0)))</f>
        <v>0</v>
      </c>
      <c r="MJ34" s="182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2">
        <f>IF(ISBLANK($MN$3),"",IF(OR(Tipy!KO28=Výsledky!$MI$6,Tipy!KO28=Výsledky!$MI$7,Tipy!KO28=Výsledky!$MI$8,Tipy!KO28=Výsledky!$MI$9),30,0))</f>
        <v>0</v>
      </c>
      <c r="ML34" s="182">
        <f>IF(ISBLANK($MN$3),"",IF(OR(Tipy!KP28=Výsledky!$ML$6,Tipy!KP28=Výsledky!$ML$7,Tipy!KP28=Výsledky!$ML$8,Tipy!KP28=Výsledky!$ML$9),10,0))</f>
        <v>0</v>
      </c>
      <c r="MM34" s="183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6" t="str">
        <f>IF(ISBLANK($MN$3),"",IF(ISBLANK(Tipy!KL28),"-",SUM(MI34:MM34)))</f>
        <v>-</v>
      </c>
      <c r="MO34" s="185"/>
      <c r="MP34" s="182">
        <f>IF(ISBLANK($MU$3),"",IF(ISBLANK(Tipy!KR28),0,IF(AND(Tipy!KR28=Výsledky!$MS$3,Tipy!KT28=Výsledky!$MU$3),50,0)))</f>
        <v>0</v>
      </c>
      <c r="MQ34" s="182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2">
        <f>IF(ISBLANK($MU$3),"",IF(OR(Tipy!KU28=Výsledky!$MP$6,Tipy!KU28=Výsledky!$MP$7,Tipy!KU28=Výsledky!$MP$8,Tipy!KU28=Výsledky!$MP$9),30,0))</f>
        <v>0</v>
      </c>
      <c r="MS34" s="182">
        <f>IF(ISBLANK($MU$3),"",IF(OR(Tipy!KV28=Výsledky!$MS$6,Tipy!KV28=Výsledky!$MS$7,Tipy!KV28=Výsledky!$MS$8,Tipy!KV28=Výsledky!$MS$9),10,0))</f>
        <v>0</v>
      </c>
      <c r="MT34" s="183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6" t="str">
        <f>IF(ISBLANK($MU$3),"",IF(ISBLANK(Tipy!KR28),"-",SUM(MP34:MT34)))</f>
        <v>-</v>
      </c>
      <c r="MV34" s="185"/>
      <c r="MW34" s="182">
        <f>IF(ISBLANK($NB$3),"",IF(ISBLANK(Tipy!KX28),0,IF(AND(Tipy!KX28=Výsledky!$MZ$3,Tipy!KZ28=Výsledky!$NB$3),50,0)))</f>
        <v>0</v>
      </c>
      <c r="MX34" s="182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2">
        <f>IF(ISBLANK($NB$3),"",IF(OR(Tipy!LA28=Výsledky!$MW$6,Tipy!LA28=Výsledky!$MW$7,Tipy!LA28=Výsledky!$MW$8,Tipy!LA28=Výsledky!$MW$9),30,0))</f>
        <v>0</v>
      </c>
      <c r="MZ34" s="182">
        <f>IF(ISBLANK($NB$3),"",IF(OR(Tipy!LB28=Výsledky!$MZ$6,Tipy!LB28=Výsledky!$MZ$7,Tipy!LB28=Výsledky!$MZ$8,Tipy!LB28=Výsledky!$MZ$9),10,0))</f>
        <v>0</v>
      </c>
      <c r="NA34" s="183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6" t="str">
        <f>IF(ISBLANK($NB$3),"",IF(ISBLANK(Tipy!KX28),"-",SUM(MW34:NA34)))</f>
        <v>-</v>
      </c>
      <c r="NC34" s="185"/>
      <c r="ND34" s="182" t="str">
        <f>IF(ISBLANK($NI$3),"",IF(ISBLANK(Tipy!LD28),0,IF(AND(Tipy!LD28=Výsledky!$NG$3,Tipy!LF28=Výsledky!$NI$3),50,0)))</f>
        <v/>
      </c>
      <c r="NE34" s="182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2" t="str">
        <f>IF(ISBLANK($NI$3),"",IF(OR(Tipy!LG28=Výsledky!$ND$6,Tipy!LG28=Výsledky!$ND$7,Tipy!LG28=Výsledky!$ND$8,Tipy!LG28=Výsledky!$ND$9),30,0))</f>
        <v/>
      </c>
      <c r="NG34" s="182" t="str">
        <f>IF(ISBLANK($NI$3),"",IF(OR(Tipy!LH28=Výsledky!$NG$6,Tipy!LH28=Výsledky!$NG$7,Tipy!LH28=Výsledky!$NG$8,Tipy!LH28=Výsledky!$NG$9),10,0))</f>
        <v/>
      </c>
      <c r="NH34" s="183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6" t="str">
        <f>IF(ISBLANK($NI$3),"",IF(ISBLANK(Tipy!LD28),"-",SUM(ND34:NH34)))</f>
        <v/>
      </c>
      <c r="NJ34" s="185"/>
      <c r="NK34" s="182">
        <f>IF(ISBLANK($NP$3),"",IF(ISBLANK(Tipy!LJ28),0,IF(AND(Tipy!LJ28=Výsledky!$NN$3,Tipy!LL28=Výsledky!$NP$3),50,0)))</f>
        <v>0</v>
      </c>
      <c r="NL34" s="182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2">
        <f>IF(ISBLANK($NP$3),"",IF(OR(Tipy!LM28=Výsledky!$NK$6,Tipy!LM28=Výsledky!$NK$7,Tipy!LM28=Výsledky!$NK$8,Tipy!LM28=Výsledky!$NK$9),30,0))</f>
        <v>0</v>
      </c>
      <c r="NN34" s="182">
        <f>IF(ISBLANK($NP$3),"",IF(OR(Tipy!LN28=Výsledky!$NN$6,Tipy!LN28=Výsledky!$NN$7,Tipy!LN28=Výsledky!$NN$8,Tipy!LN28=Výsledky!$NN$9),10,0))</f>
        <v>0</v>
      </c>
      <c r="NO34" s="183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6" t="str">
        <f>IF(ISBLANK($NP$3),"",IF(ISBLANK(Tipy!LJ28),"-",SUM(NK34:NO34)))</f>
        <v>-</v>
      </c>
      <c r="NQ34" s="185"/>
      <c r="NR34" s="182">
        <f>IF(ISBLANK($NW$3),"",IF(ISBLANK(Tipy!LP28),0,IF(AND(Tipy!LP28=Výsledky!$NU$3,Tipy!LR28=Výsledky!$NW$3),50,0)))</f>
        <v>0</v>
      </c>
      <c r="NS34" s="182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82">
        <f>IF(ISBLANK($NW$3),"",IF(OR(Tipy!LS28=Výsledky!$NR$6,Tipy!LS28=Výsledky!$NR$7,Tipy!LS28=Výsledky!$NR$8,Tipy!LS28=Výsledky!$NR$9),30,0))</f>
        <v>0</v>
      </c>
      <c r="NU34" s="182">
        <f>IF(ISBLANK($NW$3),"",IF(OR(Tipy!LT28=Výsledky!$NU$6,Tipy!LT28=Výsledky!$NU$7,Tipy!LT28=Výsledky!$NU$8,Tipy!LT28=Výsledky!$NU$9),10,0))</f>
        <v>0</v>
      </c>
      <c r="NV34" s="183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6" t="str">
        <f>IF(ISBLANK($NW$3),"",IF(ISBLANK(Tipy!LP28),"-",SUM(NR34:NV34)))</f>
        <v>-</v>
      </c>
      <c r="NX34" s="94"/>
      <c r="NY34" s="92">
        <f>IF(ISBLANK($OD$3),"",IF(ISBLANK(Tipy!LV28),0,IF(AND(Tipy!LV28=Výsledky!$OB$3,Tipy!LX28=Výsledky!$OD$3),50,0)))</f>
        <v>0</v>
      </c>
      <c r="NZ34" s="92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92">
        <f>IF(ISBLANK($OD$3),"",IF(OR(Tipy!LY28=Výsledky!$NY$6,Tipy!LY28=Výsledky!$NY$7,Tipy!LY28=Výsledky!$NY$8,Tipy!LY28=Výsledky!$NY$9),30,0))</f>
        <v>0</v>
      </c>
      <c r="OB34" s="92">
        <f>IF(ISBLANK($OD$3),"",IF(OR(Tipy!LZ28=Výsledky!$OB$6,Tipy!LZ28=Výsledky!$OB$7,Tipy!LZ28=Výsledky!$OB$8,Tipy!LZ28=Výsledky!$OB$9),10,0))</f>
        <v>0</v>
      </c>
      <c r="OC34" s="93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95" t="str">
        <f>IF(ISBLANK($OD$3),"",IF(ISBLANK(Tipy!LV28),"-",SUM(NY34:OC34)))</f>
        <v>-</v>
      </c>
      <c r="OE34" s="94"/>
      <c r="OF34" s="92" t="str">
        <f>IF(ISBLANK($OK$3),"",IF(ISBLANK(Tipy!MB28),0,IF(AND(Tipy!MB28=Výsledky!$OI$3,Tipy!MD28=Výsledky!$OK$3),50,0)))</f>
        <v/>
      </c>
      <c r="OG34" s="92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92" t="str">
        <f>IF(ISBLANK($OK$3),"",IF(OR(Tipy!ME28=Výsledky!$OF$6,Tipy!ME28=Výsledky!$OF$7,Tipy!ME28=Výsledky!$OF$8,Tipy!ME28=Výsledky!$OF$9),30,0))</f>
        <v/>
      </c>
      <c r="OI34" s="92" t="str">
        <f>IF(ISBLANK($OK$3),"",IF(OR(Tipy!MF28=Výsledky!$OI$6,Tipy!MF28=Výsledky!$OI$7,Tipy!MF28=Výsledky!$OI$8,Tipy!MF28=Výsledky!$OI$9),10,0))</f>
        <v/>
      </c>
      <c r="OJ34" s="93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95" t="str">
        <f>IF(ISBLANK($OK$3),"",IF(ISBLANK(Tipy!MB28),"-",SUM(OF34:OJ34)))</f>
        <v/>
      </c>
      <c r="OL34" s="94"/>
      <c r="OM34" s="92" t="str">
        <f>IF(ISBLANK($OR$3),"",IF(ISBLANK(Tipy!MH28),0,IF(AND(Tipy!MH28=Výsledky!$OP$3,Tipy!MJ28=Výsledky!$OR$3),50,0)))</f>
        <v/>
      </c>
      <c r="ON34" s="92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92" t="str">
        <f>IF(ISBLANK($OR$3),"",IF(OR(Tipy!MK28=Výsledky!$OM$6,Tipy!MK28=Výsledky!$OM$7,Tipy!MK28=Výsledky!$OM$8,Tipy!MK28=Výsledky!$OM$9),30,0))</f>
        <v/>
      </c>
      <c r="OP34" s="92" t="str">
        <f>IF(ISBLANK($OR$3),"",IF(OR(Tipy!ML28=Výsledky!$OP$6,Tipy!ML28=Výsledky!$OP$7,Tipy!ML28=Výsledky!$OP$8,Tipy!ML28=Výsledky!$OP$9),10,0))</f>
        <v/>
      </c>
      <c r="OQ34" s="93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95" t="str">
        <f>IF(ISBLANK($OR$3),"",IF(ISBLANK(Tipy!MH28),"-",SUM(OM34:OQ34)))</f>
        <v/>
      </c>
      <c r="OS34" s="94"/>
      <c r="OT34" s="92" t="str">
        <f>IF(ISBLANK($OY$3),"",IF(ISBLANK(Tipy!MN28),0,IF(AND(Tipy!MN28=Výsledky!$OW$3,Tipy!MP28=Výsledky!$OY$3),50,0)))</f>
        <v/>
      </c>
      <c r="OU34" s="92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92" t="str">
        <f>IF(ISBLANK($OY$3),"",IF(OR(Tipy!MQ28=Výsledky!$OT$6,Tipy!MQ28=Výsledky!$OT$7,Tipy!MQ28=Výsledky!$OT$8,Tipy!MQ28=Výsledky!$OT$9),30,0))</f>
        <v/>
      </c>
      <c r="OW34" s="92" t="str">
        <f>IF(ISBLANK($OY$3),"",IF(OR(Tipy!MR28=Výsledky!$OW$6,Tipy!MR28=Výsledky!$OW$7,Tipy!MR28=Výsledky!$OW$8,Tipy!MR28=Výsledky!$OW$9),10,0))</f>
        <v/>
      </c>
      <c r="OX34" s="93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95" t="str">
        <f>IF(ISBLANK($OY$3),"",IF(ISBLANK(Tipy!MN28),"-",SUM(OT34:OX34)))</f>
        <v/>
      </c>
      <c r="OZ34" s="94"/>
      <c r="PA34" s="92" t="str">
        <f>IF(ISBLANK($PF$3),"",IF(ISBLANK(Tipy!MT28),0,IF(AND(Tipy!MT28=Výsledky!$PD$3,Tipy!MV28=Výsledky!$PF$3),50,0)))</f>
        <v/>
      </c>
      <c r="PB34" s="92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92" t="str">
        <f>IF(ISBLANK($PF$3),"",IF(OR(Tipy!MW28=Výsledky!$PA$6,Tipy!MW28=Výsledky!$PA$7,Tipy!MW28=Výsledky!$PA$8,Tipy!MW28=Výsledky!$PA$9),30,0))</f>
        <v/>
      </c>
      <c r="PD34" s="92" t="str">
        <f>IF(ISBLANK($PF$3),"",IF(OR(Tipy!MX28=Výsledky!$PD$6,Tipy!MX28=Výsledky!$PD$7,Tipy!MX28=Výsledky!$PD$8,Tipy!MX28=Výsledky!$PD$9),10,0))</f>
        <v/>
      </c>
      <c r="PE34" s="93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95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>
        <f>IF(ISBLANK($LS$3),"",IF(ISBLANK(Tipy!JT29),0,IF(AND(Tipy!JT29=Výsledky!$LQ$3,Tipy!JV29=Výsledky!$LS$3),50,0)))</f>
        <v>0</v>
      </c>
      <c r="LO35" s="182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82">
        <f>IF(ISBLANK($LS$3),"",IF(OR(Tipy!JW29=Výsledky!$LN$6,Tipy!JW29=Výsledky!$LN$7,Tipy!JW29=Výsledky!$LN$8,Tipy!JW29=Výsledky!$LN$9),30,0))</f>
        <v>0</v>
      </c>
      <c r="LQ35" s="182">
        <f>IF(ISBLANK($LS$3),"",IF(OR(Tipy!JX29=Výsledky!$LQ$6,Tipy!JX29=Výsledky!$LQ$7,Tipy!JX29=Výsledky!$LQ$8,Tipy!JX29=Výsledky!$LQ$9),10,0))</f>
        <v>0</v>
      </c>
      <c r="LR35" s="183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6" t="str">
        <f>IF(ISBLANK($LS$3),"",IF(ISBLANK(Tipy!JT29),"-",SUM(LN35:LR35)))</f>
        <v>-</v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182">
        <f>IF(ISBLANK($MG$3),"",IF(ISBLANK(Tipy!KF29),0,IF(AND(Tipy!KF29=Výsledky!$ME$3,Tipy!KH29=Výsledky!$MG$3),50,0)))</f>
        <v>0</v>
      </c>
      <c r="MC35" s="182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2">
        <f>IF(ISBLANK($MG$3),"",IF(OR(Tipy!KI29=Výsledky!$MB$6,Tipy!KI29=Výsledky!$MB$7,Tipy!KI29=Výsledky!$MB$8,Tipy!KI29=Výsledky!$MB$9),30,0))</f>
        <v>0</v>
      </c>
      <c r="ME35" s="182">
        <f>IF(ISBLANK($MG$3),"",IF(OR(Tipy!KJ29=Výsledky!$ME$6,Tipy!KJ29=Výsledky!$ME$7,Tipy!KJ29=Výsledky!$ME$8,Tipy!KJ29=Výsledky!$ME$9),10,0))</f>
        <v>0</v>
      </c>
      <c r="MF35" s="183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6" t="str">
        <f>IF(ISBLANK($MG$3),"",IF(ISBLANK(Tipy!KF29),"-",SUM(MB35:MF35)))</f>
        <v>-</v>
      </c>
      <c r="MH35" s="94"/>
      <c r="MI35" s="182">
        <f>IF(ISBLANK($MN$3),"",IF(ISBLANK(Tipy!KL29),0,IF(AND(Tipy!KL29=Výsledky!$ML$3,Tipy!KN29=Výsledky!$MN$3),50,0)))</f>
        <v>0</v>
      </c>
      <c r="MJ35" s="182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2">
        <f>IF(ISBLANK($MN$3),"",IF(OR(Tipy!KO29=Výsledky!$MI$6,Tipy!KO29=Výsledky!$MI$7,Tipy!KO29=Výsledky!$MI$8,Tipy!KO29=Výsledky!$MI$9),30,0))</f>
        <v>0</v>
      </c>
      <c r="ML35" s="182">
        <f>IF(ISBLANK($MN$3),"",IF(OR(Tipy!KP29=Výsledky!$ML$6,Tipy!KP29=Výsledky!$ML$7,Tipy!KP29=Výsledky!$ML$8,Tipy!KP29=Výsledky!$ML$9),10,0))</f>
        <v>0</v>
      </c>
      <c r="MM35" s="183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6" t="str">
        <f>IF(ISBLANK($MN$3),"",IF(ISBLANK(Tipy!KL29),"-",SUM(MI35:MM35)))</f>
        <v>-</v>
      </c>
      <c r="MO35" s="185"/>
      <c r="MP35" s="182">
        <f>IF(ISBLANK($MU$3),"",IF(ISBLANK(Tipy!KR29),0,IF(AND(Tipy!KR29=Výsledky!$MS$3,Tipy!KT29=Výsledky!$MU$3),50,0)))</f>
        <v>0</v>
      </c>
      <c r="MQ35" s="182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2">
        <f>IF(ISBLANK($MU$3),"",IF(OR(Tipy!KU29=Výsledky!$MP$6,Tipy!KU29=Výsledky!$MP$7,Tipy!KU29=Výsledky!$MP$8,Tipy!KU29=Výsledky!$MP$9),30,0))</f>
        <v>0</v>
      </c>
      <c r="MS35" s="182">
        <f>IF(ISBLANK($MU$3),"",IF(OR(Tipy!KV29=Výsledky!$MS$6,Tipy!KV29=Výsledky!$MS$7,Tipy!KV29=Výsledky!$MS$8,Tipy!KV29=Výsledky!$MS$9),10,0))</f>
        <v>0</v>
      </c>
      <c r="MT35" s="183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6" t="str">
        <f>IF(ISBLANK($MU$3),"",IF(ISBLANK(Tipy!KR29),"-",SUM(MP35:MT35)))</f>
        <v>-</v>
      </c>
      <c r="MV35" s="185"/>
      <c r="MW35" s="182">
        <f>IF(ISBLANK($NB$3),"",IF(ISBLANK(Tipy!KX29),0,IF(AND(Tipy!KX29=Výsledky!$MZ$3,Tipy!KZ29=Výsledky!$NB$3),50,0)))</f>
        <v>0</v>
      </c>
      <c r="MX35" s="182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2">
        <f>IF(ISBLANK($NB$3),"",IF(OR(Tipy!LA29=Výsledky!$MW$6,Tipy!LA29=Výsledky!$MW$7,Tipy!LA29=Výsledky!$MW$8,Tipy!LA29=Výsledky!$MW$9),30,0))</f>
        <v>0</v>
      </c>
      <c r="MZ35" s="182">
        <f>IF(ISBLANK($NB$3),"",IF(OR(Tipy!LB29=Výsledky!$MZ$6,Tipy!LB29=Výsledky!$MZ$7,Tipy!LB29=Výsledky!$MZ$8,Tipy!LB29=Výsledky!$MZ$9),10,0))</f>
        <v>0</v>
      </c>
      <c r="NA35" s="183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6" t="str">
        <f>IF(ISBLANK($NB$3),"",IF(ISBLANK(Tipy!KX29),"-",SUM(MW35:NA35)))</f>
        <v>-</v>
      </c>
      <c r="NC35" s="185"/>
      <c r="ND35" s="182" t="str">
        <f>IF(ISBLANK($NI$3),"",IF(ISBLANK(Tipy!LD29),0,IF(AND(Tipy!LD29=Výsledky!$NG$3,Tipy!LF29=Výsledky!$NI$3),50,0)))</f>
        <v/>
      </c>
      <c r="NE35" s="182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2" t="str">
        <f>IF(ISBLANK($NI$3),"",IF(OR(Tipy!LG29=Výsledky!$ND$6,Tipy!LG29=Výsledky!$ND$7,Tipy!LG29=Výsledky!$ND$8,Tipy!LG29=Výsledky!$ND$9),30,0))</f>
        <v/>
      </c>
      <c r="NG35" s="182" t="str">
        <f>IF(ISBLANK($NI$3),"",IF(OR(Tipy!LH29=Výsledky!$NG$6,Tipy!LH29=Výsledky!$NG$7,Tipy!LH29=Výsledky!$NG$8,Tipy!LH29=Výsledky!$NG$9),10,0))</f>
        <v/>
      </c>
      <c r="NH35" s="183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6" t="str">
        <f>IF(ISBLANK($NI$3),"",IF(ISBLANK(Tipy!LD29),"-",SUM(ND35:NH35)))</f>
        <v/>
      </c>
      <c r="NJ35" s="185"/>
      <c r="NK35" s="182">
        <f>IF(ISBLANK($NP$3),"",IF(ISBLANK(Tipy!LJ29),0,IF(AND(Tipy!LJ29=Výsledky!$NN$3,Tipy!LL29=Výsledky!$NP$3),50,0)))</f>
        <v>0</v>
      </c>
      <c r="NL35" s="182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2">
        <f>IF(ISBLANK($NP$3),"",IF(OR(Tipy!LM29=Výsledky!$NK$6,Tipy!LM29=Výsledky!$NK$7,Tipy!LM29=Výsledky!$NK$8,Tipy!LM29=Výsledky!$NK$9),30,0))</f>
        <v>0</v>
      </c>
      <c r="NN35" s="182">
        <f>IF(ISBLANK($NP$3),"",IF(OR(Tipy!LN29=Výsledky!$NN$6,Tipy!LN29=Výsledky!$NN$7,Tipy!LN29=Výsledky!$NN$8,Tipy!LN29=Výsledky!$NN$9),10,0))</f>
        <v>0</v>
      </c>
      <c r="NO35" s="183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6" t="str">
        <f>IF(ISBLANK($NP$3),"",IF(ISBLANK(Tipy!LJ29),"-",SUM(NK35:NO35)))</f>
        <v>-</v>
      </c>
      <c r="NQ35" s="185"/>
      <c r="NR35" s="182">
        <f>IF(ISBLANK($NW$3),"",IF(ISBLANK(Tipy!LP29),0,IF(AND(Tipy!LP29=Výsledky!$NU$3,Tipy!LR29=Výsledky!$NW$3),50,0)))</f>
        <v>0</v>
      </c>
      <c r="NS35" s="182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82">
        <f>IF(ISBLANK($NW$3),"",IF(OR(Tipy!LS29=Výsledky!$NR$6,Tipy!LS29=Výsledky!$NR$7,Tipy!LS29=Výsledky!$NR$8,Tipy!LS29=Výsledky!$NR$9),30,0))</f>
        <v>0</v>
      </c>
      <c r="NU35" s="182">
        <f>IF(ISBLANK($NW$3),"",IF(OR(Tipy!LT29=Výsledky!$NU$6,Tipy!LT29=Výsledky!$NU$7,Tipy!LT29=Výsledky!$NU$8,Tipy!LT29=Výsledky!$NU$9),10,0))</f>
        <v>0</v>
      </c>
      <c r="NV35" s="183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6" t="str">
        <f>IF(ISBLANK($NW$3),"",IF(ISBLANK(Tipy!LP29),"-",SUM(NR35:NV35)))</f>
        <v>-</v>
      </c>
      <c r="NX35" s="94"/>
      <c r="NY35" s="92">
        <f>IF(ISBLANK($OD$3),"",IF(ISBLANK(Tipy!LV29),0,IF(AND(Tipy!LV29=Výsledky!$OB$3,Tipy!LX29=Výsledky!$OD$3),50,0)))</f>
        <v>0</v>
      </c>
      <c r="NZ35" s="92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92">
        <f>IF(ISBLANK($OD$3),"",IF(OR(Tipy!LY29=Výsledky!$NY$6,Tipy!LY29=Výsledky!$NY$7,Tipy!LY29=Výsledky!$NY$8,Tipy!LY29=Výsledky!$NY$9),30,0))</f>
        <v>0</v>
      </c>
      <c r="OB35" s="92">
        <f>IF(ISBLANK($OD$3),"",IF(OR(Tipy!LZ29=Výsledky!$OB$6,Tipy!LZ29=Výsledky!$OB$7,Tipy!LZ29=Výsledky!$OB$8,Tipy!LZ29=Výsledky!$OB$9),10,0))</f>
        <v>0</v>
      </c>
      <c r="OC35" s="93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95" t="str">
        <f>IF(ISBLANK($OD$3),"",IF(ISBLANK(Tipy!LV29),"-",SUM(NY35:OC35)))</f>
        <v>-</v>
      </c>
      <c r="OE35" s="94"/>
      <c r="OF35" s="92" t="str">
        <f>IF(ISBLANK($OK$3),"",IF(ISBLANK(Tipy!MB29),0,IF(AND(Tipy!MB29=Výsledky!$OI$3,Tipy!MD29=Výsledky!$OK$3),50,0)))</f>
        <v/>
      </c>
      <c r="OG35" s="92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92" t="str">
        <f>IF(ISBLANK($OK$3),"",IF(OR(Tipy!ME29=Výsledky!$OF$6,Tipy!ME29=Výsledky!$OF$7,Tipy!ME29=Výsledky!$OF$8,Tipy!ME29=Výsledky!$OF$9),30,0))</f>
        <v/>
      </c>
      <c r="OI35" s="92" t="str">
        <f>IF(ISBLANK($OK$3),"",IF(OR(Tipy!MF29=Výsledky!$OI$6,Tipy!MF29=Výsledky!$OI$7,Tipy!MF29=Výsledky!$OI$8,Tipy!MF29=Výsledky!$OI$9),10,0))</f>
        <v/>
      </c>
      <c r="OJ35" s="93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95" t="str">
        <f>IF(ISBLANK($OK$3),"",IF(ISBLANK(Tipy!MB29),"-",SUM(OF35:OJ35)))</f>
        <v/>
      </c>
      <c r="OL35" s="94"/>
      <c r="OM35" s="92" t="str">
        <f>IF(ISBLANK($OR$3),"",IF(ISBLANK(Tipy!MH29),0,IF(AND(Tipy!MH29=Výsledky!$OP$3,Tipy!MJ29=Výsledky!$OR$3),50,0)))</f>
        <v/>
      </c>
      <c r="ON35" s="92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92" t="str">
        <f>IF(ISBLANK($OR$3),"",IF(OR(Tipy!MK29=Výsledky!$OM$6,Tipy!MK29=Výsledky!$OM$7,Tipy!MK29=Výsledky!$OM$8,Tipy!MK29=Výsledky!$OM$9),30,0))</f>
        <v/>
      </c>
      <c r="OP35" s="92" t="str">
        <f>IF(ISBLANK($OR$3),"",IF(OR(Tipy!ML29=Výsledky!$OP$6,Tipy!ML29=Výsledky!$OP$7,Tipy!ML29=Výsledky!$OP$8,Tipy!ML29=Výsledky!$OP$9),10,0))</f>
        <v/>
      </c>
      <c r="OQ35" s="93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95" t="str">
        <f>IF(ISBLANK($OR$3),"",IF(ISBLANK(Tipy!MH29),"-",SUM(OM35:OQ35)))</f>
        <v/>
      </c>
      <c r="OS35" s="94"/>
      <c r="OT35" s="92" t="str">
        <f>IF(ISBLANK($OY$3),"",IF(ISBLANK(Tipy!MN29),0,IF(AND(Tipy!MN29=Výsledky!$OW$3,Tipy!MP29=Výsledky!$OY$3),50,0)))</f>
        <v/>
      </c>
      <c r="OU35" s="92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92" t="str">
        <f>IF(ISBLANK($OY$3),"",IF(OR(Tipy!MQ29=Výsledky!$OT$6,Tipy!MQ29=Výsledky!$OT$7,Tipy!MQ29=Výsledky!$OT$8,Tipy!MQ29=Výsledky!$OT$9),30,0))</f>
        <v/>
      </c>
      <c r="OW35" s="92" t="str">
        <f>IF(ISBLANK($OY$3),"",IF(OR(Tipy!MR29=Výsledky!$OW$6,Tipy!MR29=Výsledky!$OW$7,Tipy!MR29=Výsledky!$OW$8,Tipy!MR29=Výsledky!$OW$9),10,0))</f>
        <v/>
      </c>
      <c r="OX35" s="93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95" t="str">
        <f>IF(ISBLANK($OY$3),"",IF(ISBLANK(Tipy!MN29),"-",SUM(OT35:OX35)))</f>
        <v/>
      </c>
      <c r="OZ35" s="94"/>
      <c r="PA35" s="92" t="str">
        <f>IF(ISBLANK($PF$3),"",IF(ISBLANK(Tipy!MT29),0,IF(AND(Tipy!MT29=Výsledky!$PD$3,Tipy!MV29=Výsledky!$PF$3),50,0)))</f>
        <v/>
      </c>
      <c r="PB35" s="92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92" t="str">
        <f>IF(ISBLANK($PF$3),"",IF(OR(Tipy!MW29=Výsledky!$PA$6,Tipy!MW29=Výsledky!$PA$7,Tipy!MW29=Výsledky!$PA$8,Tipy!MW29=Výsledky!$PA$9),30,0))</f>
        <v/>
      </c>
      <c r="PD35" s="92" t="str">
        <f>IF(ISBLANK($PF$3),"",IF(OR(Tipy!MX29=Výsledky!$PD$6,Tipy!MX29=Výsledky!$PD$7,Tipy!MX29=Výsledky!$PD$8,Tipy!MX29=Výsledky!$PD$9),10,0))</f>
        <v/>
      </c>
      <c r="PE35" s="93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95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>
        <f>IF(ISBLANK($LS$3),"",IF(ISBLANK(Tipy!JT30),0,IF(AND(Tipy!JT30=Výsledky!$LQ$3,Tipy!JV30=Výsledky!$LS$3),50,0)))</f>
        <v>0</v>
      </c>
      <c r="LO36" s="182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82">
        <f>IF(ISBLANK($LS$3),"",IF(OR(Tipy!JW30=Výsledky!$LN$6,Tipy!JW30=Výsledky!$LN$7,Tipy!JW30=Výsledky!$LN$8,Tipy!JW30=Výsledky!$LN$9),30,0))</f>
        <v>30</v>
      </c>
      <c r="LQ36" s="182">
        <f>IF(ISBLANK($LS$3),"",IF(OR(Tipy!JX30=Výsledky!$LQ$6,Tipy!JX30=Výsledky!$LQ$7,Tipy!JX30=Výsledky!$LQ$8,Tipy!JX30=Výsledky!$LQ$9),10,0))</f>
        <v>0</v>
      </c>
      <c r="LR36" s="183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6">
        <f>IF(ISBLANK($LS$3),"",IF(ISBLANK(Tipy!JT30),"-",SUM(LN36:LR36)))</f>
        <v>50</v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182">
        <f>IF(ISBLANK($MG$3),"",IF(ISBLANK(Tipy!KF30),0,IF(AND(Tipy!KF30=Výsledky!$ME$3,Tipy!KH30=Výsledky!$MG$3),50,0)))</f>
        <v>0</v>
      </c>
      <c r="MC36" s="182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2">
        <f>IF(ISBLANK($MG$3),"",IF(OR(Tipy!KI30=Výsledky!$MB$6,Tipy!KI30=Výsledky!$MB$7,Tipy!KI30=Výsledky!$MB$8,Tipy!KI30=Výsledky!$MB$9),30,0))</f>
        <v>30</v>
      </c>
      <c r="ME36" s="182">
        <f>IF(ISBLANK($MG$3),"",IF(OR(Tipy!KJ30=Výsledky!$ME$6,Tipy!KJ30=Výsledky!$ME$7,Tipy!KJ30=Výsledky!$ME$8,Tipy!KJ30=Výsledky!$ME$9),10,0))</f>
        <v>0</v>
      </c>
      <c r="MF36" s="183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6">
        <f>IF(ISBLANK($MG$3),"",IF(ISBLANK(Tipy!KF30),"-",SUM(MB36:MF36)))</f>
        <v>50</v>
      </c>
      <c r="MH36" s="94"/>
      <c r="MI36" s="182">
        <f>IF(ISBLANK($MN$3),"",IF(ISBLANK(Tipy!KL30),0,IF(AND(Tipy!KL30=Výsledky!$ML$3,Tipy!KN30=Výsledky!$MN$3),50,0)))</f>
        <v>0</v>
      </c>
      <c r="MJ36" s="182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2">
        <f>IF(ISBLANK($MN$3),"",IF(OR(Tipy!KO30=Výsledky!$MI$6,Tipy!KO30=Výsledky!$MI$7,Tipy!KO30=Výsledky!$MI$8,Tipy!KO30=Výsledky!$MI$9),30,0))</f>
        <v>30</v>
      </c>
      <c r="ML36" s="182">
        <f>IF(ISBLANK($MN$3),"",IF(OR(Tipy!KP30=Výsledky!$ML$6,Tipy!KP30=Výsledky!$ML$7,Tipy!KP30=Výsledky!$ML$8,Tipy!KP30=Výsledky!$ML$9),10,0))</f>
        <v>10</v>
      </c>
      <c r="MM36" s="183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6">
        <f>IF(ISBLANK($MN$3),"",IF(ISBLANK(Tipy!KL30),"-",SUM(MI36:MM36)))</f>
        <v>70</v>
      </c>
      <c r="MO36" s="185"/>
      <c r="MP36" s="182">
        <f>IF(ISBLANK($MU$3),"",IF(ISBLANK(Tipy!KR30),0,IF(AND(Tipy!KR30=Výsledky!$MS$3,Tipy!KT30=Výsledky!$MU$3),50,0)))</f>
        <v>0</v>
      </c>
      <c r="MQ36" s="182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2">
        <f>IF(ISBLANK($MU$3),"",IF(OR(Tipy!KU30=Výsledky!$MP$6,Tipy!KU30=Výsledky!$MP$7,Tipy!KU30=Výsledky!$MP$8,Tipy!KU30=Výsledky!$MP$9),30,0))</f>
        <v>30</v>
      </c>
      <c r="MS36" s="182">
        <f>IF(ISBLANK($MU$3),"",IF(OR(Tipy!KV30=Výsledky!$MS$6,Tipy!KV30=Výsledky!$MS$7,Tipy!KV30=Výsledky!$MS$8,Tipy!KV30=Výsledky!$MS$9),10,0))</f>
        <v>0</v>
      </c>
      <c r="MT36" s="183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6">
        <f>IF(ISBLANK($MU$3),"",IF(ISBLANK(Tipy!KR30),"-",SUM(MP36:MT36)))</f>
        <v>30</v>
      </c>
      <c r="MV36" s="185"/>
      <c r="MW36" s="182">
        <f>IF(ISBLANK($NB$3),"",IF(ISBLANK(Tipy!KX30),0,IF(AND(Tipy!KX30=Výsledky!$MZ$3,Tipy!KZ30=Výsledky!$NB$3),50,0)))</f>
        <v>0</v>
      </c>
      <c r="MX36" s="182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2">
        <f>IF(ISBLANK($NB$3),"",IF(OR(Tipy!LA30=Výsledky!$MW$6,Tipy!LA30=Výsledky!$MW$7,Tipy!LA30=Výsledky!$MW$8,Tipy!LA30=Výsledky!$MW$9),30,0))</f>
        <v>30</v>
      </c>
      <c r="MZ36" s="182">
        <f>IF(ISBLANK($NB$3),"",IF(OR(Tipy!LB30=Výsledky!$MZ$6,Tipy!LB30=Výsledky!$MZ$7,Tipy!LB30=Výsledky!$MZ$8,Tipy!LB30=Výsledky!$MZ$9),10,0))</f>
        <v>0</v>
      </c>
      <c r="NA36" s="183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6">
        <f>IF(ISBLANK($NB$3),"",IF(ISBLANK(Tipy!KX30),"-",SUM(MW36:NA36)))</f>
        <v>30</v>
      </c>
      <c r="NC36" s="185"/>
      <c r="ND36" s="182" t="str">
        <f>IF(ISBLANK($NI$3),"",IF(ISBLANK(Tipy!LD30),0,IF(AND(Tipy!LD30=Výsledky!$NG$3,Tipy!LF30=Výsledky!$NI$3),50,0)))</f>
        <v/>
      </c>
      <c r="NE36" s="182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2" t="str">
        <f>IF(ISBLANK($NI$3),"",IF(OR(Tipy!LG30=Výsledky!$ND$6,Tipy!LG30=Výsledky!$ND$7,Tipy!LG30=Výsledky!$ND$8,Tipy!LG30=Výsledky!$ND$9),30,0))</f>
        <v/>
      </c>
      <c r="NG36" s="182" t="str">
        <f>IF(ISBLANK($NI$3),"",IF(OR(Tipy!LH30=Výsledky!$NG$6,Tipy!LH30=Výsledky!$NG$7,Tipy!LH30=Výsledky!$NG$8,Tipy!LH30=Výsledky!$NG$9),10,0))</f>
        <v/>
      </c>
      <c r="NH36" s="183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6" t="str">
        <f>IF(ISBLANK($NI$3),"",IF(ISBLANK(Tipy!LD30),"-",SUM(ND36:NH36)))</f>
        <v/>
      </c>
      <c r="NJ36" s="185"/>
      <c r="NK36" s="182">
        <f>IF(ISBLANK($NP$3),"",IF(ISBLANK(Tipy!LJ30),0,IF(AND(Tipy!LJ30=Výsledky!$NN$3,Tipy!LL30=Výsledky!$NP$3),50,0)))</f>
        <v>0</v>
      </c>
      <c r="NL36" s="182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2">
        <f>IF(ISBLANK($NP$3),"",IF(OR(Tipy!LM30=Výsledky!$NK$6,Tipy!LM30=Výsledky!$NK$7,Tipy!LM30=Výsledky!$NK$8,Tipy!LM30=Výsledky!$NK$9),30,0))</f>
        <v>30</v>
      </c>
      <c r="NN36" s="182">
        <f>IF(ISBLANK($NP$3),"",IF(OR(Tipy!LN30=Výsledky!$NN$6,Tipy!LN30=Výsledky!$NN$7,Tipy!LN30=Výsledky!$NN$8,Tipy!LN30=Výsledky!$NN$9),10,0))</f>
        <v>0</v>
      </c>
      <c r="NO36" s="183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6">
        <f>IF(ISBLANK($NP$3),"",IF(ISBLANK(Tipy!LJ30),"-",SUM(NK36:NO36)))</f>
        <v>50</v>
      </c>
      <c r="NQ36" s="185"/>
      <c r="NR36" s="182">
        <f>IF(ISBLANK($NW$3),"",IF(ISBLANK(Tipy!LP30),0,IF(AND(Tipy!LP30=Výsledky!$NU$3,Tipy!LR30=Výsledky!$NW$3),50,0)))</f>
        <v>0</v>
      </c>
      <c r="NS36" s="182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82">
        <f>IF(ISBLANK($NW$3),"",IF(OR(Tipy!LS30=Výsledky!$NR$6,Tipy!LS30=Výsledky!$NR$7,Tipy!LS30=Výsledky!$NR$8,Tipy!LS30=Výsledky!$NR$9),30,0))</f>
        <v>30</v>
      </c>
      <c r="NU36" s="182">
        <f>IF(ISBLANK($NW$3),"",IF(OR(Tipy!LT30=Výsledky!$NU$6,Tipy!LT30=Výsledky!$NU$7,Tipy!LT30=Výsledky!$NU$8,Tipy!LT30=Výsledky!$NU$9),10,0))</f>
        <v>10</v>
      </c>
      <c r="NV36" s="183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6">
        <f>IF(ISBLANK($NW$3),"",IF(ISBLANK(Tipy!LP30),"-",SUM(NR36:NV36)))</f>
        <v>70</v>
      </c>
      <c r="NX36" s="94"/>
      <c r="NY36" s="92">
        <f>IF(ISBLANK($OD$3),"",IF(ISBLANK(Tipy!LV30),0,IF(AND(Tipy!LV30=Výsledky!$OB$3,Tipy!LX30=Výsledky!$OD$3),50,0)))</f>
        <v>50</v>
      </c>
      <c r="NZ36" s="92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92">
        <f>IF(ISBLANK($OD$3),"",IF(OR(Tipy!LY30=Výsledky!$NY$6,Tipy!LY30=Výsledky!$NY$7,Tipy!LY30=Výsledky!$NY$8,Tipy!LY30=Výsledky!$NY$9),30,0))</f>
        <v>30</v>
      </c>
      <c r="OB36" s="92">
        <f>IF(ISBLANK($OD$3),"",IF(OR(Tipy!LZ30=Výsledky!$OB$6,Tipy!LZ30=Výsledky!$OB$7,Tipy!LZ30=Výsledky!$OB$8,Tipy!LZ30=Výsledky!$OB$9),10,0))</f>
        <v>0</v>
      </c>
      <c r="OC36" s="93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95">
        <f>IF(ISBLANK($OD$3),"",IF(ISBLANK(Tipy!LV30),"-",SUM(NY36:OC36)))</f>
        <v>80</v>
      </c>
      <c r="OE36" s="94"/>
      <c r="OF36" s="92" t="str">
        <f>IF(ISBLANK($OK$3),"",IF(ISBLANK(Tipy!MB30),0,IF(AND(Tipy!MB30=Výsledky!$OI$3,Tipy!MD30=Výsledky!$OK$3),50,0)))</f>
        <v/>
      </c>
      <c r="OG36" s="92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92" t="str">
        <f>IF(ISBLANK($OK$3),"",IF(OR(Tipy!ME30=Výsledky!$OF$6,Tipy!ME30=Výsledky!$OF$7,Tipy!ME30=Výsledky!$OF$8,Tipy!ME30=Výsledky!$OF$9),30,0))</f>
        <v/>
      </c>
      <c r="OI36" s="92" t="str">
        <f>IF(ISBLANK($OK$3),"",IF(OR(Tipy!MF30=Výsledky!$OI$6,Tipy!MF30=Výsledky!$OI$7,Tipy!MF30=Výsledky!$OI$8,Tipy!MF30=Výsledky!$OI$9),10,0))</f>
        <v/>
      </c>
      <c r="OJ36" s="93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95" t="str">
        <f>IF(ISBLANK($OK$3),"",IF(ISBLANK(Tipy!MB30),"-",SUM(OF36:OJ36)))</f>
        <v/>
      </c>
      <c r="OL36" s="94"/>
      <c r="OM36" s="92" t="str">
        <f>IF(ISBLANK($OR$3),"",IF(ISBLANK(Tipy!MH30),0,IF(AND(Tipy!MH30=Výsledky!$OP$3,Tipy!MJ30=Výsledky!$OR$3),50,0)))</f>
        <v/>
      </c>
      <c r="ON36" s="92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92" t="str">
        <f>IF(ISBLANK($OR$3),"",IF(OR(Tipy!MK30=Výsledky!$OM$6,Tipy!MK30=Výsledky!$OM$7,Tipy!MK30=Výsledky!$OM$8,Tipy!MK30=Výsledky!$OM$9),30,0))</f>
        <v/>
      </c>
      <c r="OP36" s="92" t="str">
        <f>IF(ISBLANK($OR$3),"",IF(OR(Tipy!ML30=Výsledky!$OP$6,Tipy!ML30=Výsledky!$OP$7,Tipy!ML30=Výsledky!$OP$8,Tipy!ML30=Výsledky!$OP$9),10,0))</f>
        <v/>
      </c>
      <c r="OQ36" s="93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95" t="str">
        <f>IF(ISBLANK($OR$3),"",IF(ISBLANK(Tipy!MH30),"-",SUM(OM36:OQ36)))</f>
        <v/>
      </c>
      <c r="OS36" s="94"/>
      <c r="OT36" s="92" t="str">
        <f>IF(ISBLANK($OY$3),"",IF(ISBLANK(Tipy!MN30),0,IF(AND(Tipy!MN30=Výsledky!$OW$3,Tipy!MP30=Výsledky!$OY$3),50,0)))</f>
        <v/>
      </c>
      <c r="OU36" s="92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92" t="str">
        <f>IF(ISBLANK($OY$3),"",IF(OR(Tipy!MQ30=Výsledky!$OT$6,Tipy!MQ30=Výsledky!$OT$7,Tipy!MQ30=Výsledky!$OT$8,Tipy!MQ30=Výsledky!$OT$9),30,0))</f>
        <v/>
      </c>
      <c r="OW36" s="92" t="str">
        <f>IF(ISBLANK($OY$3),"",IF(OR(Tipy!MR30=Výsledky!$OW$6,Tipy!MR30=Výsledky!$OW$7,Tipy!MR30=Výsledky!$OW$8,Tipy!MR30=Výsledky!$OW$9),10,0))</f>
        <v/>
      </c>
      <c r="OX36" s="93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95" t="str">
        <f>IF(ISBLANK($OY$3),"",IF(ISBLANK(Tipy!MN30),"-",SUM(OT36:OX36)))</f>
        <v/>
      </c>
      <c r="OZ36" s="94"/>
      <c r="PA36" s="92" t="str">
        <f>IF(ISBLANK($PF$3),"",IF(ISBLANK(Tipy!MT30),0,IF(AND(Tipy!MT30=Výsledky!$PD$3,Tipy!MV30=Výsledky!$PF$3),50,0)))</f>
        <v/>
      </c>
      <c r="PB36" s="92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92" t="str">
        <f>IF(ISBLANK($PF$3),"",IF(OR(Tipy!MW30=Výsledky!$PA$6,Tipy!MW30=Výsledky!$PA$7,Tipy!MW30=Výsledky!$PA$8,Tipy!MW30=Výsledky!$PA$9),30,0))</f>
        <v/>
      </c>
      <c r="PD36" s="92" t="str">
        <f>IF(ISBLANK($PF$3),"",IF(OR(Tipy!MX30=Výsledky!$PD$6,Tipy!MX30=Výsledky!$PD$7,Tipy!MX30=Výsledky!$PD$8,Tipy!MX30=Výsledky!$PD$9),10,0))</f>
        <v/>
      </c>
      <c r="PE36" s="93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95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>
        <f>IF(ISBLANK($LS$3),"",IF(ISBLANK(Tipy!JT31),0,IF(AND(Tipy!JT31=Výsledky!$LQ$3,Tipy!JV31=Výsledky!$LS$3),50,0)))</f>
        <v>50</v>
      </c>
      <c r="LO37" s="182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82">
        <f>IF(ISBLANK($LS$3),"",IF(OR(Tipy!JW31=Výsledky!$LN$6,Tipy!JW31=Výsledky!$LN$7,Tipy!JW31=Výsledky!$LN$8,Tipy!JW31=Výsledky!$LN$9),30,0))</f>
        <v>0</v>
      </c>
      <c r="LQ37" s="182">
        <f>IF(ISBLANK($LS$3),"",IF(OR(Tipy!JX31=Výsledky!$LQ$6,Tipy!JX31=Výsledky!$LQ$7,Tipy!JX31=Výsledky!$LQ$8,Tipy!JX31=Výsledky!$LQ$9),10,0))</f>
        <v>0</v>
      </c>
      <c r="LR37" s="183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6">
        <f>IF(ISBLANK($LS$3),"",IF(ISBLANK(Tipy!JT31),"-",SUM(LN37:LR37)))</f>
        <v>50</v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182">
        <f>IF(ISBLANK($MG$3),"",IF(ISBLANK(Tipy!KF31),0,IF(AND(Tipy!KF31=Výsledky!$ME$3,Tipy!KH31=Výsledky!$MG$3),50,0)))</f>
        <v>0</v>
      </c>
      <c r="MC37" s="182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2">
        <f>IF(ISBLANK($MG$3),"",IF(OR(Tipy!KI31=Výsledky!$MB$6,Tipy!KI31=Výsledky!$MB$7,Tipy!KI31=Výsledky!$MB$8,Tipy!KI31=Výsledky!$MB$9),30,0))</f>
        <v>0</v>
      </c>
      <c r="ME37" s="182">
        <f>IF(ISBLANK($MG$3),"",IF(OR(Tipy!KJ31=Výsledky!$ME$6,Tipy!KJ31=Výsledky!$ME$7,Tipy!KJ31=Výsledky!$ME$8,Tipy!KJ31=Výsledky!$ME$9),10,0))</f>
        <v>0</v>
      </c>
      <c r="MF37" s="183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6" t="str">
        <f>IF(ISBLANK($MG$3),"",IF(ISBLANK(Tipy!KF31),"-",SUM(MB37:MF37)))</f>
        <v>-</v>
      </c>
      <c r="MH37" s="94"/>
      <c r="MI37" s="182">
        <f>IF(ISBLANK($MN$3),"",IF(ISBLANK(Tipy!KL31),0,IF(AND(Tipy!KL31=Výsledky!$ML$3,Tipy!KN31=Výsledky!$MN$3),50,0)))</f>
        <v>0</v>
      </c>
      <c r="MJ37" s="182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2">
        <f>IF(ISBLANK($MN$3),"",IF(OR(Tipy!KO31=Výsledky!$MI$6,Tipy!KO31=Výsledky!$MI$7,Tipy!KO31=Výsledky!$MI$8,Tipy!KO31=Výsledky!$MI$9),30,0))</f>
        <v>0</v>
      </c>
      <c r="ML37" s="182">
        <f>IF(ISBLANK($MN$3),"",IF(OR(Tipy!KP31=Výsledky!$ML$6,Tipy!KP31=Výsledky!$ML$7,Tipy!KP31=Výsledky!$ML$8,Tipy!KP31=Výsledky!$ML$9),10,0))</f>
        <v>0</v>
      </c>
      <c r="MM37" s="183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6" t="str">
        <f>IF(ISBLANK($MN$3),"",IF(ISBLANK(Tipy!KL31),"-",SUM(MI37:MM37)))</f>
        <v>-</v>
      </c>
      <c r="MO37" s="185"/>
      <c r="MP37" s="182">
        <f>IF(ISBLANK($MU$3),"",IF(ISBLANK(Tipy!KR31),0,IF(AND(Tipy!KR31=Výsledky!$MS$3,Tipy!KT31=Výsledky!$MU$3),50,0)))</f>
        <v>0</v>
      </c>
      <c r="MQ37" s="182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2">
        <f>IF(ISBLANK($MU$3),"",IF(OR(Tipy!KU31=Výsledky!$MP$6,Tipy!KU31=Výsledky!$MP$7,Tipy!KU31=Výsledky!$MP$8,Tipy!KU31=Výsledky!$MP$9),30,0))</f>
        <v>0</v>
      </c>
      <c r="MS37" s="182">
        <f>IF(ISBLANK($MU$3),"",IF(OR(Tipy!KV31=Výsledky!$MS$6,Tipy!KV31=Výsledky!$MS$7,Tipy!KV31=Výsledky!$MS$8,Tipy!KV31=Výsledky!$MS$9),10,0))</f>
        <v>0</v>
      </c>
      <c r="MT37" s="183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6" t="str">
        <f>IF(ISBLANK($MU$3),"",IF(ISBLANK(Tipy!KR31),"-",SUM(MP37:MT37)))</f>
        <v>-</v>
      </c>
      <c r="MV37" s="185"/>
      <c r="MW37" s="182">
        <f>IF(ISBLANK($NB$3),"",IF(ISBLANK(Tipy!KX31),0,IF(AND(Tipy!KX31=Výsledky!$MZ$3,Tipy!KZ31=Výsledky!$NB$3),50,0)))</f>
        <v>0</v>
      </c>
      <c r="MX37" s="182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2">
        <f>IF(ISBLANK($NB$3),"",IF(OR(Tipy!LA31=Výsledky!$MW$6,Tipy!LA31=Výsledky!$MW$7,Tipy!LA31=Výsledky!$MW$8,Tipy!LA31=Výsledky!$MW$9),30,0))</f>
        <v>0</v>
      </c>
      <c r="MZ37" s="182">
        <f>IF(ISBLANK($NB$3),"",IF(OR(Tipy!LB31=Výsledky!$MZ$6,Tipy!LB31=Výsledky!$MZ$7,Tipy!LB31=Výsledky!$MZ$8,Tipy!LB31=Výsledky!$MZ$9),10,0))</f>
        <v>0</v>
      </c>
      <c r="NA37" s="183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6" t="str">
        <f>IF(ISBLANK($NB$3),"",IF(ISBLANK(Tipy!KX31),"-",SUM(MW37:NA37)))</f>
        <v>-</v>
      </c>
      <c r="NC37" s="185"/>
      <c r="ND37" s="182" t="str">
        <f>IF(ISBLANK($NI$3),"",IF(ISBLANK(Tipy!LD31),0,IF(AND(Tipy!LD31=Výsledky!$NG$3,Tipy!LF31=Výsledky!$NI$3),50,0)))</f>
        <v/>
      </c>
      <c r="NE37" s="182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2" t="str">
        <f>IF(ISBLANK($NI$3),"",IF(OR(Tipy!LG31=Výsledky!$ND$6,Tipy!LG31=Výsledky!$ND$7,Tipy!LG31=Výsledky!$ND$8,Tipy!LG31=Výsledky!$ND$9),30,0))</f>
        <v/>
      </c>
      <c r="NG37" s="182" t="str">
        <f>IF(ISBLANK($NI$3),"",IF(OR(Tipy!LH31=Výsledky!$NG$6,Tipy!LH31=Výsledky!$NG$7,Tipy!LH31=Výsledky!$NG$8,Tipy!LH31=Výsledky!$NG$9),10,0))</f>
        <v/>
      </c>
      <c r="NH37" s="183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6" t="str">
        <f>IF(ISBLANK($NI$3),"",IF(ISBLANK(Tipy!LD31),"-",SUM(ND37:NH37)))</f>
        <v/>
      </c>
      <c r="NJ37" s="185"/>
      <c r="NK37" s="182">
        <f>IF(ISBLANK($NP$3),"",IF(ISBLANK(Tipy!LJ31),0,IF(AND(Tipy!LJ31=Výsledky!$NN$3,Tipy!LL31=Výsledky!$NP$3),50,0)))</f>
        <v>0</v>
      </c>
      <c r="NL37" s="182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2">
        <f>IF(ISBLANK($NP$3),"",IF(OR(Tipy!LM31=Výsledky!$NK$6,Tipy!LM31=Výsledky!$NK$7,Tipy!LM31=Výsledky!$NK$8,Tipy!LM31=Výsledky!$NK$9),30,0))</f>
        <v>0</v>
      </c>
      <c r="NN37" s="182">
        <f>IF(ISBLANK($NP$3),"",IF(OR(Tipy!LN31=Výsledky!$NN$6,Tipy!LN31=Výsledky!$NN$7,Tipy!LN31=Výsledky!$NN$8,Tipy!LN31=Výsledky!$NN$9),10,0))</f>
        <v>0</v>
      </c>
      <c r="NO37" s="183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6" t="str">
        <f>IF(ISBLANK($NP$3),"",IF(ISBLANK(Tipy!LJ31),"-",SUM(NK37:NO37)))</f>
        <v>-</v>
      </c>
      <c r="NQ37" s="185"/>
      <c r="NR37" s="182">
        <f>IF(ISBLANK($NW$3),"",IF(ISBLANK(Tipy!LP31),0,IF(AND(Tipy!LP31=Výsledky!$NU$3,Tipy!LR31=Výsledky!$NW$3),50,0)))</f>
        <v>0</v>
      </c>
      <c r="NS37" s="182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82">
        <f>IF(ISBLANK($NW$3),"",IF(OR(Tipy!LS31=Výsledky!$NR$6,Tipy!LS31=Výsledky!$NR$7,Tipy!LS31=Výsledky!$NR$8,Tipy!LS31=Výsledky!$NR$9),30,0))</f>
        <v>0</v>
      </c>
      <c r="NU37" s="182">
        <f>IF(ISBLANK($NW$3),"",IF(OR(Tipy!LT31=Výsledky!$NU$6,Tipy!LT31=Výsledky!$NU$7,Tipy!LT31=Výsledky!$NU$8,Tipy!LT31=Výsledky!$NU$9),10,0))</f>
        <v>0</v>
      </c>
      <c r="NV37" s="183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6" t="str">
        <f>IF(ISBLANK($NW$3),"",IF(ISBLANK(Tipy!LP31),"-",SUM(NR37:NV37)))</f>
        <v>-</v>
      </c>
      <c r="NX37" s="94"/>
      <c r="NY37" s="92">
        <f>IF(ISBLANK($OD$3),"",IF(ISBLANK(Tipy!LV31),0,IF(AND(Tipy!LV31=Výsledky!$OB$3,Tipy!LX31=Výsledky!$OD$3),50,0)))</f>
        <v>0</v>
      </c>
      <c r="NZ37" s="92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92">
        <f>IF(ISBLANK($OD$3),"",IF(OR(Tipy!LY31=Výsledky!$NY$6,Tipy!LY31=Výsledky!$NY$7,Tipy!LY31=Výsledky!$NY$8,Tipy!LY31=Výsledky!$NY$9),30,0))</f>
        <v>0</v>
      </c>
      <c r="OB37" s="92">
        <f>IF(ISBLANK($OD$3),"",IF(OR(Tipy!LZ31=Výsledky!$OB$6,Tipy!LZ31=Výsledky!$OB$7,Tipy!LZ31=Výsledky!$OB$8,Tipy!LZ31=Výsledky!$OB$9),10,0))</f>
        <v>0</v>
      </c>
      <c r="OC37" s="93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95" t="str">
        <f>IF(ISBLANK($OD$3),"",IF(ISBLANK(Tipy!LV31),"-",SUM(NY37:OC37)))</f>
        <v>-</v>
      </c>
      <c r="OE37" s="94"/>
      <c r="OF37" s="92" t="str">
        <f>IF(ISBLANK($OK$3),"",IF(ISBLANK(Tipy!MB31),0,IF(AND(Tipy!MB31=Výsledky!$OI$3,Tipy!MD31=Výsledky!$OK$3),50,0)))</f>
        <v/>
      </c>
      <c r="OG37" s="92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92" t="str">
        <f>IF(ISBLANK($OK$3),"",IF(OR(Tipy!ME31=Výsledky!$OF$6,Tipy!ME31=Výsledky!$OF$7,Tipy!ME31=Výsledky!$OF$8,Tipy!ME31=Výsledky!$OF$9),30,0))</f>
        <v/>
      </c>
      <c r="OI37" s="92" t="str">
        <f>IF(ISBLANK($OK$3),"",IF(OR(Tipy!MF31=Výsledky!$OI$6,Tipy!MF31=Výsledky!$OI$7,Tipy!MF31=Výsledky!$OI$8,Tipy!MF31=Výsledky!$OI$9),10,0))</f>
        <v/>
      </c>
      <c r="OJ37" s="93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95" t="str">
        <f>IF(ISBLANK($OK$3),"",IF(ISBLANK(Tipy!MB31),"-",SUM(OF37:OJ37)))</f>
        <v/>
      </c>
      <c r="OL37" s="94"/>
      <c r="OM37" s="92" t="str">
        <f>IF(ISBLANK($OR$3),"",IF(ISBLANK(Tipy!MH31),0,IF(AND(Tipy!MH31=Výsledky!$OP$3,Tipy!MJ31=Výsledky!$OR$3),50,0)))</f>
        <v/>
      </c>
      <c r="ON37" s="92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92" t="str">
        <f>IF(ISBLANK($OR$3),"",IF(OR(Tipy!MK31=Výsledky!$OM$6,Tipy!MK31=Výsledky!$OM$7,Tipy!MK31=Výsledky!$OM$8,Tipy!MK31=Výsledky!$OM$9),30,0))</f>
        <v/>
      </c>
      <c r="OP37" s="92" t="str">
        <f>IF(ISBLANK($OR$3),"",IF(OR(Tipy!ML31=Výsledky!$OP$6,Tipy!ML31=Výsledky!$OP$7,Tipy!ML31=Výsledky!$OP$8,Tipy!ML31=Výsledky!$OP$9),10,0))</f>
        <v/>
      </c>
      <c r="OQ37" s="93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95" t="str">
        <f>IF(ISBLANK($OR$3),"",IF(ISBLANK(Tipy!MH31),"-",SUM(OM37:OQ37)))</f>
        <v/>
      </c>
      <c r="OS37" s="94"/>
      <c r="OT37" s="92" t="str">
        <f>IF(ISBLANK($OY$3),"",IF(ISBLANK(Tipy!MN31),0,IF(AND(Tipy!MN31=Výsledky!$OW$3,Tipy!MP31=Výsledky!$OY$3),50,0)))</f>
        <v/>
      </c>
      <c r="OU37" s="92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92" t="str">
        <f>IF(ISBLANK($OY$3),"",IF(OR(Tipy!MQ31=Výsledky!$OT$6,Tipy!MQ31=Výsledky!$OT$7,Tipy!MQ31=Výsledky!$OT$8,Tipy!MQ31=Výsledky!$OT$9),30,0))</f>
        <v/>
      </c>
      <c r="OW37" s="92" t="str">
        <f>IF(ISBLANK($OY$3),"",IF(OR(Tipy!MR31=Výsledky!$OW$6,Tipy!MR31=Výsledky!$OW$7,Tipy!MR31=Výsledky!$OW$8,Tipy!MR31=Výsledky!$OW$9),10,0))</f>
        <v/>
      </c>
      <c r="OX37" s="93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95" t="str">
        <f>IF(ISBLANK($OY$3),"",IF(ISBLANK(Tipy!MN31),"-",SUM(OT37:OX37)))</f>
        <v/>
      </c>
      <c r="OZ37" s="94"/>
      <c r="PA37" s="92" t="str">
        <f>IF(ISBLANK($PF$3),"",IF(ISBLANK(Tipy!MT31),0,IF(AND(Tipy!MT31=Výsledky!$PD$3,Tipy!MV31=Výsledky!$PF$3),50,0)))</f>
        <v/>
      </c>
      <c r="PB37" s="92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92" t="str">
        <f>IF(ISBLANK($PF$3),"",IF(OR(Tipy!MW31=Výsledky!$PA$6,Tipy!MW31=Výsledky!$PA$7,Tipy!MW31=Výsledky!$PA$8,Tipy!MW31=Výsledky!$PA$9),30,0))</f>
        <v/>
      </c>
      <c r="PD37" s="92" t="str">
        <f>IF(ISBLANK($PF$3),"",IF(OR(Tipy!MX31=Výsledky!$PD$6,Tipy!MX31=Výsledky!$PD$7,Tipy!MX31=Výsledky!$PD$8,Tipy!MX31=Výsledky!$PD$9),10,0))</f>
        <v/>
      </c>
      <c r="PE37" s="93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95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>
        <f>IF(ISBLANK($LS$3),"",IF(ISBLANK(Tipy!JT32),0,IF(AND(Tipy!JT32=Výsledky!$LQ$3,Tipy!JV32=Výsledky!$LS$3),50,0)))</f>
        <v>0</v>
      </c>
      <c r="LO38" s="182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82">
        <f>IF(ISBLANK($LS$3),"",IF(OR(Tipy!JW32=Výsledky!$LN$6,Tipy!JW32=Výsledky!$LN$7,Tipy!JW32=Výsledky!$LN$8,Tipy!JW32=Výsledky!$LN$9),30,0))</f>
        <v>30</v>
      </c>
      <c r="LQ38" s="182">
        <f>IF(ISBLANK($LS$3),"",IF(OR(Tipy!JX32=Výsledky!$LQ$6,Tipy!JX32=Výsledky!$LQ$7,Tipy!JX32=Výsledky!$LQ$8,Tipy!JX32=Výsledky!$LQ$9),10,0))</f>
        <v>10</v>
      </c>
      <c r="LR38" s="183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6">
        <f>IF(ISBLANK($LS$3),"",IF(ISBLANK(Tipy!JT32),"-",SUM(LN38:LR38)))</f>
        <v>60</v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182">
        <f>IF(ISBLANK($MG$3),"",IF(ISBLANK(Tipy!KF32),0,IF(AND(Tipy!KF32=Výsledky!$ME$3,Tipy!KH32=Výsledky!$MG$3),50,0)))</f>
        <v>0</v>
      </c>
      <c r="MC38" s="182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2">
        <f>IF(ISBLANK($MG$3),"",IF(OR(Tipy!KI32=Výsledky!$MB$6,Tipy!KI32=Výsledky!$MB$7,Tipy!KI32=Výsledky!$MB$8,Tipy!KI32=Výsledky!$MB$9),30,0))</f>
        <v>0</v>
      </c>
      <c r="ME38" s="182">
        <f>IF(ISBLANK($MG$3),"",IF(OR(Tipy!KJ32=Výsledky!$ME$6,Tipy!KJ32=Výsledky!$ME$7,Tipy!KJ32=Výsledky!$ME$8,Tipy!KJ32=Výsledky!$ME$9),10,0))</f>
        <v>0</v>
      </c>
      <c r="MF38" s="183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6">
        <f>IF(ISBLANK($MG$3),"",IF(ISBLANK(Tipy!KF32),"-",SUM(MB38:MF38)))</f>
        <v>30</v>
      </c>
      <c r="MH38" s="94"/>
      <c r="MI38" s="182">
        <f>IF(ISBLANK($MN$3),"",IF(ISBLANK(Tipy!KL32),0,IF(AND(Tipy!KL32=Výsledky!$ML$3,Tipy!KN32=Výsledky!$MN$3),50,0)))</f>
        <v>0</v>
      </c>
      <c r="MJ38" s="182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2">
        <f>IF(ISBLANK($MN$3),"",IF(OR(Tipy!KO32=Výsledky!$MI$6,Tipy!KO32=Výsledky!$MI$7,Tipy!KO32=Výsledky!$MI$8,Tipy!KO32=Výsledky!$MI$9),30,0))</f>
        <v>30</v>
      </c>
      <c r="ML38" s="182">
        <f>IF(ISBLANK($MN$3),"",IF(OR(Tipy!KP32=Výsledky!$ML$6,Tipy!KP32=Výsledky!$ML$7,Tipy!KP32=Výsledky!$ML$8,Tipy!KP32=Výsledky!$ML$9),10,0))</f>
        <v>0</v>
      </c>
      <c r="MM38" s="183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6">
        <f>IF(ISBLANK($MN$3),"",IF(ISBLANK(Tipy!KL32),"-",SUM(MI38:MM38)))</f>
        <v>60</v>
      </c>
      <c r="MO38" s="185"/>
      <c r="MP38" s="182">
        <f>IF(ISBLANK($MU$3),"",IF(ISBLANK(Tipy!KR32),0,IF(AND(Tipy!KR32=Výsledky!$MS$3,Tipy!KT32=Výsledky!$MU$3),50,0)))</f>
        <v>0</v>
      </c>
      <c r="MQ38" s="182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2">
        <f>IF(ISBLANK($MU$3),"",IF(OR(Tipy!KU32=Výsledky!$MP$6,Tipy!KU32=Výsledky!$MP$7,Tipy!KU32=Výsledky!$MP$8,Tipy!KU32=Výsledky!$MP$9),30,0))</f>
        <v>30</v>
      </c>
      <c r="MS38" s="182">
        <f>IF(ISBLANK($MU$3),"",IF(OR(Tipy!KV32=Výsledky!$MS$6,Tipy!KV32=Výsledky!$MS$7,Tipy!KV32=Výsledky!$MS$8,Tipy!KV32=Výsledky!$MS$9),10,0))</f>
        <v>0</v>
      </c>
      <c r="MT38" s="183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6">
        <f>IF(ISBLANK($MU$3),"",IF(ISBLANK(Tipy!KR32),"-",SUM(MP38:MT38)))</f>
        <v>30</v>
      </c>
      <c r="MV38" s="185"/>
      <c r="MW38" s="182">
        <f>IF(ISBLANK($NB$3),"",IF(ISBLANK(Tipy!KX32),0,IF(AND(Tipy!KX32=Výsledky!$MZ$3,Tipy!KZ32=Výsledky!$NB$3),50,0)))</f>
        <v>0</v>
      </c>
      <c r="MX38" s="182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2">
        <f>IF(ISBLANK($NB$3),"",IF(OR(Tipy!LA32=Výsledky!$MW$6,Tipy!LA32=Výsledky!$MW$7,Tipy!LA32=Výsledky!$MW$8,Tipy!LA32=Výsledky!$MW$9),30,0))</f>
        <v>30</v>
      </c>
      <c r="MZ38" s="182">
        <f>IF(ISBLANK($NB$3),"",IF(OR(Tipy!LB32=Výsledky!$MZ$6,Tipy!LB32=Výsledky!$MZ$7,Tipy!LB32=Výsledky!$MZ$8,Tipy!LB32=Výsledky!$MZ$9),10,0))</f>
        <v>0</v>
      </c>
      <c r="NA38" s="183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6">
        <f>IF(ISBLANK($NB$3),"",IF(ISBLANK(Tipy!KX32),"-",SUM(MW38:NA38)))</f>
        <v>30</v>
      </c>
      <c r="NC38" s="185"/>
      <c r="ND38" s="182" t="str">
        <f>IF(ISBLANK($NI$3),"",IF(ISBLANK(Tipy!LD32),0,IF(AND(Tipy!LD32=Výsledky!$NG$3,Tipy!LF32=Výsledky!$NI$3),50,0)))</f>
        <v/>
      </c>
      <c r="NE38" s="182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2" t="str">
        <f>IF(ISBLANK($NI$3),"",IF(OR(Tipy!LG32=Výsledky!$ND$6,Tipy!LG32=Výsledky!$ND$7,Tipy!LG32=Výsledky!$ND$8,Tipy!LG32=Výsledky!$ND$9),30,0))</f>
        <v/>
      </c>
      <c r="NG38" s="182" t="str">
        <f>IF(ISBLANK($NI$3),"",IF(OR(Tipy!LH32=Výsledky!$NG$6,Tipy!LH32=Výsledky!$NG$7,Tipy!LH32=Výsledky!$NG$8,Tipy!LH32=Výsledky!$NG$9),10,0))</f>
        <v/>
      </c>
      <c r="NH38" s="183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6" t="str">
        <f>IF(ISBLANK($NI$3),"",IF(ISBLANK(Tipy!LD32),"-",SUM(ND38:NH38)))</f>
        <v/>
      </c>
      <c r="NJ38" s="185"/>
      <c r="NK38" s="182">
        <f>IF(ISBLANK($NP$3),"",IF(ISBLANK(Tipy!LJ32),0,IF(AND(Tipy!LJ32=Výsledky!$NN$3,Tipy!LL32=Výsledky!$NP$3),50,0)))</f>
        <v>0</v>
      </c>
      <c r="NL38" s="182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2">
        <f>IF(ISBLANK($NP$3),"",IF(OR(Tipy!LM32=Výsledky!$NK$6,Tipy!LM32=Výsledky!$NK$7,Tipy!LM32=Výsledky!$NK$8,Tipy!LM32=Výsledky!$NK$9),30,0))</f>
        <v>0</v>
      </c>
      <c r="NN38" s="182">
        <f>IF(ISBLANK($NP$3),"",IF(OR(Tipy!LN32=Výsledky!$NN$6,Tipy!LN32=Výsledky!$NN$7,Tipy!LN32=Výsledky!$NN$8,Tipy!LN32=Výsledky!$NN$9),10,0))</f>
        <v>0</v>
      </c>
      <c r="NO38" s="183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6">
        <f>IF(ISBLANK($NP$3),"",IF(ISBLANK(Tipy!LJ32),"-",SUM(NK38:NO38)))</f>
        <v>30</v>
      </c>
      <c r="NQ38" s="185"/>
      <c r="NR38" s="182">
        <f>IF(ISBLANK($NW$3),"",IF(ISBLANK(Tipy!LP32),0,IF(AND(Tipy!LP32=Výsledky!$NU$3,Tipy!LR32=Výsledky!$NW$3),50,0)))</f>
        <v>0</v>
      </c>
      <c r="NS38" s="182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82">
        <f>IF(ISBLANK($NW$3),"",IF(OR(Tipy!LS32=Výsledky!$NR$6,Tipy!LS32=Výsledky!$NR$7,Tipy!LS32=Výsledky!$NR$8,Tipy!LS32=Výsledky!$NR$9),30,0))</f>
        <v>0</v>
      </c>
      <c r="NU38" s="182">
        <f>IF(ISBLANK($NW$3),"",IF(OR(Tipy!LT32=Výsledky!$NU$6,Tipy!LT32=Výsledky!$NU$7,Tipy!LT32=Výsledky!$NU$8,Tipy!LT32=Výsledky!$NU$9),10,0))</f>
        <v>10</v>
      </c>
      <c r="NV38" s="183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6">
        <f>IF(ISBLANK($NW$3),"",IF(ISBLANK(Tipy!LP32),"-",SUM(NR38:NV38)))</f>
        <v>40</v>
      </c>
      <c r="NX38" s="94"/>
      <c r="NY38" s="92">
        <f>IF(ISBLANK($OD$3),"",IF(ISBLANK(Tipy!LV32),0,IF(AND(Tipy!LV32=Výsledky!$OB$3,Tipy!LX32=Výsledky!$OD$3),50,0)))</f>
        <v>0</v>
      </c>
      <c r="NZ38" s="92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92">
        <f>IF(ISBLANK($OD$3),"",IF(OR(Tipy!LY32=Výsledky!$NY$6,Tipy!LY32=Výsledky!$NY$7,Tipy!LY32=Výsledky!$NY$8,Tipy!LY32=Výsledky!$NY$9),30,0))</f>
        <v>0</v>
      </c>
      <c r="OB38" s="92">
        <f>IF(ISBLANK($OD$3),"",IF(OR(Tipy!LZ32=Výsledky!$OB$6,Tipy!LZ32=Výsledky!$OB$7,Tipy!LZ32=Výsledky!$OB$8,Tipy!LZ32=Výsledky!$OB$9),10,0))</f>
        <v>0</v>
      </c>
      <c r="OC38" s="93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95">
        <f>IF(ISBLANK($OD$3),"",IF(ISBLANK(Tipy!LV32),"-",SUM(NY38:OC38)))</f>
        <v>30</v>
      </c>
      <c r="OE38" s="94"/>
      <c r="OF38" s="92" t="str">
        <f>IF(ISBLANK($OK$3),"",IF(ISBLANK(Tipy!MB32),0,IF(AND(Tipy!MB32=Výsledky!$OI$3,Tipy!MD32=Výsledky!$OK$3),50,0)))</f>
        <v/>
      </c>
      <c r="OG38" s="92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92" t="str">
        <f>IF(ISBLANK($OK$3),"",IF(OR(Tipy!ME32=Výsledky!$OF$6,Tipy!ME32=Výsledky!$OF$7,Tipy!ME32=Výsledky!$OF$8,Tipy!ME32=Výsledky!$OF$9),30,0))</f>
        <v/>
      </c>
      <c r="OI38" s="92" t="str">
        <f>IF(ISBLANK($OK$3),"",IF(OR(Tipy!MF32=Výsledky!$OI$6,Tipy!MF32=Výsledky!$OI$7,Tipy!MF32=Výsledky!$OI$8,Tipy!MF32=Výsledky!$OI$9),10,0))</f>
        <v/>
      </c>
      <c r="OJ38" s="93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95" t="str">
        <f>IF(ISBLANK($OK$3),"",IF(ISBLANK(Tipy!MB32),"-",SUM(OF38:OJ38)))</f>
        <v/>
      </c>
      <c r="OL38" s="94"/>
      <c r="OM38" s="92" t="str">
        <f>IF(ISBLANK($OR$3),"",IF(ISBLANK(Tipy!MH32),0,IF(AND(Tipy!MH32=Výsledky!$OP$3,Tipy!MJ32=Výsledky!$OR$3),50,0)))</f>
        <v/>
      </c>
      <c r="ON38" s="92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92" t="str">
        <f>IF(ISBLANK($OR$3),"",IF(OR(Tipy!MK32=Výsledky!$OM$6,Tipy!MK32=Výsledky!$OM$7,Tipy!MK32=Výsledky!$OM$8,Tipy!MK32=Výsledky!$OM$9),30,0))</f>
        <v/>
      </c>
      <c r="OP38" s="92" t="str">
        <f>IF(ISBLANK($OR$3),"",IF(OR(Tipy!ML32=Výsledky!$OP$6,Tipy!ML32=Výsledky!$OP$7,Tipy!ML32=Výsledky!$OP$8,Tipy!ML32=Výsledky!$OP$9),10,0))</f>
        <v/>
      </c>
      <c r="OQ38" s="93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95" t="str">
        <f>IF(ISBLANK($OR$3),"",IF(ISBLANK(Tipy!MH32),"-",SUM(OM38:OQ38)))</f>
        <v/>
      </c>
      <c r="OS38" s="94"/>
      <c r="OT38" s="92" t="str">
        <f>IF(ISBLANK($OY$3),"",IF(ISBLANK(Tipy!MN32),0,IF(AND(Tipy!MN32=Výsledky!$OW$3,Tipy!MP32=Výsledky!$OY$3),50,0)))</f>
        <v/>
      </c>
      <c r="OU38" s="92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92" t="str">
        <f>IF(ISBLANK($OY$3),"",IF(OR(Tipy!MQ32=Výsledky!$OT$6,Tipy!MQ32=Výsledky!$OT$7,Tipy!MQ32=Výsledky!$OT$8,Tipy!MQ32=Výsledky!$OT$9),30,0))</f>
        <v/>
      </c>
      <c r="OW38" s="92" t="str">
        <f>IF(ISBLANK($OY$3),"",IF(OR(Tipy!MR32=Výsledky!$OW$6,Tipy!MR32=Výsledky!$OW$7,Tipy!MR32=Výsledky!$OW$8,Tipy!MR32=Výsledky!$OW$9),10,0))</f>
        <v/>
      </c>
      <c r="OX38" s="93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95" t="str">
        <f>IF(ISBLANK($OY$3),"",IF(ISBLANK(Tipy!MN32),"-",SUM(OT38:OX38)))</f>
        <v/>
      </c>
      <c r="OZ38" s="94"/>
      <c r="PA38" s="92" t="str">
        <f>IF(ISBLANK($PF$3),"",IF(ISBLANK(Tipy!MT32),0,IF(AND(Tipy!MT32=Výsledky!$PD$3,Tipy!MV32=Výsledky!$PF$3),50,0)))</f>
        <v/>
      </c>
      <c r="PB38" s="92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92" t="str">
        <f>IF(ISBLANK($PF$3),"",IF(OR(Tipy!MW32=Výsledky!$PA$6,Tipy!MW32=Výsledky!$PA$7,Tipy!MW32=Výsledky!$PA$8,Tipy!MW32=Výsledky!$PA$9),30,0))</f>
        <v/>
      </c>
      <c r="PD38" s="92" t="str">
        <f>IF(ISBLANK($PF$3),"",IF(OR(Tipy!MX32=Výsledky!$PD$6,Tipy!MX32=Výsledky!$PD$7,Tipy!MX32=Výsledky!$PD$8,Tipy!MX32=Výsledky!$PD$9),10,0))</f>
        <v/>
      </c>
      <c r="PE38" s="93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95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>
        <f>IF(ISBLANK($LS$3),"",IF(ISBLANK(Tipy!JT33),0,IF(AND(Tipy!JT33=Výsledky!$LQ$3,Tipy!JV33=Výsledky!$LS$3),50,0)))</f>
        <v>0</v>
      </c>
      <c r="LO39" s="182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82">
        <f>IF(ISBLANK($LS$3),"",IF(OR(Tipy!JW33=Výsledky!$LN$6,Tipy!JW33=Výsledky!$LN$7,Tipy!JW33=Výsledky!$LN$8,Tipy!JW33=Výsledky!$LN$9),30,0))</f>
        <v>0</v>
      </c>
      <c r="LQ39" s="182">
        <f>IF(ISBLANK($LS$3),"",IF(OR(Tipy!JX33=Výsledky!$LQ$6,Tipy!JX33=Výsledky!$LQ$7,Tipy!JX33=Výsledky!$LQ$8,Tipy!JX33=Výsledky!$LQ$9),10,0))</f>
        <v>0</v>
      </c>
      <c r="LR39" s="183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6" t="str">
        <f>IF(ISBLANK($LS$3),"",IF(ISBLANK(Tipy!JT33),"-",SUM(LN39:LR39)))</f>
        <v>-</v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182">
        <f>IF(ISBLANK($MG$3),"",IF(ISBLANK(Tipy!KF33),0,IF(AND(Tipy!KF33=Výsledky!$ME$3,Tipy!KH33=Výsledky!$MG$3),50,0)))</f>
        <v>0</v>
      </c>
      <c r="MC39" s="182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2">
        <f>IF(ISBLANK($MG$3),"",IF(OR(Tipy!KI33=Výsledky!$MB$6,Tipy!KI33=Výsledky!$MB$7,Tipy!KI33=Výsledky!$MB$8,Tipy!KI33=Výsledky!$MB$9),30,0))</f>
        <v>0</v>
      </c>
      <c r="ME39" s="182">
        <f>IF(ISBLANK($MG$3),"",IF(OR(Tipy!KJ33=Výsledky!$ME$6,Tipy!KJ33=Výsledky!$ME$7,Tipy!KJ33=Výsledky!$ME$8,Tipy!KJ33=Výsledky!$ME$9),10,0))</f>
        <v>0</v>
      </c>
      <c r="MF39" s="183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6" t="str">
        <f>IF(ISBLANK($MG$3),"",IF(ISBLANK(Tipy!KF33),"-",SUM(MB39:MF39)))</f>
        <v>-</v>
      </c>
      <c r="MH39" s="94"/>
      <c r="MI39" s="182">
        <f>IF(ISBLANK($MN$3),"",IF(ISBLANK(Tipy!KL33),0,IF(AND(Tipy!KL33=Výsledky!$ML$3,Tipy!KN33=Výsledky!$MN$3),50,0)))</f>
        <v>0</v>
      </c>
      <c r="MJ39" s="182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2">
        <f>IF(ISBLANK($MN$3),"",IF(OR(Tipy!KO33=Výsledky!$MI$6,Tipy!KO33=Výsledky!$MI$7,Tipy!KO33=Výsledky!$MI$8,Tipy!KO33=Výsledky!$MI$9),30,0))</f>
        <v>0</v>
      </c>
      <c r="ML39" s="182">
        <f>IF(ISBLANK($MN$3),"",IF(OR(Tipy!KP33=Výsledky!$ML$6,Tipy!KP33=Výsledky!$ML$7,Tipy!KP33=Výsledky!$ML$8,Tipy!KP33=Výsledky!$ML$9),10,0))</f>
        <v>0</v>
      </c>
      <c r="MM39" s="183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6" t="str">
        <f>IF(ISBLANK($MN$3),"",IF(ISBLANK(Tipy!KL33),"-",SUM(MI39:MM39)))</f>
        <v>-</v>
      </c>
      <c r="MO39" s="185"/>
      <c r="MP39" s="182">
        <f>IF(ISBLANK($MU$3),"",IF(ISBLANK(Tipy!KR33),0,IF(AND(Tipy!KR33=Výsledky!$MS$3,Tipy!KT33=Výsledky!$MU$3),50,0)))</f>
        <v>0</v>
      </c>
      <c r="MQ39" s="182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2">
        <f>IF(ISBLANK($MU$3),"",IF(OR(Tipy!KU33=Výsledky!$MP$6,Tipy!KU33=Výsledky!$MP$7,Tipy!KU33=Výsledky!$MP$8,Tipy!KU33=Výsledky!$MP$9),30,0))</f>
        <v>0</v>
      </c>
      <c r="MS39" s="182">
        <f>IF(ISBLANK($MU$3),"",IF(OR(Tipy!KV33=Výsledky!$MS$6,Tipy!KV33=Výsledky!$MS$7,Tipy!KV33=Výsledky!$MS$8,Tipy!KV33=Výsledky!$MS$9),10,0))</f>
        <v>0</v>
      </c>
      <c r="MT39" s="183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6" t="str">
        <f>IF(ISBLANK($MU$3),"",IF(ISBLANK(Tipy!KR33),"-",SUM(MP39:MT39)))</f>
        <v>-</v>
      </c>
      <c r="MV39" s="185"/>
      <c r="MW39" s="182">
        <f>IF(ISBLANK($NB$3),"",IF(ISBLANK(Tipy!KX33),0,IF(AND(Tipy!KX33=Výsledky!$MZ$3,Tipy!KZ33=Výsledky!$NB$3),50,0)))</f>
        <v>0</v>
      </c>
      <c r="MX39" s="182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2">
        <f>IF(ISBLANK($NB$3),"",IF(OR(Tipy!LA33=Výsledky!$MW$6,Tipy!LA33=Výsledky!$MW$7,Tipy!LA33=Výsledky!$MW$8,Tipy!LA33=Výsledky!$MW$9),30,0))</f>
        <v>0</v>
      </c>
      <c r="MZ39" s="182">
        <f>IF(ISBLANK($NB$3),"",IF(OR(Tipy!LB33=Výsledky!$MZ$6,Tipy!LB33=Výsledky!$MZ$7,Tipy!LB33=Výsledky!$MZ$8,Tipy!LB33=Výsledky!$MZ$9),10,0))</f>
        <v>0</v>
      </c>
      <c r="NA39" s="183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6" t="str">
        <f>IF(ISBLANK($NB$3),"",IF(ISBLANK(Tipy!KX33),"-",SUM(MW39:NA39)))</f>
        <v>-</v>
      </c>
      <c r="NC39" s="185"/>
      <c r="ND39" s="182" t="str">
        <f>IF(ISBLANK($NI$3),"",IF(ISBLANK(Tipy!LD33),0,IF(AND(Tipy!LD33=Výsledky!$NG$3,Tipy!LF33=Výsledky!$NI$3),50,0)))</f>
        <v/>
      </c>
      <c r="NE39" s="182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2" t="str">
        <f>IF(ISBLANK($NI$3),"",IF(OR(Tipy!LG33=Výsledky!$ND$6,Tipy!LG33=Výsledky!$ND$7,Tipy!LG33=Výsledky!$ND$8,Tipy!LG33=Výsledky!$ND$9),30,0))</f>
        <v/>
      </c>
      <c r="NG39" s="182" t="str">
        <f>IF(ISBLANK($NI$3),"",IF(OR(Tipy!LH33=Výsledky!$NG$6,Tipy!LH33=Výsledky!$NG$7,Tipy!LH33=Výsledky!$NG$8,Tipy!LH33=Výsledky!$NG$9),10,0))</f>
        <v/>
      </c>
      <c r="NH39" s="183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6" t="str">
        <f>IF(ISBLANK($NI$3),"",IF(ISBLANK(Tipy!LD33),"-",SUM(ND39:NH39)))</f>
        <v/>
      </c>
      <c r="NJ39" s="185"/>
      <c r="NK39" s="182">
        <f>IF(ISBLANK($NP$3),"",IF(ISBLANK(Tipy!LJ33),0,IF(AND(Tipy!LJ33=Výsledky!$NN$3,Tipy!LL33=Výsledky!$NP$3),50,0)))</f>
        <v>0</v>
      </c>
      <c r="NL39" s="182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2">
        <f>IF(ISBLANK($NP$3),"",IF(OR(Tipy!LM33=Výsledky!$NK$6,Tipy!LM33=Výsledky!$NK$7,Tipy!LM33=Výsledky!$NK$8,Tipy!LM33=Výsledky!$NK$9),30,0))</f>
        <v>0</v>
      </c>
      <c r="NN39" s="182">
        <f>IF(ISBLANK($NP$3),"",IF(OR(Tipy!LN33=Výsledky!$NN$6,Tipy!LN33=Výsledky!$NN$7,Tipy!LN33=Výsledky!$NN$8,Tipy!LN33=Výsledky!$NN$9),10,0))</f>
        <v>0</v>
      </c>
      <c r="NO39" s="183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6" t="str">
        <f>IF(ISBLANK($NP$3),"",IF(ISBLANK(Tipy!LJ33),"-",SUM(NK39:NO39)))</f>
        <v>-</v>
      </c>
      <c r="NQ39" s="185"/>
      <c r="NR39" s="182">
        <f>IF(ISBLANK($NW$3),"",IF(ISBLANK(Tipy!LP33),0,IF(AND(Tipy!LP33=Výsledky!$NU$3,Tipy!LR33=Výsledky!$NW$3),50,0)))</f>
        <v>0</v>
      </c>
      <c r="NS39" s="182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82">
        <f>IF(ISBLANK($NW$3),"",IF(OR(Tipy!LS33=Výsledky!$NR$6,Tipy!LS33=Výsledky!$NR$7,Tipy!LS33=Výsledky!$NR$8,Tipy!LS33=Výsledky!$NR$9),30,0))</f>
        <v>0</v>
      </c>
      <c r="NU39" s="182">
        <f>IF(ISBLANK($NW$3),"",IF(OR(Tipy!LT33=Výsledky!$NU$6,Tipy!LT33=Výsledky!$NU$7,Tipy!LT33=Výsledky!$NU$8,Tipy!LT33=Výsledky!$NU$9),10,0))</f>
        <v>0</v>
      </c>
      <c r="NV39" s="183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6" t="str">
        <f>IF(ISBLANK($NW$3),"",IF(ISBLANK(Tipy!LP33),"-",SUM(NR39:NV39)))</f>
        <v>-</v>
      </c>
      <c r="NX39" s="94"/>
      <c r="NY39" s="92">
        <f>IF(ISBLANK($OD$3),"",IF(ISBLANK(Tipy!LV33),0,IF(AND(Tipy!LV33=Výsledky!$OB$3,Tipy!LX33=Výsledky!$OD$3),50,0)))</f>
        <v>0</v>
      </c>
      <c r="NZ39" s="92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92">
        <f>IF(ISBLANK($OD$3),"",IF(OR(Tipy!LY33=Výsledky!$NY$6,Tipy!LY33=Výsledky!$NY$7,Tipy!LY33=Výsledky!$NY$8,Tipy!LY33=Výsledky!$NY$9),30,0))</f>
        <v>0</v>
      </c>
      <c r="OB39" s="92">
        <f>IF(ISBLANK($OD$3),"",IF(OR(Tipy!LZ33=Výsledky!$OB$6,Tipy!LZ33=Výsledky!$OB$7,Tipy!LZ33=Výsledky!$OB$8,Tipy!LZ33=Výsledky!$OB$9),10,0))</f>
        <v>0</v>
      </c>
      <c r="OC39" s="93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95" t="str">
        <f>IF(ISBLANK($OD$3),"",IF(ISBLANK(Tipy!LV33),"-",SUM(NY39:OC39)))</f>
        <v>-</v>
      </c>
      <c r="OE39" s="94"/>
      <c r="OF39" s="92" t="str">
        <f>IF(ISBLANK($OK$3),"",IF(ISBLANK(Tipy!MB33),0,IF(AND(Tipy!MB33=Výsledky!$OI$3,Tipy!MD33=Výsledky!$OK$3),50,0)))</f>
        <v/>
      </c>
      <c r="OG39" s="92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92" t="str">
        <f>IF(ISBLANK($OK$3),"",IF(OR(Tipy!ME33=Výsledky!$OF$6,Tipy!ME33=Výsledky!$OF$7,Tipy!ME33=Výsledky!$OF$8,Tipy!ME33=Výsledky!$OF$9),30,0))</f>
        <v/>
      </c>
      <c r="OI39" s="92" t="str">
        <f>IF(ISBLANK($OK$3),"",IF(OR(Tipy!MF33=Výsledky!$OI$6,Tipy!MF33=Výsledky!$OI$7,Tipy!MF33=Výsledky!$OI$8,Tipy!MF33=Výsledky!$OI$9),10,0))</f>
        <v/>
      </c>
      <c r="OJ39" s="93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95" t="str">
        <f>IF(ISBLANK($OK$3),"",IF(ISBLANK(Tipy!MB33),"-",SUM(OF39:OJ39)))</f>
        <v/>
      </c>
      <c r="OL39" s="94"/>
      <c r="OM39" s="92" t="str">
        <f>IF(ISBLANK($OR$3),"",IF(ISBLANK(Tipy!MH33),0,IF(AND(Tipy!MH33=Výsledky!$OP$3,Tipy!MJ33=Výsledky!$OR$3),50,0)))</f>
        <v/>
      </c>
      <c r="ON39" s="92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92" t="str">
        <f>IF(ISBLANK($OR$3),"",IF(OR(Tipy!MK33=Výsledky!$OM$6,Tipy!MK33=Výsledky!$OM$7,Tipy!MK33=Výsledky!$OM$8,Tipy!MK33=Výsledky!$OM$9),30,0))</f>
        <v/>
      </c>
      <c r="OP39" s="92" t="str">
        <f>IF(ISBLANK($OR$3),"",IF(OR(Tipy!ML33=Výsledky!$OP$6,Tipy!ML33=Výsledky!$OP$7,Tipy!ML33=Výsledky!$OP$8,Tipy!ML33=Výsledky!$OP$9),10,0))</f>
        <v/>
      </c>
      <c r="OQ39" s="93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95" t="str">
        <f>IF(ISBLANK($OR$3),"",IF(ISBLANK(Tipy!MH33),"-",SUM(OM39:OQ39)))</f>
        <v/>
      </c>
      <c r="OS39" s="94"/>
      <c r="OT39" s="92" t="str">
        <f>IF(ISBLANK($OY$3),"",IF(ISBLANK(Tipy!MN33),0,IF(AND(Tipy!MN33=Výsledky!$OW$3,Tipy!MP33=Výsledky!$OY$3),50,0)))</f>
        <v/>
      </c>
      <c r="OU39" s="92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92" t="str">
        <f>IF(ISBLANK($OY$3),"",IF(OR(Tipy!MQ33=Výsledky!$OT$6,Tipy!MQ33=Výsledky!$OT$7,Tipy!MQ33=Výsledky!$OT$8,Tipy!MQ33=Výsledky!$OT$9),30,0))</f>
        <v/>
      </c>
      <c r="OW39" s="92" t="str">
        <f>IF(ISBLANK($OY$3),"",IF(OR(Tipy!MR33=Výsledky!$OW$6,Tipy!MR33=Výsledky!$OW$7,Tipy!MR33=Výsledky!$OW$8,Tipy!MR33=Výsledky!$OW$9),10,0))</f>
        <v/>
      </c>
      <c r="OX39" s="93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95" t="str">
        <f>IF(ISBLANK($OY$3),"",IF(ISBLANK(Tipy!MN33),"-",SUM(OT39:OX39)))</f>
        <v/>
      </c>
      <c r="OZ39" s="94"/>
      <c r="PA39" s="92" t="str">
        <f>IF(ISBLANK($PF$3),"",IF(ISBLANK(Tipy!MT33),0,IF(AND(Tipy!MT33=Výsledky!$PD$3,Tipy!MV33=Výsledky!$PF$3),50,0)))</f>
        <v/>
      </c>
      <c r="PB39" s="92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92" t="str">
        <f>IF(ISBLANK($PF$3),"",IF(OR(Tipy!MW33=Výsledky!$PA$6,Tipy!MW33=Výsledky!$PA$7,Tipy!MW33=Výsledky!$PA$8,Tipy!MW33=Výsledky!$PA$9),30,0))</f>
        <v/>
      </c>
      <c r="PD39" s="92" t="str">
        <f>IF(ISBLANK($PF$3),"",IF(OR(Tipy!MX33=Výsledky!$PD$6,Tipy!MX33=Výsledky!$PD$7,Tipy!MX33=Výsledky!$PD$8,Tipy!MX33=Výsledky!$PD$9),10,0))</f>
        <v/>
      </c>
      <c r="PE39" s="93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95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>
        <f>IF(ISBLANK($LS$3),"",IF(ISBLANK(Tipy!JT34),0,IF(AND(Tipy!JT34=Výsledky!$LQ$3,Tipy!JV34=Výsledky!$LS$3),50,0)))</f>
        <v>0</v>
      </c>
      <c r="LO40" s="182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82">
        <f>IF(ISBLANK($LS$3),"",IF(OR(Tipy!JW34=Výsledky!$LN$6,Tipy!JW34=Výsledky!$LN$7,Tipy!JW34=Výsledky!$LN$8,Tipy!JW34=Výsledky!$LN$9),30,0))</f>
        <v>0</v>
      </c>
      <c r="LQ40" s="182">
        <f>IF(ISBLANK($LS$3),"",IF(OR(Tipy!JX34=Výsledky!$LQ$6,Tipy!JX34=Výsledky!$LQ$7,Tipy!JX34=Výsledky!$LQ$8,Tipy!JX34=Výsledky!$LQ$9),10,0))</f>
        <v>0</v>
      </c>
      <c r="LR40" s="183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6" t="str">
        <f>IF(ISBLANK($LS$3),"",IF(ISBLANK(Tipy!JT34),"-",SUM(LN40:LR40)))</f>
        <v>-</v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182">
        <f>IF(ISBLANK($MG$3),"",IF(ISBLANK(Tipy!KF34),0,IF(AND(Tipy!KF34=Výsledky!$ME$3,Tipy!KH34=Výsledky!$MG$3),50,0)))</f>
        <v>0</v>
      </c>
      <c r="MC40" s="182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2">
        <f>IF(ISBLANK($MG$3),"",IF(OR(Tipy!KI34=Výsledky!$MB$6,Tipy!KI34=Výsledky!$MB$7,Tipy!KI34=Výsledky!$MB$8,Tipy!KI34=Výsledky!$MB$9),30,0))</f>
        <v>0</v>
      </c>
      <c r="ME40" s="182">
        <f>IF(ISBLANK($MG$3),"",IF(OR(Tipy!KJ34=Výsledky!$ME$6,Tipy!KJ34=Výsledky!$ME$7,Tipy!KJ34=Výsledky!$ME$8,Tipy!KJ34=Výsledky!$ME$9),10,0))</f>
        <v>0</v>
      </c>
      <c r="MF40" s="183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6" t="str">
        <f>IF(ISBLANK($MG$3),"",IF(ISBLANK(Tipy!KF34),"-",SUM(MB40:MF40)))</f>
        <v>-</v>
      </c>
      <c r="MH40" s="94"/>
      <c r="MI40" s="182">
        <f>IF(ISBLANK($MN$3),"",IF(ISBLANK(Tipy!KL34),0,IF(AND(Tipy!KL34=Výsledky!$ML$3,Tipy!KN34=Výsledky!$MN$3),50,0)))</f>
        <v>0</v>
      </c>
      <c r="MJ40" s="182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2">
        <f>IF(ISBLANK($MN$3),"",IF(OR(Tipy!KO34=Výsledky!$MI$6,Tipy!KO34=Výsledky!$MI$7,Tipy!KO34=Výsledky!$MI$8,Tipy!KO34=Výsledky!$MI$9),30,0))</f>
        <v>0</v>
      </c>
      <c r="ML40" s="182">
        <f>IF(ISBLANK($MN$3),"",IF(OR(Tipy!KP34=Výsledky!$ML$6,Tipy!KP34=Výsledky!$ML$7,Tipy!KP34=Výsledky!$ML$8,Tipy!KP34=Výsledky!$ML$9),10,0))</f>
        <v>0</v>
      </c>
      <c r="MM40" s="183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6" t="str">
        <f>IF(ISBLANK($MN$3),"",IF(ISBLANK(Tipy!KL34),"-",SUM(MI40:MM40)))</f>
        <v>-</v>
      </c>
      <c r="MO40" s="185"/>
      <c r="MP40" s="182">
        <f>IF(ISBLANK($MU$3),"",IF(ISBLANK(Tipy!KR34),0,IF(AND(Tipy!KR34=Výsledky!$MS$3,Tipy!KT34=Výsledky!$MU$3),50,0)))</f>
        <v>0</v>
      </c>
      <c r="MQ40" s="182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2">
        <f>IF(ISBLANK($MU$3),"",IF(OR(Tipy!KU34=Výsledky!$MP$6,Tipy!KU34=Výsledky!$MP$7,Tipy!KU34=Výsledky!$MP$8,Tipy!KU34=Výsledky!$MP$9),30,0))</f>
        <v>0</v>
      </c>
      <c r="MS40" s="182">
        <f>IF(ISBLANK($MU$3),"",IF(OR(Tipy!KV34=Výsledky!$MS$6,Tipy!KV34=Výsledky!$MS$7,Tipy!KV34=Výsledky!$MS$8,Tipy!KV34=Výsledky!$MS$9),10,0))</f>
        <v>0</v>
      </c>
      <c r="MT40" s="183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6" t="str">
        <f>IF(ISBLANK($MU$3),"",IF(ISBLANK(Tipy!KR34),"-",SUM(MP40:MT40)))</f>
        <v>-</v>
      </c>
      <c r="MV40" s="185"/>
      <c r="MW40" s="182">
        <f>IF(ISBLANK($NB$3),"",IF(ISBLANK(Tipy!KX34),0,IF(AND(Tipy!KX34=Výsledky!$MZ$3,Tipy!KZ34=Výsledky!$NB$3),50,0)))</f>
        <v>0</v>
      </c>
      <c r="MX40" s="182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2">
        <f>IF(ISBLANK($NB$3),"",IF(OR(Tipy!LA34=Výsledky!$MW$6,Tipy!LA34=Výsledky!$MW$7,Tipy!LA34=Výsledky!$MW$8,Tipy!LA34=Výsledky!$MW$9),30,0))</f>
        <v>0</v>
      </c>
      <c r="MZ40" s="182">
        <f>IF(ISBLANK($NB$3),"",IF(OR(Tipy!LB34=Výsledky!$MZ$6,Tipy!LB34=Výsledky!$MZ$7,Tipy!LB34=Výsledky!$MZ$8,Tipy!LB34=Výsledky!$MZ$9),10,0))</f>
        <v>0</v>
      </c>
      <c r="NA40" s="183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6" t="str">
        <f>IF(ISBLANK($NB$3),"",IF(ISBLANK(Tipy!KX34),"-",SUM(MW40:NA40)))</f>
        <v>-</v>
      </c>
      <c r="NC40" s="185"/>
      <c r="ND40" s="182" t="str">
        <f>IF(ISBLANK($NI$3),"",IF(ISBLANK(Tipy!LD34),0,IF(AND(Tipy!LD34=Výsledky!$NG$3,Tipy!LF34=Výsledky!$NI$3),50,0)))</f>
        <v/>
      </c>
      <c r="NE40" s="182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2" t="str">
        <f>IF(ISBLANK($NI$3),"",IF(OR(Tipy!LG34=Výsledky!$ND$6,Tipy!LG34=Výsledky!$ND$7,Tipy!LG34=Výsledky!$ND$8,Tipy!LG34=Výsledky!$ND$9),30,0))</f>
        <v/>
      </c>
      <c r="NG40" s="182" t="str">
        <f>IF(ISBLANK($NI$3),"",IF(OR(Tipy!LH34=Výsledky!$NG$6,Tipy!LH34=Výsledky!$NG$7,Tipy!LH34=Výsledky!$NG$8,Tipy!LH34=Výsledky!$NG$9),10,0))</f>
        <v/>
      </c>
      <c r="NH40" s="183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6" t="str">
        <f>IF(ISBLANK($NI$3),"",IF(ISBLANK(Tipy!LD34),"-",SUM(ND40:NH40)))</f>
        <v/>
      </c>
      <c r="NJ40" s="185"/>
      <c r="NK40" s="182">
        <f>IF(ISBLANK($NP$3),"",IF(ISBLANK(Tipy!LJ34),0,IF(AND(Tipy!LJ34=Výsledky!$NN$3,Tipy!LL34=Výsledky!$NP$3),50,0)))</f>
        <v>0</v>
      </c>
      <c r="NL40" s="182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2">
        <f>IF(ISBLANK($NP$3),"",IF(OR(Tipy!LM34=Výsledky!$NK$6,Tipy!LM34=Výsledky!$NK$7,Tipy!LM34=Výsledky!$NK$8,Tipy!LM34=Výsledky!$NK$9),30,0))</f>
        <v>0</v>
      </c>
      <c r="NN40" s="182">
        <f>IF(ISBLANK($NP$3),"",IF(OR(Tipy!LN34=Výsledky!$NN$6,Tipy!LN34=Výsledky!$NN$7,Tipy!LN34=Výsledky!$NN$8,Tipy!LN34=Výsledky!$NN$9),10,0))</f>
        <v>0</v>
      </c>
      <c r="NO40" s="183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6" t="str">
        <f>IF(ISBLANK($NP$3),"",IF(ISBLANK(Tipy!LJ34),"-",SUM(NK40:NO40)))</f>
        <v>-</v>
      </c>
      <c r="NQ40" s="185"/>
      <c r="NR40" s="182">
        <f>IF(ISBLANK($NW$3),"",IF(ISBLANK(Tipy!LP34),0,IF(AND(Tipy!LP34=Výsledky!$NU$3,Tipy!LR34=Výsledky!$NW$3),50,0)))</f>
        <v>0</v>
      </c>
      <c r="NS40" s="182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82">
        <f>IF(ISBLANK($NW$3),"",IF(OR(Tipy!LS34=Výsledky!$NR$6,Tipy!LS34=Výsledky!$NR$7,Tipy!LS34=Výsledky!$NR$8,Tipy!LS34=Výsledky!$NR$9),30,0))</f>
        <v>0</v>
      </c>
      <c r="NU40" s="182">
        <f>IF(ISBLANK($NW$3),"",IF(OR(Tipy!LT34=Výsledky!$NU$6,Tipy!LT34=Výsledky!$NU$7,Tipy!LT34=Výsledky!$NU$8,Tipy!LT34=Výsledky!$NU$9),10,0))</f>
        <v>0</v>
      </c>
      <c r="NV40" s="183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6" t="str">
        <f>IF(ISBLANK($NW$3),"",IF(ISBLANK(Tipy!LP34),"-",SUM(NR40:NV40)))</f>
        <v>-</v>
      </c>
      <c r="NX40" s="94"/>
      <c r="NY40" s="92">
        <f>IF(ISBLANK($OD$3),"",IF(ISBLANK(Tipy!LV34),0,IF(AND(Tipy!LV34=Výsledky!$OB$3,Tipy!LX34=Výsledky!$OD$3),50,0)))</f>
        <v>0</v>
      </c>
      <c r="NZ40" s="92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92">
        <f>IF(ISBLANK($OD$3),"",IF(OR(Tipy!LY34=Výsledky!$NY$6,Tipy!LY34=Výsledky!$NY$7,Tipy!LY34=Výsledky!$NY$8,Tipy!LY34=Výsledky!$NY$9),30,0))</f>
        <v>0</v>
      </c>
      <c r="OB40" s="92">
        <f>IF(ISBLANK($OD$3),"",IF(OR(Tipy!LZ34=Výsledky!$OB$6,Tipy!LZ34=Výsledky!$OB$7,Tipy!LZ34=Výsledky!$OB$8,Tipy!LZ34=Výsledky!$OB$9),10,0))</f>
        <v>0</v>
      </c>
      <c r="OC40" s="93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95" t="str">
        <f>IF(ISBLANK($OD$3),"",IF(ISBLANK(Tipy!LV34),"-",SUM(NY40:OC40)))</f>
        <v>-</v>
      </c>
      <c r="OE40" s="94"/>
      <c r="OF40" s="92" t="str">
        <f>IF(ISBLANK($OK$3),"",IF(ISBLANK(Tipy!MB34),0,IF(AND(Tipy!MB34=Výsledky!$OI$3,Tipy!MD34=Výsledky!$OK$3),50,0)))</f>
        <v/>
      </c>
      <c r="OG40" s="92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92" t="str">
        <f>IF(ISBLANK($OK$3),"",IF(OR(Tipy!ME34=Výsledky!$OF$6,Tipy!ME34=Výsledky!$OF$7,Tipy!ME34=Výsledky!$OF$8,Tipy!ME34=Výsledky!$OF$9),30,0))</f>
        <v/>
      </c>
      <c r="OI40" s="92" t="str">
        <f>IF(ISBLANK($OK$3),"",IF(OR(Tipy!MF34=Výsledky!$OI$6,Tipy!MF34=Výsledky!$OI$7,Tipy!MF34=Výsledky!$OI$8,Tipy!MF34=Výsledky!$OI$9),10,0))</f>
        <v/>
      </c>
      <c r="OJ40" s="93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95" t="str">
        <f>IF(ISBLANK($OK$3),"",IF(ISBLANK(Tipy!MB34),"-",SUM(OF40:OJ40)))</f>
        <v/>
      </c>
      <c r="OL40" s="94"/>
      <c r="OM40" s="92" t="str">
        <f>IF(ISBLANK($OR$3),"",IF(ISBLANK(Tipy!MH34),0,IF(AND(Tipy!MH34=Výsledky!$OP$3,Tipy!MJ34=Výsledky!$OR$3),50,0)))</f>
        <v/>
      </c>
      <c r="ON40" s="92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92" t="str">
        <f>IF(ISBLANK($OR$3),"",IF(OR(Tipy!MK34=Výsledky!$OM$6,Tipy!MK34=Výsledky!$OM$7,Tipy!MK34=Výsledky!$OM$8,Tipy!MK34=Výsledky!$OM$9),30,0))</f>
        <v/>
      </c>
      <c r="OP40" s="92" t="str">
        <f>IF(ISBLANK($OR$3),"",IF(OR(Tipy!ML34=Výsledky!$OP$6,Tipy!ML34=Výsledky!$OP$7,Tipy!ML34=Výsledky!$OP$8,Tipy!ML34=Výsledky!$OP$9),10,0))</f>
        <v/>
      </c>
      <c r="OQ40" s="93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95" t="str">
        <f>IF(ISBLANK($OR$3),"",IF(ISBLANK(Tipy!MH34),"-",SUM(OM40:OQ40)))</f>
        <v/>
      </c>
      <c r="OS40" s="94"/>
      <c r="OT40" s="92" t="str">
        <f>IF(ISBLANK($OY$3),"",IF(ISBLANK(Tipy!MN34),0,IF(AND(Tipy!MN34=Výsledky!$OW$3,Tipy!MP34=Výsledky!$OY$3),50,0)))</f>
        <v/>
      </c>
      <c r="OU40" s="92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92" t="str">
        <f>IF(ISBLANK($OY$3),"",IF(OR(Tipy!MQ34=Výsledky!$OT$6,Tipy!MQ34=Výsledky!$OT$7,Tipy!MQ34=Výsledky!$OT$8,Tipy!MQ34=Výsledky!$OT$9),30,0))</f>
        <v/>
      </c>
      <c r="OW40" s="92" t="str">
        <f>IF(ISBLANK($OY$3),"",IF(OR(Tipy!MR34=Výsledky!$OW$6,Tipy!MR34=Výsledky!$OW$7,Tipy!MR34=Výsledky!$OW$8,Tipy!MR34=Výsledky!$OW$9),10,0))</f>
        <v/>
      </c>
      <c r="OX40" s="93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95" t="str">
        <f>IF(ISBLANK($OY$3),"",IF(ISBLANK(Tipy!MN34),"-",SUM(OT40:OX40)))</f>
        <v/>
      </c>
      <c r="OZ40" s="94"/>
      <c r="PA40" s="92" t="str">
        <f>IF(ISBLANK($PF$3),"",IF(ISBLANK(Tipy!MT34),0,IF(AND(Tipy!MT34=Výsledky!$PD$3,Tipy!MV34=Výsledky!$PF$3),50,0)))</f>
        <v/>
      </c>
      <c r="PB40" s="92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92" t="str">
        <f>IF(ISBLANK($PF$3),"",IF(OR(Tipy!MW34=Výsledky!$PA$6,Tipy!MW34=Výsledky!$PA$7,Tipy!MW34=Výsledky!$PA$8,Tipy!MW34=Výsledky!$PA$9),30,0))</f>
        <v/>
      </c>
      <c r="PD40" s="92" t="str">
        <f>IF(ISBLANK($PF$3),"",IF(OR(Tipy!MX34=Výsledky!$PD$6,Tipy!MX34=Výsledky!$PD$7,Tipy!MX34=Výsledky!$PD$8,Tipy!MX34=Výsledky!$PD$9),10,0))</f>
        <v/>
      </c>
      <c r="PE40" s="93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95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>
        <f>IF(ISBLANK($LS$3),"",IF(ISBLANK(Tipy!JT35),0,IF(AND(Tipy!JT35=Výsledky!$LQ$3,Tipy!JV35=Výsledky!$LS$3),50,0)))</f>
        <v>0</v>
      </c>
      <c r="LO41" s="182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82">
        <f>IF(ISBLANK($LS$3),"",IF(OR(Tipy!JW35=Výsledky!$LN$6,Tipy!JW35=Výsledky!$LN$7,Tipy!JW35=Výsledky!$LN$8,Tipy!JW35=Výsledky!$LN$9),30,0))</f>
        <v>0</v>
      </c>
      <c r="LQ41" s="182">
        <f>IF(ISBLANK($LS$3),"",IF(OR(Tipy!JX35=Výsledky!$LQ$6,Tipy!JX35=Výsledky!$LQ$7,Tipy!JX35=Výsledky!$LQ$8,Tipy!JX35=Výsledky!$LQ$9),10,0))</f>
        <v>0</v>
      </c>
      <c r="LR41" s="183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6" t="str">
        <f>IF(ISBLANK($LS$3),"",IF(ISBLANK(Tipy!JT35),"-",SUM(LN41:LR41)))</f>
        <v>-</v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182">
        <f>IF(ISBLANK($MG$3),"",IF(ISBLANK(Tipy!KF35),0,IF(AND(Tipy!KF35=Výsledky!$ME$3,Tipy!KH35=Výsledky!$MG$3),50,0)))</f>
        <v>0</v>
      </c>
      <c r="MC41" s="182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2">
        <f>IF(ISBLANK($MG$3),"",IF(OR(Tipy!KI35=Výsledky!$MB$6,Tipy!KI35=Výsledky!$MB$7,Tipy!KI35=Výsledky!$MB$8,Tipy!KI35=Výsledky!$MB$9),30,0))</f>
        <v>0</v>
      </c>
      <c r="ME41" s="182">
        <f>IF(ISBLANK($MG$3),"",IF(OR(Tipy!KJ35=Výsledky!$ME$6,Tipy!KJ35=Výsledky!$ME$7,Tipy!KJ35=Výsledky!$ME$8,Tipy!KJ35=Výsledky!$ME$9),10,0))</f>
        <v>0</v>
      </c>
      <c r="MF41" s="183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6" t="str">
        <f>IF(ISBLANK($MG$3),"",IF(ISBLANK(Tipy!KF35),"-",SUM(MB41:MF41)))</f>
        <v>-</v>
      </c>
      <c r="MH41" s="94"/>
      <c r="MI41" s="182">
        <f>IF(ISBLANK($MN$3),"",IF(ISBLANK(Tipy!KL35),0,IF(AND(Tipy!KL35=Výsledky!$ML$3,Tipy!KN35=Výsledky!$MN$3),50,0)))</f>
        <v>0</v>
      </c>
      <c r="MJ41" s="182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2">
        <f>IF(ISBLANK($MN$3),"",IF(OR(Tipy!KO35=Výsledky!$MI$6,Tipy!KO35=Výsledky!$MI$7,Tipy!KO35=Výsledky!$MI$8,Tipy!KO35=Výsledky!$MI$9),30,0))</f>
        <v>0</v>
      </c>
      <c r="ML41" s="182">
        <f>IF(ISBLANK($MN$3),"",IF(OR(Tipy!KP35=Výsledky!$ML$6,Tipy!KP35=Výsledky!$ML$7,Tipy!KP35=Výsledky!$ML$8,Tipy!KP35=Výsledky!$ML$9),10,0))</f>
        <v>0</v>
      </c>
      <c r="MM41" s="183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6" t="str">
        <f>IF(ISBLANK($MN$3),"",IF(ISBLANK(Tipy!KL35),"-",SUM(MI41:MM41)))</f>
        <v>-</v>
      </c>
      <c r="MO41" s="185"/>
      <c r="MP41" s="182">
        <f>IF(ISBLANK($MU$3),"",IF(ISBLANK(Tipy!KR35),0,IF(AND(Tipy!KR35=Výsledky!$MS$3,Tipy!KT35=Výsledky!$MU$3),50,0)))</f>
        <v>0</v>
      </c>
      <c r="MQ41" s="182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2">
        <f>IF(ISBLANK($MU$3),"",IF(OR(Tipy!KU35=Výsledky!$MP$6,Tipy!KU35=Výsledky!$MP$7,Tipy!KU35=Výsledky!$MP$8,Tipy!KU35=Výsledky!$MP$9),30,0))</f>
        <v>0</v>
      </c>
      <c r="MS41" s="182">
        <f>IF(ISBLANK($MU$3),"",IF(OR(Tipy!KV35=Výsledky!$MS$6,Tipy!KV35=Výsledky!$MS$7,Tipy!KV35=Výsledky!$MS$8,Tipy!KV35=Výsledky!$MS$9),10,0))</f>
        <v>0</v>
      </c>
      <c r="MT41" s="183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6" t="str">
        <f>IF(ISBLANK($MU$3),"",IF(ISBLANK(Tipy!KR35),"-",SUM(MP41:MT41)))</f>
        <v>-</v>
      </c>
      <c r="MV41" s="185"/>
      <c r="MW41" s="182">
        <f>IF(ISBLANK($NB$3),"",IF(ISBLANK(Tipy!KX35),0,IF(AND(Tipy!KX35=Výsledky!$MZ$3,Tipy!KZ35=Výsledky!$NB$3),50,0)))</f>
        <v>0</v>
      </c>
      <c r="MX41" s="182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2">
        <f>IF(ISBLANK($NB$3),"",IF(OR(Tipy!LA35=Výsledky!$MW$6,Tipy!LA35=Výsledky!$MW$7,Tipy!LA35=Výsledky!$MW$8,Tipy!LA35=Výsledky!$MW$9),30,0))</f>
        <v>0</v>
      </c>
      <c r="MZ41" s="182">
        <f>IF(ISBLANK($NB$3),"",IF(OR(Tipy!LB35=Výsledky!$MZ$6,Tipy!LB35=Výsledky!$MZ$7,Tipy!LB35=Výsledky!$MZ$8,Tipy!LB35=Výsledky!$MZ$9),10,0))</f>
        <v>0</v>
      </c>
      <c r="NA41" s="183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6" t="str">
        <f>IF(ISBLANK($NB$3),"",IF(ISBLANK(Tipy!KX35),"-",SUM(MW41:NA41)))</f>
        <v>-</v>
      </c>
      <c r="NC41" s="185"/>
      <c r="ND41" s="182" t="str">
        <f>IF(ISBLANK($NI$3),"",IF(ISBLANK(Tipy!LD35),0,IF(AND(Tipy!LD35=Výsledky!$NG$3,Tipy!LF35=Výsledky!$NI$3),50,0)))</f>
        <v/>
      </c>
      <c r="NE41" s="182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2" t="str">
        <f>IF(ISBLANK($NI$3),"",IF(OR(Tipy!LG35=Výsledky!$ND$6,Tipy!LG35=Výsledky!$ND$7,Tipy!LG35=Výsledky!$ND$8,Tipy!LG35=Výsledky!$ND$9),30,0))</f>
        <v/>
      </c>
      <c r="NG41" s="182" t="str">
        <f>IF(ISBLANK($NI$3),"",IF(OR(Tipy!LH35=Výsledky!$NG$6,Tipy!LH35=Výsledky!$NG$7,Tipy!LH35=Výsledky!$NG$8,Tipy!LH35=Výsledky!$NG$9),10,0))</f>
        <v/>
      </c>
      <c r="NH41" s="183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6" t="str">
        <f>IF(ISBLANK($NI$3),"",IF(ISBLANK(Tipy!LD35),"-",SUM(ND41:NH41)))</f>
        <v/>
      </c>
      <c r="NJ41" s="185"/>
      <c r="NK41" s="182">
        <f>IF(ISBLANK($NP$3),"",IF(ISBLANK(Tipy!LJ35),0,IF(AND(Tipy!LJ35=Výsledky!$NN$3,Tipy!LL35=Výsledky!$NP$3),50,0)))</f>
        <v>0</v>
      </c>
      <c r="NL41" s="182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2">
        <f>IF(ISBLANK($NP$3),"",IF(OR(Tipy!LM35=Výsledky!$NK$6,Tipy!LM35=Výsledky!$NK$7,Tipy!LM35=Výsledky!$NK$8,Tipy!LM35=Výsledky!$NK$9),30,0))</f>
        <v>0</v>
      </c>
      <c r="NN41" s="182">
        <f>IF(ISBLANK($NP$3),"",IF(OR(Tipy!LN35=Výsledky!$NN$6,Tipy!LN35=Výsledky!$NN$7,Tipy!LN35=Výsledky!$NN$8,Tipy!LN35=Výsledky!$NN$9),10,0))</f>
        <v>0</v>
      </c>
      <c r="NO41" s="183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6" t="str">
        <f>IF(ISBLANK($NP$3),"",IF(ISBLANK(Tipy!LJ35),"-",SUM(NK41:NO41)))</f>
        <v>-</v>
      </c>
      <c r="NQ41" s="185"/>
      <c r="NR41" s="182">
        <f>IF(ISBLANK($NW$3),"",IF(ISBLANK(Tipy!LP35),0,IF(AND(Tipy!LP35=Výsledky!$NU$3,Tipy!LR35=Výsledky!$NW$3),50,0)))</f>
        <v>0</v>
      </c>
      <c r="NS41" s="182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82">
        <f>IF(ISBLANK($NW$3),"",IF(OR(Tipy!LS35=Výsledky!$NR$6,Tipy!LS35=Výsledky!$NR$7,Tipy!LS35=Výsledky!$NR$8,Tipy!LS35=Výsledky!$NR$9),30,0))</f>
        <v>0</v>
      </c>
      <c r="NU41" s="182">
        <f>IF(ISBLANK($NW$3),"",IF(OR(Tipy!LT35=Výsledky!$NU$6,Tipy!LT35=Výsledky!$NU$7,Tipy!LT35=Výsledky!$NU$8,Tipy!LT35=Výsledky!$NU$9),10,0))</f>
        <v>0</v>
      </c>
      <c r="NV41" s="183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6" t="str">
        <f>IF(ISBLANK($NW$3),"",IF(ISBLANK(Tipy!LP35),"-",SUM(NR41:NV41)))</f>
        <v>-</v>
      </c>
      <c r="NX41" s="94"/>
      <c r="NY41" s="92">
        <f>IF(ISBLANK($OD$3),"",IF(ISBLANK(Tipy!LV35),0,IF(AND(Tipy!LV35=Výsledky!$OB$3,Tipy!LX35=Výsledky!$OD$3),50,0)))</f>
        <v>0</v>
      </c>
      <c r="NZ41" s="92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92">
        <f>IF(ISBLANK($OD$3),"",IF(OR(Tipy!LY35=Výsledky!$NY$6,Tipy!LY35=Výsledky!$NY$7,Tipy!LY35=Výsledky!$NY$8,Tipy!LY35=Výsledky!$NY$9),30,0))</f>
        <v>0</v>
      </c>
      <c r="OB41" s="92">
        <f>IF(ISBLANK($OD$3),"",IF(OR(Tipy!LZ35=Výsledky!$OB$6,Tipy!LZ35=Výsledky!$OB$7,Tipy!LZ35=Výsledky!$OB$8,Tipy!LZ35=Výsledky!$OB$9),10,0))</f>
        <v>0</v>
      </c>
      <c r="OC41" s="93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95" t="str">
        <f>IF(ISBLANK($OD$3),"",IF(ISBLANK(Tipy!LV35),"-",SUM(NY41:OC41)))</f>
        <v>-</v>
      </c>
      <c r="OE41" s="94"/>
      <c r="OF41" s="92" t="str">
        <f>IF(ISBLANK($OK$3),"",IF(ISBLANK(Tipy!MB35),0,IF(AND(Tipy!MB35=Výsledky!$OI$3,Tipy!MD35=Výsledky!$OK$3),50,0)))</f>
        <v/>
      </c>
      <c r="OG41" s="92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92" t="str">
        <f>IF(ISBLANK($OK$3),"",IF(OR(Tipy!ME35=Výsledky!$OF$6,Tipy!ME35=Výsledky!$OF$7,Tipy!ME35=Výsledky!$OF$8,Tipy!ME35=Výsledky!$OF$9),30,0))</f>
        <v/>
      </c>
      <c r="OI41" s="92" t="str">
        <f>IF(ISBLANK($OK$3),"",IF(OR(Tipy!MF35=Výsledky!$OI$6,Tipy!MF35=Výsledky!$OI$7,Tipy!MF35=Výsledky!$OI$8,Tipy!MF35=Výsledky!$OI$9),10,0))</f>
        <v/>
      </c>
      <c r="OJ41" s="93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95" t="str">
        <f>IF(ISBLANK($OK$3),"",IF(ISBLANK(Tipy!MB35),"-",SUM(OF41:OJ41)))</f>
        <v/>
      </c>
      <c r="OL41" s="94"/>
      <c r="OM41" s="92" t="str">
        <f>IF(ISBLANK($OR$3),"",IF(ISBLANK(Tipy!MH35),0,IF(AND(Tipy!MH35=Výsledky!$OP$3,Tipy!MJ35=Výsledky!$OR$3),50,0)))</f>
        <v/>
      </c>
      <c r="ON41" s="92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92" t="str">
        <f>IF(ISBLANK($OR$3),"",IF(OR(Tipy!MK35=Výsledky!$OM$6,Tipy!MK35=Výsledky!$OM$7,Tipy!MK35=Výsledky!$OM$8,Tipy!MK35=Výsledky!$OM$9),30,0))</f>
        <v/>
      </c>
      <c r="OP41" s="92" t="str">
        <f>IF(ISBLANK($OR$3),"",IF(OR(Tipy!ML35=Výsledky!$OP$6,Tipy!ML35=Výsledky!$OP$7,Tipy!ML35=Výsledky!$OP$8,Tipy!ML35=Výsledky!$OP$9),10,0))</f>
        <v/>
      </c>
      <c r="OQ41" s="93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95" t="str">
        <f>IF(ISBLANK($OR$3),"",IF(ISBLANK(Tipy!MH35),"-",SUM(OM41:OQ41)))</f>
        <v/>
      </c>
      <c r="OS41" s="94"/>
      <c r="OT41" s="92" t="str">
        <f>IF(ISBLANK($OY$3),"",IF(ISBLANK(Tipy!MN35),0,IF(AND(Tipy!MN35=Výsledky!$OW$3,Tipy!MP35=Výsledky!$OY$3),50,0)))</f>
        <v/>
      </c>
      <c r="OU41" s="92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92" t="str">
        <f>IF(ISBLANK($OY$3),"",IF(OR(Tipy!MQ35=Výsledky!$OT$6,Tipy!MQ35=Výsledky!$OT$7,Tipy!MQ35=Výsledky!$OT$8,Tipy!MQ35=Výsledky!$OT$9),30,0))</f>
        <v/>
      </c>
      <c r="OW41" s="92" t="str">
        <f>IF(ISBLANK($OY$3),"",IF(OR(Tipy!MR35=Výsledky!$OW$6,Tipy!MR35=Výsledky!$OW$7,Tipy!MR35=Výsledky!$OW$8,Tipy!MR35=Výsledky!$OW$9),10,0))</f>
        <v/>
      </c>
      <c r="OX41" s="93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95" t="str">
        <f>IF(ISBLANK($OY$3),"",IF(ISBLANK(Tipy!MN35),"-",SUM(OT41:OX41)))</f>
        <v/>
      </c>
      <c r="OZ41" s="94"/>
      <c r="PA41" s="92" t="str">
        <f>IF(ISBLANK($PF$3),"",IF(ISBLANK(Tipy!MT35),0,IF(AND(Tipy!MT35=Výsledky!$PD$3,Tipy!MV35=Výsledky!$PF$3),50,0)))</f>
        <v/>
      </c>
      <c r="PB41" s="92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92" t="str">
        <f>IF(ISBLANK($PF$3),"",IF(OR(Tipy!MW35=Výsledky!$PA$6,Tipy!MW35=Výsledky!$PA$7,Tipy!MW35=Výsledky!$PA$8,Tipy!MW35=Výsledky!$PA$9),30,0))</f>
        <v/>
      </c>
      <c r="PD41" s="92" t="str">
        <f>IF(ISBLANK($PF$3),"",IF(OR(Tipy!MX35=Výsledky!$PD$6,Tipy!MX35=Výsledky!$PD$7,Tipy!MX35=Výsledky!$PD$8,Tipy!MX35=Výsledky!$PD$9),10,0))</f>
        <v/>
      </c>
      <c r="PE41" s="93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95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>
        <f>IF(ISBLANK($LS$3),"",IF(ISBLANK(Tipy!JT36),0,IF(AND(Tipy!JT36=Výsledky!$LQ$3,Tipy!JV36=Výsledky!$LS$3),50,0)))</f>
        <v>0</v>
      </c>
      <c r="LO42" s="182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82">
        <f>IF(ISBLANK($LS$3),"",IF(OR(Tipy!JW36=Výsledky!$LN$6,Tipy!JW36=Výsledky!$LN$7,Tipy!JW36=Výsledky!$LN$8,Tipy!JW36=Výsledky!$LN$9),30,0))</f>
        <v>0</v>
      </c>
      <c r="LQ42" s="182">
        <f>IF(ISBLANK($LS$3),"",IF(OR(Tipy!JX36=Výsledky!$LQ$6,Tipy!JX36=Výsledky!$LQ$7,Tipy!JX36=Výsledky!$LQ$8,Tipy!JX36=Výsledky!$LQ$9),10,0))</f>
        <v>0</v>
      </c>
      <c r="LR42" s="183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6" t="str">
        <f>IF(ISBLANK($LS$3),"",IF(ISBLANK(Tipy!JT36),"-",SUM(LN42:LR42)))</f>
        <v>-</v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182">
        <f>IF(ISBLANK($MG$3),"",IF(ISBLANK(Tipy!KF36),0,IF(AND(Tipy!KF36=Výsledky!$ME$3,Tipy!KH36=Výsledky!$MG$3),50,0)))</f>
        <v>0</v>
      </c>
      <c r="MC42" s="182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2">
        <f>IF(ISBLANK($MG$3),"",IF(OR(Tipy!KI36=Výsledky!$MB$6,Tipy!KI36=Výsledky!$MB$7,Tipy!KI36=Výsledky!$MB$8,Tipy!KI36=Výsledky!$MB$9),30,0))</f>
        <v>0</v>
      </c>
      <c r="ME42" s="182">
        <f>IF(ISBLANK($MG$3),"",IF(OR(Tipy!KJ36=Výsledky!$ME$6,Tipy!KJ36=Výsledky!$ME$7,Tipy!KJ36=Výsledky!$ME$8,Tipy!KJ36=Výsledky!$ME$9),10,0))</f>
        <v>0</v>
      </c>
      <c r="MF42" s="183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6" t="str">
        <f>IF(ISBLANK($MG$3),"",IF(ISBLANK(Tipy!KF36),"-",SUM(MB42:MF42)))</f>
        <v>-</v>
      </c>
      <c r="MH42" s="94"/>
      <c r="MI42" s="182">
        <f>IF(ISBLANK($MN$3),"",IF(ISBLANK(Tipy!KL36),0,IF(AND(Tipy!KL36=Výsledky!$ML$3,Tipy!KN36=Výsledky!$MN$3),50,0)))</f>
        <v>0</v>
      </c>
      <c r="MJ42" s="182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2">
        <f>IF(ISBLANK($MN$3),"",IF(OR(Tipy!KO36=Výsledky!$MI$6,Tipy!KO36=Výsledky!$MI$7,Tipy!KO36=Výsledky!$MI$8,Tipy!KO36=Výsledky!$MI$9),30,0))</f>
        <v>0</v>
      </c>
      <c r="ML42" s="182">
        <f>IF(ISBLANK($MN$3),"",IF(OR(Tipy!KP36=Výsledky!$ML$6,Tipy!KP36=Výsledky!$ML$7,Tipy!KP36=Výsledky!$ML$8,Tipy!KP36=Výsledky!$ML$9),10,0))</f>
        <v>0</v>
      </c>
      <c r="MM42" s="183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6" t="str">
        <f>IF(ISBLANK($MN$3),"",IF(ISBLANK(Tipy!KL36),"-",SUM(MI42:MM42)))</f>
        <v>-</v>
      </c>
      <c r="MO42" s="185"/>
      <c r="MP42" s="182">
        <f>IF(ISBLANK($MU$3),"",IF(ISBLANK(Tipy!KR36),0,IF(AND(Tipy!KR36=Výsledky!$MS$3,Tipy!KT36=Výsledky!$MU$3),50,0)))</f>
        <v>0</v>
      </c>
      <c r="MQ42" s="182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2">
        <f>IF(ISBLANK($MU$3),"",IF(OR(Tipy!KU36=Výsledky!$MP$6,Tipy!KU36=Výsledky!$MP$7,Tipy!KU36=Výsledky!$MP$8,Tipy!KU36=Výsledky!$MP$9),30,0))</f>
        <v>0</v>
      </c>
      <c r="MS42" s="182">
        <f>IF(ISBLANK($MU$3),"",IF(OR(Tipy!KV36=Výsledky!$MS$6,Tipy!KV36=Výsledky!$MS$7,Tipy!KV36=Výsledky!$MS$8,Tipy!KV36=Výsledky!$MS$9),10,0))</f>
        <v>0</v>
      </c>
      <c r="MT42" s="183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6" t="str">
        <f>IF(ISBLANK($MU$3),"",IF(ISBLANK(Tipy!KR36),"-",SUM(MP42:MT42)))</f>
        <v>-</v>
      </c>
      <c r="MV42" s="185"/>
      <c r="MW42" s="182">
        <f>IF(ISBLANK($NB$3),"",IF(ISBLANK(Tipy!KX36),0,IF(AND(Tipy!KX36=Výsledky!$MZ$3,Tipy!KZ36=Výsledky!$NB$3),50,0)))</f>
        <v>0</v>
      </c>
      <c r="MX42" s="182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2">
        <f>IF(ISBLANK($NB$3),"",IF(OR(Tipy!LA36=Výsledky!$MW$6,Tipy!LA36=Výsledky!$MW$7,Tipy!LA36=Výsledky!$MW$8,Tipy!LA36=Výsledky!$MW$9),30,0))</f>
        <v>0</v>
      </c>
      <c r="MZ42" s="182">
        <f>IF(ISBLANK($NB$3),"",IF(OR(Tipy!LB36=Výsledky!$MZ$6,Tipy!LB36=Výsledky!$MZ$7,Tipy!LB36=Výsledky!$MZ$8,Tipy!LB36=Výsledky!$MZ$9),10,0))</f>
        <v>0</v>
      </c>
      <c r="NA42" s="183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6" t="str">
        <f>IF(ISBLANK($NB$3),"",IF(ISBLANK(Tipy!KX36),"-",SUM(MW42:NA42)))</f>
        <v>-</v>
      </c>
      <c r="NC42" s="185"/>
      <c r="ND42" s="182" t="str">
        <f>IF(ISBLANK($NI$3),"",IF(ISBLANK(Tipy!LD36),0,IF(AND(Tipy!LD36=Výsledky!$NG$3,Tipy!LF36=Výsledky!$NI$3),50,0)))</f>
        <v/>
      </c>
      <c r="NE42" s="182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2" t="str">
        <f>IF(ISBLANK($NI$3),"",IF(OR(Tipy!LG36=Výsledky!$ND$6,Tipy!LG36=Výsledky!$ND$7,Tipy!LG36=Výsledky!$ND$8,Tipy!LG36=Výsledky!$ND$9),30,0))</f>
        <v/>
      </c>
      <c r="NG42" s="182" t="str">
        <f>IF(ISBLANK($NI$3),"",IF(OR(Tipy!LH36=Výsledky!$NG$6,Tipy!LH36=Výsledky!$NG$7,Tipy!LH36=Výsledky!$NG$8,Tipy!LH36=Výsledky!$NG$9),10,0))</f>
        <v/>
      </c>
      <c r="NH42" s="183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6" t="str">
        <f>IF(ISBLANK($NI$3),"",IF(ISBLANK(Tipy!LD36),"-",SUM(ND42:NH42)))</f>
        <v/>
      </c>
      <c r="NJ42" s="185"/>
      <c r="NK42" s="182">
        <f>IF(ISBLANK($NP$3),"",IF(ISBLANK(Tipy!LJ36),0,IF(AND(Tipy!LJ36=Výsledky!$NN$3,Tipy!LL36=Výsledky!$NP$3),50,0)))</f>
        <v>0</v>
      </c>
      <c r="NL42" s="182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2">
        <f>IF(ISBLANK($NP$3),"",IF(OR(Tipy!LM36=Výsledky!$NK$6,Tipy!LM36=Výsledky!$NK$7,Tipy!LM36=Výsledky!$NK$8,Tipy!LM36=Výsledky!$NK$9),30,0))</f>
        <v>0</v>
      </c>
      <c r="NN42" s="182">
        <f>IF(ISBLANK($NP$3),"",IF(OR(Tipy!LN36=Výsledky!$NN$6,Tipy!LN36=Výsledky!$NN$7,Tipy!LN36=Výsledky!$NN$8,Tipy!LN36=Výsledky!$NN$9),10,0))</f>
        <v>0</v>
      </c>
      <c r="NO42" s="183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6" t="str">
        <f>IF(ISBLANK($NP$3),"",IF(ISBLANK(Tipy!LJ36),"-",SUM(NK42:NO42)))</f>
        <v>-</v>
      </c>
      <c r="NQ42" s="185"/>
      <c r="NR42" s="182">
        <f>IF(ISBLANK($NW$3),"",IF(ISBLANK(Tipy!LP36),0,IF(AND(Tipy!LP36=Výsledky!$NU$3,Tipy!LR36=Výsledky!$NW$3),50,0)))</f>
        <v>0</v>
      </c>
      <c r="NS42" s="182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82">
        <f>IF(ISBLANK($NW$3),"",IF(OR(Tipy!LS36=Výsledky!$NR$6,Tipy!LS36=Výsledky!$NR$7,Tipy!LS36=Výsledky!$NR$8,Tipy!LS36=Výsledky!$NR$9),30,0))</f>
        <v>0</v>
      </c>
      <c r="NU42" s="182">
        <f>IF(ISBLANK($NW$3),"",IF(OR(Tipy!LT36=Výsledky!$NU$6,Tipy!LT36=Výsledky!$NU$7,Tipy!LT36=Výsledky!$NU$8,Tipy!LT36=Výsledky!$NU$9),10,0))</f>
        <v>0</v>
      </c>
      <c r="NV42" s="183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6" t="str">
        <f>IF(ISBLANK($NW$3),"",IF(ISBLANK(Tipy!LP36),"-",SUM(NR42:NV42)))</f>
        <v>-</v>
      </c>
      <c r="NX42" s="94"/>
      <c r="NY42" s="92">
        <f>IF(ISBLANK($OD$3),"",IF(ISBLANK(Tipy!LV36),0,IF(AND(Tipy!LV36=Výsledky!$OB$3,Tipy!LX36=Výsledky!$OD$3),50,0)))</f>
        <v>0</v>
      </c>
      <c r="NZ42" s="92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92">
        <f>IF(ISBLANK($OD$3),"",IF(OR(Tipy!LY36=Výsledky!$NY$6,Tipy!LY36=Výsledky!$NY$7,Tipy!LY36=Výsledky!$NY$8,Tipy!LY36=Výsledky!$NY$9),30,0))</f>
        <v>0</v>
      </c>
      <c r="OB42" s="92">
        <f>IF(ISBLANK($OD$3),"",IF(OR(Tipy!LZ36=Výsledky!$OB$6,Tipy!LZ36=Výsledky!$OB$7,Tipy!LZ36=Výsledky!$OB$8,Tipy!LZ36=Výsledky!$OB$9),10,0))</f>
        <v>0</v>
      </c>
      <c r="OC42" s="93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95" t="str">
        <f>IF(ISBLANK($OD$3),"",IF(ISBLANK(Tipy!LV36),"-",SUM(NY42:OC42)))</f>
        <v>-</v>
      </c>
      <c r="OE42" s="94"/>
      <c r="OF42" s="92" t="str">
        <f>IF(ISBLANK($OK$3),"",IF(ISBLANK(Tipy!MB36),0,IF(AND(Tipy!MB36=Výsledky!$OI$3,Tipy!MD36=Výsledky!$OK$3),50,0)))</f>
        <v/>
      </c>
      <c r="OG42" s="92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92" t="str">
        <f>IF(ISBLANK($OK$3),"",IF(OR(Tipy!ME36=Výsledky!$OF$6,Tipy!ME36=Výsledky!$OF$7,Tipy!ME36=Výsledky!$OF$8,Tipy!ME36=Výsledky!$OF$9),30,0))</f>
        <v/>
      </c>
      <c r="OI42" s="92" t="str">
        <f>IF(ISBLANK($OK$3),"",IF(OR(Tipy!MF36=Výsledky!$OI$6,Tipy!MF36=Výsledky!$OI$7,Tipy!MF36=Výsledky!$OI$8,Tipy!MF36=Výsledky!$OI$9),10,0))</f>
        <v/>
      </c>
      <c r="OJ42" s="93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95" t="str">
        <f>IF(ISBLANK($OK$3),"",IF(ISBLANK(Tipy!MB36),"-",SUM(OF42:OJ42)))</f>
        <v/>
      </c>
      <c r="OL42" s="94"/>
      <c r="OM42" s="92" t="str">
        <f>IF(ISBLANK($OR$3),"",IF(ISBLANK(Tipy!MH36),0,IF(AND(Tipy!MH36=Výsledky!$OP$3,Tipy!MJ36=Výsledky!$OR$3),50,0)))</f>
        <v/>
      </c>
      <c r="ON42" s="92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92" t="str">
        <f>IF(ISBLANK($OR$3),"",IF(OR(Tipy!MK36=Výsledky!$OM$6,Tipy!MK36=Výsledky!$OM$7,Tipy!MK36=Výsledky!$OM$8,Tipy!MK36=Výsledky!$OM$9),30,0))</f>
        <v/>
      </c>
      <c r="OP42" s="92" t="str">
        <f>IF(ISBLANK($OR$3),"",IF(OR(Tipy!ML36=Výsledky!$OP$6,Tipy!ML36=Výsledky!$OP$7,Tipy!ML36=Výsledky!$OP$8,Tipy!ML36=Výsledky!$OP$9),10,0))</f>
        <v/>
      </c>
      <c r="OQ42" s="93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95" t="str">
        <f>IF(ISBLANK($OR$3),"",IF(ISBLANK(Tipy!MH36),"-",SUM(OM42:OQ42)))</f>
        <v/>
      </c>
      <c r="OS42" s="94"/>
      <c r="OT42" s="92" t="str">
        <f>IF(ISBLANK($OY$3),"",IF(ISBLANK(Tipy!MN36),0,IF(AND(Tipy!MN36=Výsledky!$OW$3,Tipy!MP36=Výsledky!$OY$3),50,0)))</f>
        <v/>
      </c>
      <c r="OU42" s="92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92" t="str">
        <f>IF(ISBLANK($OY$3),"",IF(OR(Tipy!MQ36=Výsledky!$OT$6,Tipy!MQ36=Výsledky!$OT$7,Tipy!MQ36=Výsledky!$OT$8,Tipy!MQ36=Výsledky!$OT$9),30,0))</f>
        <v/>
      </c>
      <c r="OW42" s="92" t="str">
        <f>IF(ISBLANK($OY$3),"",IF(OR(Tipy!MR36=Výsledky!$OW$6,Tipy!MR36=Výsledky!$OW$7,Tipy!MR36=Výsledky!$OW$8,Tipy!MR36=Výsledky!$OW$9),10,0))</f>
        <v/>
      </c>
      <c r="OX42" s="93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95" t="str">
        <f>IF(ISBLANK($OY$3),"",IF(ISBLANK(Tipy!MN36),"-",SUM(OT42:OX42)))</f>
        <v/>
      </c>
      <c r="OZ42" s="94"/>
      <c r="PA42" s="92" t="str">
        <f>IF(ISBLANK($PF$3),"",IF(ISBLANK(Tipy!MT36),0,IF(AND(Tipy!MT36=Výsledky!$PD$3,Tipy!MV36=Výsledky!$PF$3),50,0)))</f>
        <v/>
      </c>
      <c r="PB42" s="92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92" t="str">
        <f>IF(ISBLANK($PF$3),"",IF(OR(Tipy!MW36=Výsledky!$PA$6,Tipy!MW36=Výsledky!$PA$7,Tipy!MW36=Výsledky!$PA$8,Tipy!MW36=Výsledky!$PA$9),30,0))</f>
        <v/>
      </c>
      <c r="PD42" s="92" t="str">
        <f>IF(ISBLANK($PF$3),"",IF(OR(Tipy!MX36=Výsledky!$PD$6,Tipy!MX36=Výsledky!$PD$7,Tipy!MX36=Výsledky!$PD$8,Tipy!MX36=Výsledky!$PD$9),10,0))</f>
        <v/>
      </c>
      <c r="PE42" s="93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95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>
        <f>IF(ISBLANK($LS$3),"",IF(ISBLANK(Tipy!JT37),0,IF(AND(Tipy!JT37=Výsledky!$LQ$3,Tipy!JV37=Výsledky!$LS$3),50,0)))</f>
        <v>0</v>
      </c>
      <c r="LO43" s="182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82">
        <f>IF(ISBLANK($LS$3),"",IF(OR(Tipy!JW37=Výsledky!$LN$6,Tipy!JW37=Výsledky!$LN$7,Tipy!JW37=Výsledky!$LN$8,Tipy!JW37=Výsledky!$LN$9),30,0))</f>
        <v>0</v>
      </c>
      <c r="LQ43" s="182">
        <f>IF(ISBLANK($LS$3),"",IF(OR(Tipy!JX37=Výsledky!$LQ$6,Tipy!JX37=Výsledky!$LQ$7,Tipy!JX37=Výsledky!$LQ$8,Tipy!JX37=Výsledky!$LQ$9),10,0))</f>
        <v>0</v>
      </c>
      <c r="LR43" s="183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6" t="str">
        <f>IF(ISBLANK($LS$3),"",IF(ISBLANK(Tipy!JT37),"-",SUM(LN43:LR43)))</f>
        <v>-</v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182">
        <f>IF(ISBLANK($MG$3),"",IF(ISBLANK(Tipy!KF37),0,IF(AND(Tipy!KF37=Výsledky!$ME$3,Tipy!KH37=Výsledky!$MG$3),50,0)))</f>
        <v>0</v>
      </c>
      <c r="MC43" s="182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2">
        <f>IF(ISBLANK($MG$3),"",IF(OR(Tipy!KI37=Výsledky!$MB$6,Tipy!KI37=Výsledky!$MB$7,Tipy!KI37=Výsledky!$MB$8,Tipy!KI37=Výsledky!$MB$9),30,0))</f>
        <v>0</v>
      </c>
      <c r="ME43" s="182">
        <f>IF(ISBLANK($MG$3),"",IF(OR(Tipy!KJ37=Výsledky!$ME$6,Tipy!KJ37=Výsledky!$ME$7,Tipy!KJ37=Výsledky!$ME$8,Tipy!KJ37=Výsledky!$ME$9),10,0))</f>
        <v>0</v>
      </c>
      <c r="MF43" s="183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6" t="str">
        <f>IF(ISBLANK($MG$3),"",IF(ISBLANK(Tipy!KF37),"-",SUM(MB43:MF43)))</f>
        <v>-</v>
      </c>
      <c r="MH43" s="94"/>
      <c r="MI43" s="182">
        <f>IF(ISBLANK($MN$3),"",IF(ISBLANK(Tipy!KL37),0,IF(AND(Tipy!KL37=Výsledky!$ML$3,Tipy!KN37=Výsledky!$MN$3),50,0)))</f>
        <v>0</v>
      </c>
      <c r="MJ43" s="182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2">
        <f>IF(ISBLANK($MN$3),"",IF(OR(Tipy!KO37=Výsledky!$MI$6,Tipy!KO37=Výsledky!$MI$7,Tipy!KO37=Výsledky!$MI$8,Tipy!KO37=Výsledky!$MI$9),30,0))</f>
        <v>0</v>
      </c>
      <c r="ML43" s="182">
        <f>IF(ISBLANK($MN$3),"",IF(OR(Tipy!KP37=Výsledky!$ML$6,Tipy!KP37=Výsledky!$ML$7,Tipy!KP37=Výsledky!$ML$8,Tipy!KP37=Výsledky!$ML$9),10,0))</f>
        <v>0</v>
      </c>
      <c r="MM43" s="183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6" t="str">
        <f>IF(ISBLANK($MN$3),"",IF(ISBLANK(Tipy!KL37),"-",SUM(MI43:MM43)))</f>
        <v>-</v>
      </c>
      <c r="MO43" s="185"/>
      <c r="MP43" s="182">
        <f>IF(ISBLANK($MU$3),"",IF(ISBLANK(Tipy!KR37),0,IF(AND(Tipy!KR37=Výsledky!$MS$3,Tipy!KT37=Výsledky!$MU$3),50,0)))</f>
        <v>0</v>
      </c>
      <c r="MQ43" s="182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2">
        <f>IF(ISBLANK($MU$3),"",IF(OR(Tipy!KU37=Výsledky!$MP$6,Tipy!KU37=Výsledky!$MP$7,Tipy!KU37=Výsledky!$MP$8,Tipy!KU37=Výsledky!$MP$9),30,0))</f>
        <v>0</v>
      </c>
      <c r="MS43" s="182">
        <f>IF(ISBLANK($MU$3),"",IF(OR(Tipy!KV37=Výsledky!$MS$6,Tipy!KV37=Výsledky!$MS$7,Tipy!KV37=Výsledky!$MS$8,Tipy!KV37=Výsledky!$MS$9),10,0))</f>
        <v>0</v>
      </c>
      <c r="MT43" s="183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6" t="str">
        <f>IF(ISBLANK($MU$3),"",IF(ISBLANK(Tipy!KR37),"-",SUM(MP43:MT43)))</f>
        <v>-</v>
      </c>
      <c r="MV43" s="185"/>
      <c r="MW43" s="182">
        <f>IF(ISBLANK($NB$3),"",IF(ISBLANK(Tipy!KX37),0,IF(AND(Tipy!KX37=Výsledky!$MZ$3,Tipy!KZ37=Výsledky!$NB$3),50,0)))</f>
        <v>0</v>
      </c>
      <c r="MX43" s="182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2">
        <f>IF(ISBLANK($NB$3),"",IF(OR(Tipy!LA37=Výsledky!$MW$6,Tipy!LA37=Výsledky!$MW$7,Tipy!LA37=Výsledky!$MW$8,Tipy!LA37=Výsledky!$MW$9),30,0))</f>
        <v>0</v>
      </c>
      <c r="MZ43" s="182">
        <f>IF(ISBLANK($NB$3),"",IF(OR(Tipy!LB37=Výsledky!$MZ$6,Tipy!LB37=Výsledky!$MZ$7,Tipy!LB37=Výsledky!$MZ$8,Tipy!LB37=Výsledky!$MZ$9),10,0))</f>
        <v>0</v>
      </c>
      <c r="NA43" s="183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6" t="str">
        <f>IF(ISBLANK($NB$3),"",IF(ISBLANK(Tipy!KX37),"-",SUM(MW43:NA43)))</f>
        <v>-</v>
      </c>
      <c r="NC43" s="185"/>
      <c r="ND43" s="182" t="str">
        <f>IF(ISBLANK($NI$3),"",IF(ISBLANK(Tipy!LD37),0,IF(AND(Tipy!LD37=Výsledky!$NG$3,Tipy!LF37=Výsledky!$NI$3),50,0)))</f>
        <v/>
      </c>
      <c r="NE43" s="182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2" t="str">
        <f>IF(ISBLANK($NI$3),"",IF(OR(Tipy!LG37=Výsledky!$ND$6,Tipy!LG37=Výsledky!$ND$7,Tipy!LG37=Výsledky!$ND$8,Tipy!LG37=Výsledky!$ND$9),30,0))</f>
        <v/>
      </c>
      <c r="NG43" s="182" t="str">
        <f>IF(ISBLANK($NI$3),"",IF(OR(Tipy!LH37=Výsledky!$NG$6,Tipy!LH37=Výsledky!$NG$7,Tipy!LH37=Výsledky!$NG$8,Tipy!LH37=Výsledky!$NG$9),10,0))</f>
        <v/>
      </c>
      <c r="NH43" s="183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6" t="str">
        <f>IF(ISBLANK($NI$3),"",IF(ISBLANK(Tipy!LD37),"-",SUM(ND43:NH43)))</f>
        <v/>
      </c>
      <c r="NJ43" s="185"/>
      <c r="NK43" s="182">
        <f>IF(ISBLANK($NP$3),"",IF(ISBLANK(Tipy!LJ37),0,IF(AND(Tipy!LJ37=Výsledky!$NN$3,Tipy!LL37=Výsledky!$NP$3),50,0)))</f>
        <v>0</v>
      </c>
      <c r="NL43" s="182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2">
        <f>IF(ISBLANK($NP$3),"",IF(OR(Tipy!LM37=Výsledky!$NK$6,Tipy!LM37=Výsledky!$NK$7,Tipy!LM37=Výsledky!$NK$8,Tipy!LM37=Výsledky!$NK$9),30,0))</f>
        <v>0</v>
      </c>
      <c r="NN43" s="182">
        <f>IF(ISBLANK($NP$3),"",IF(OR(Tipy!LN37=Výsledky!$NN$6,Tipy!LN37=Výsledky!$NN$7,Tipy!LN37=Výsledky!$NN$8,Tipy!LN37=Výsledky!$NN$9),10,0))</f>
        <v>0</v>
      </c>
      <c r="NO43" s="183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6" t="str">
        <f>IF(ISBLANK($NP$3),"",IF(ISBLANK(Tipy!LJ37),"-",SUM(NK43:NO43)))</f>
        <v>-</v>
      </c>
      <c r="NQ43" s="185"/>
      <c r="NR43" s="182">
        <f>IF(ISBLANK($NW$3),"",IF(ISBLANK(Tipy!LP37),0,IF(AND(Tipy!LP37=Výsledky!$NU$3,Tipy!LR37=Výsledky!$NW$3),50,0)))</f>
        <v>0</v>
      </c>
      <c r="NS43" s="182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82">
        <f>IF(ISBLANK($NW$3),"",IF(OR(Tipy!LS37=Výsledky!$NR$6,Tipy!LS37=Výsledky!$NR$7,Tipy!LS37=Výsledky!$NR$8,Tipy!LS37=Výsledky!$NR$9),30,0))</f>
        <v>0</v>
      </c>
      <c r="NU43" s="182">
        <f>IF(ISBLANK($NW$3),"",IF(OR(Tipy!LT37=Výsledky!$NU$6,Tipy!LT37=Výsledky!$NU$7,Tipy!LT37=Výsledky!$NU$8,Tipy!LT37=Výsledky!$NU$9),10,0))</f>
        <v>0</v>
      </c>
      <c r="NV43" s="183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6" t="str">
        <f>IF(ISBLANK($NW$3),"",IF(ISBLANK(Tipy!LP37),"-",SUM(NR43:NV43)))</f>
        <v>-</v>
      </c>
      <c r="NX43" s="94"/>
      <c r="NY43" s="92">
        <f>IF(ISBLANK($OD$3),"",IF(ISBLANK(Tipy!LV37),0,IF(AND(Tipy!LV37=Výsledky!$OB$3,Tipy!LX37=Výsledky!$OD$3),50,0)))</f>
        <v>0</v>
      </c>
      <c r="NZ43" s="92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92">
        <f>IF(ISBLANK($OD$3),"",IF(OR(Tipy!LY37=Výsledky!$NY$6,Tipy!LY37=Výsledky!$NY$7,Tipy!LY37=Výsledky!$NY$8,Tipy!LY37=Výsledky!$NY$9),30,0))</f>
        <v>0</v>
      </c>
      <c r="OB43" s="92">
        <f>IF(ISBLANK($OD$3),"",IF(OR(Tipy!LZ37=Výsledky!$OB$6,Tipy!LZ37=Výsledky!$OB$7,Tipy!LZ37=Výsledky!$OB$8,Tipy!LZ37=Výsledky!$OB$9),10,0))</f>
        <v>0</v>
      </c>
      <c r="OC43" s="93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95" t="str">
        <f>IF(ISBLANK($OD$3),"",IF(ISBLANK(Tipy!LV37),"-",SUM(NY43:OC43)))</f>
        <v>-</v>
      </c>
      <c r="OE43" s="94"/>
      <c r="OF43" s="92" t="str">
        <f>IF(ISBLANK($OK$3),"",IF(ISBLANK(Tipy!MB37),0,IF(AND(Tipy!MB37=Výsledky!$OI$3,Tipy!MD37=Výsledky!$OK$3),50,0)))</f>
        <v/>
      </c>
      <c r="OG43" s="92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92" t="str">
        <f>IF(ISBLANK($OK$3),"",IF(OR(Tipy!ME37=Výsledky!$OF$6,Tipy!ME37=Výsledky!$OF$7,Tipy!ME37=Výsledky!$OF$8,Tipy!ME37=Výsledky!$OF$9),30,0))</f>
        <v/>
      </c>
      <c r="OI43" s="92" t="str">
        <f>IF(ISBLANK($OK$3),"",IF(OR(Tipy!MF37=Výsledky!$OI$6,Tipy!MF37=Výsledky!$OI$7,Tipy!MF37=Výsledky!$OI$8,Tipy!MF37=Výsledky!$OI$9),10,0))</f>
        <v/>
      </c>
      <c r="OJ43" s="93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95" t="str">
        <f>IF(ISBLANK($OK$3),"",IF(ISBLANK(Tipy!MB37),"-",SUM(OF43:OJ43)))</f>
        <v/>
      </c>
      <c r="OL43" s="94"/>
      <c r="OM43" s="92" t="str">
        <f>IF(ISBLANK($OR$3),"",IF(ISBLANK(Tipy!MH37),0,IF(AND(Tipy!MH37=Výsledky!$OP$3,Tipy!MJ37=Výsledky!$OR$3),50,0)))</f>
        <v/>
      </c>
      <c r="ON43" s="92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92" t="str">
        <f>IF(ISBLANK($OR$3),"",IF(OR(Tipy!MK37=Výsledky!$OM$6,Tipy!MK37=Výsledky!$OM$7,Tipy!MK37=Výsledky!$OM$8,Tipy!MK37=Výsledky!$OM$9),30,0))</f>
        <v/>
      </c>
      <c r="OP43" s="92" t="str">
        <f>IF(ISBLANK($OR$3),"",IF(OR(Tipy!ML37=Výsledky!$OP$6,Tipy!ML37=Výsledky!$OP$7,Tipy!ML37=Výsledky!$OP$8,Tipy!ML37=Výsledky!$OP$9),10,0))</f>
        <v/>
      </c>
      <c r="OQ43" s="93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95" t="str">
        <f>IF(ISBLANK($OR$3),"",IF(ISBLANK(Tipy!MH37),"-",SUM(OM43:OQ43)))</f>
        <v/>
      </c>
      <c r="OS43" s="94"/>
      <c r="OT43" s="92" t="str">
        <f>IF(ISBLANK($OY$3),"",IF(ISBLANK(Tipy!MN37),0,IF(AND(Tipy!MN37=Výsledky!$OW$3,Tipy!MP37=Výsledky!$OY$3),50,0)))</f>
        <v/>
      </c>
      <c r="OU43" s="92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92" t="str">
        <f>IF(ISBLANK($OY$3),"",IF(OR(Tipy!MQ37=Výsledky!$OT$6,Tipy!MQ37=Výsledky!$OT$7,Tipy!MQ37=Výsledky!$OT$8,Tipy!MQ37=Výsledky!$OT$9),30,0))</f>
        <v/>
      </c>
      <c r="OW43" s="92" t="str">
        <f>IF(ISBLANK($OY$3),"",IF(OR(Tipy!MR37=Výsledky!$OW$6,Tipy!MR37=Výsledky!$OW$7,Tipy!MR37=Výsledky!$OW$8,Tipy!MR37=Výsledky!$OW$9),10,0))</f>
        <v/>
      </c>
      <c r="OX43" s="93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95" t="str">
        <f>IF(ISBLANK($OY$3),"",IF(ISBLANK(Tipy!MN37),"-",SUM(OT43:OX43)))</f>
        <v/>
      </c>
      <c r="OZ43" s="94"/>
      <c r="PA43" s="92" t="str">
        <f>IF(ISBLANK($PF$3),"",IF(ISBLANK(Tipy!MT37),0,IF(AND(Tipy!MT37=Výsledky!$PD$3,Tipy!MV37=Výsledky!$PF$3),50,0)))</f>
        <v/>
      </c>
      <c r="PB43" s="92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92" t="str">
        <f>IF(ISBLANK($PF$3),"",IF(OR(Tipy!MW37=Výsledky!$PA$6,Tipy!MW37=Výsledky!$PA$7,Tipy!MW37=Výsledky!$PA$8,Tipy!MW37=Výsledky!$PA$9),30,0))</f>
        <v/>
      </c>
      <c r="PD43" s="92" t="str">
        <f>IF(ISBLANK($PF$3),"",IF(OR(Tipy!MX37=Výsledky!$PD$6,Tipy!MX37=Výsledky!$PD$7,Tipy!MX37=Výsledky!$PD$8,Tipy!MX37=Výsledky!$PD$9),10,0))</f>
        <v/>
      </c>
      <c r="PE43" s="93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95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>
        <f>IF(ISBLANK($LS$3),"",IF(ISBLANK(Tipy!JT38),0,IF(AND(Tipy!JT38=Výsledky!$LQ$3,Tipy!JV38=Výsledky!$LS$3),50,0)))</f>
        <v>0</v>
      </c>
      <c r="LO44" s="182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82">
        <f>IF(ISBLANK($LS$3),"",IF(OR(Tipy!JW38=Výsledky!$LN$6,Tipy!JW38=Výsledky!$LN$7,Tipy!JW38=Výsledky!$LN$8,Tipy!JW38=Výsledky!$LN$9),30,0))</f>
        <v>0</v>
      </c>
      <c r="LQ44" s="182">
        <f>IF(ISBLANK($LS$3),"",IF(OR(Tipy!JX38=Výsledky!$LQ$6,Tipy!JX38=Výsledky!$LQ$7,Tipy!JX38=Výsledky!$LQ$8,Tipy!JX38=Výsledky!$LQ$9),10,0))</f>
        <v>0</v>
      </c>
      <c r="LR44" s="183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6" t="str">
        <f>IF(ISBLANK($LS$3),"",IF(ISBLANK(Tipy!JT38),"-",SUM(LN44:LR44)))</f>
        <v>-</v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182">
        <f>IF(ISBLANK($MG$3),"",IF(ISBLANK(Tipy!KF38),0,IF(AND(Tipy!KF38=Výsledky!$ME$3,Tipy!KH38=Výsledky!$MG$3),50,0)))</f>
        <v>0</v>
      </c>
      <c r="MC44" s="182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2">
        <f>IF(ISBLANK($MG$3),"",IF(OR(Tipy!KI38=Výsledky!$MB$6,Tipy!KI38=Výsledky!$MB$7,Tipy!KI38=Výsledky!$MB$8,Tipy!KI38=Výsledky!$MB$9),30,0))</f>
        <v>0</v>
      </c>
      <c r="ME44" s="182">
        <f>IF(ISBLANK($MG$3),"",IF(OR(Tipy!KJ38=Výsledky!$ME$6,Tipy!KJ38=Výsledky!$ME$7,Tipy!KJ38=Výsledky!$ME$8,Tipy!KJ38=Výsledky!$ME$9),10,0))</f>
        <v>0</v>
      </c>
      <c r="MF44" s="183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6" t="str">
        <f>IF(ISBLANK($MG$3),"",IF(ISBLANK(Tipy!KF38),"-",SUM(MB44:MF44)))</f>
        <v>-</v>
      </c>
      <c r="MH44" s="94"/>
      <c r="MI44" s="182">
        <f>IF(ISBLANK($MN$3),"",IF(ISBLANK(Tipy!KL38),0,IF(AND(Tipy!KL38=Výsledky!$ML$3,Tipy!KN38=Výsledky!$MN$3),50,0)))</f>
        <v>0</v>
      </c>
      <c r="MJ44" s="182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2">
        <f>IF(ISBLANK($MN$3),"",IF(OR(Tipy!KO38=Výsledky!$MI$6,Tipy!KO38=Výsledky!$MI$7,Tipy!KO38=Výsledky!$MI$8,Tipy!KO38=Výsledky!$MI$9),30,0))</f>
        <v>0</v>
      </c>
      <c r="ML44" s="182">
        <f>IF(ISBLANK($MN$3),"",IF(OR(Tipy!KP38=Výsledky!$ML$6,Tipy!KP38=Výsledky!$ML$7,Tipy!KP38=Výsledky!$ML$8,Tipy!KP38=Výsledky!$ML$9),10,0))</f>
        <v>0</v>
      </c>
      <c r="MM44" s="183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6" t="str">
        <f>IF(ISBLANK($MN$3),"",IF(ISBLANK(Tipy!KL38),"-",SUM(MI44:MM44)))</f>
        <v>-</v>
      </c>
      <c r="MO44" s="185"/>
      <c r="MP44" s="182">
        <f>IF(ISBLANK($MU$3),"",IF(ISBLANK(Tipy!KR38),0,IF(AND(Tipy!KR38=Výsledky!$MS$3,Tipy!KT38=Výsledky!$MU$3),50,0)))</f>
        <v>0</v>
      </c>
      <c r="MQ44" s="182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2">
        <f>IF(ISBLANK($MU$3),"",IF(OR(Tipy!KU38=Výsledky!$MP$6,Tipy!KU38=Výsledky!$MP$7,Tipy!KU38=Výsledky!$MP$8,Tipy!KU38=Výsledky!$MP$9),30,0))</f>
        <v>0</v>
      </c>
      <c r="MS44" s="182">
        <f>IF(ISBLANK($MU$3),"",IF(OR(Tipy!KV38=Výsledky!$MS$6,Tipy!KV38=Výsledky!$MS$7,Tipy!KV38=Výsledky!$MS$8,Tipy!KV38=Výsledky!$MS$9),10,0))</f>
        <v>0</v>
      </c>
      <c r="MT44" s="183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6" t="str">
        <f>IF(ISBLANK($MU$3),"",IF(ISBLANK(Tipy!KR38),"-",SUM(MP44:MT44)))</f>
        <v>-</v>
      </c>
      <c r="MV44" s="185"/>
      <c r="MW44" s="182">
        <f>IF(ISBLANK($NB$3),"",IF(ISBLANK(Tipy!KX38),0,IF(AND(Tipy!KX38=Výsledky!$MZ$3,Tipy!KZ38=Výsledky!$NB$3),50,0)))</f>
        <v>0</v>
      </c>
      <c r="MX44" s="182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2">
        <f>IF(ISBLANK($NB$3),"",IF(OR(Tipy!LA38=Výsledky!$MW$6,Tipy!LA38=Výsledky!$MW$7,Tipy!LA38=Výsledky!$MW$8,Tipy!LA38=Výsledky!$MW$9),30,0))</f>
        <v>0</v>
      </c>
      <c r="MZ44" s="182">
        <f>IF(ISBLANK($NB$3),"",IF(OR(Tipy!LB38=Výsledky!$MZ$6,Tipy!LB38=Výsledky!$MZ$7,Tipy!LB38=Výsledky!$MZ$8,Tipy!LB38=Výsledky!$MZ$9),10,0))</f>
        <v>0</v>
      </c>
      <c r="NA44" s="183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6" t="str">
        <f>IF(ISBLANK($NB$3),"",IF(ISBLANK(Tipy!KX38),"-",SUM(MW44:NA44)))</f>
        <v>-</v>
      </c>
      <c r="NC44" s="185"/>
      <c r="ND44" s="182" t="str">
        <f>IF(ISBLANK($NI$3),"",IF(ISBLANK(Tipy!LD38),0,IF(AND(Tipy!LD38=Výsledky!$NG$3,Tipy!LF38=Výsledky!$NI$3),50,0)))</f>
        <v/>
      </c>
      <c r="NE44" s="182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2" t="str">
        <f>IF(ISBLANK($NI$3),"",IF(OR(Tipy!LG38=Výsledky!$ND$6,Tipy!LG38=Výsledky!$ND$7,Tipy!LG38=Výsledky!$ND$8,Tipy!LG38=Výsledky!$ND$9),30,0))</f>
        <v/>
      </c>
      <c r="NG44" s="182" t="str">
        <f>IF(ISBLANK($NI$3),"",IF(OR(Tipy!LH38=Výsledky!$NG$6,Tipy!LH38=Výsledky!$NG$7,Tipy!LH38=Výsledky!$NG$8,Tipy!LH38=Výsledky!$NG$9),10,0))</f>
        <v/>
      </c>
      <c r="NH44" s="183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6" t="str">
        <f>IF(ISBLANK($NI$3),"",IF(ISBLANK(Tipy!LD38),"-",SUM(ND44:NH44)))</f>
        <v/>
      </c>
      <c r="NJ44" s="185"/>
      <c r="NK44" s="182">
        <f>IF(ISBLANK($NP$3),"",IF(ISBLANK(Tipy!LJ38),0,IF(AND(Tipy!LJ38=Výsledky!$NN$3,Tipy!LL38=Výsledky!$NP$3),50,0)))</f>
        <v>0</v>
      </c>
      <c r="NL44" s="182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2">
        <f>IF(ISBLANK($NP$3),"",IF(OR(Tipy!LM38=Výsledky!$NK$6,Tipy!LM38=Výsledky!$NK$7,Tipy!LM38=Výsledky!$NK$8,Tipy!LM38=Výsledky!$NK$9),30,0))</f>
        <v>0</v>
      </c>
      <c r="NN44" s="182">
        <f>IF(ISBLANK($NP$3),"",IF(OR(Tipy!LN38=Výsledky!$NN$6,Tipy!LN38=Výsledky!$NN$7,Tipy!LN38=Výsledky!$NN$8,Tipy!LN38=Výsledky!$NN$9),10,0))</f>
        <v>0</v>
      </c>
      <c r="NO44" s="183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6" t="str">
        <f>IF(ISBLANK($NP$3),"",IF(ISBLANK(Tipy!LJ38),"-",SUM(NK44:NO44)))</f>
        <v>-</v>
      </c>
      <c r="NQ44" s="185"/>
      <c r="NR44" s="182">
        <f>IF(ISBLANK($NW$3),"",IF(ISBLANK(Tipy!LP38),0,IF(AND(Tipy!LP38=Výsledky!$NU$3,Tipy!LR38=Výsledky!$NW$3),50,0)))</f>
        <v>0</v>
      </c>
      <c r="NS44" s="182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82">
        <f>IF(ISBLANK($NW$3),"",IF(OR(Tipy!LS38=Výsledky!$NR$6,Tipy!LS38=Výsledky!$NR$7,Tipy!LS38=Výsledky!$NR$8,Tipy!LS38=Výsledky!$NR$9),30,0))</f>
        <v>0</v>
      </c>
      <c r="NU44" s="182">
        <f>IF(ISBLANK($NW$3),"",IF(OR(Tipy!LT38=Výsledky!$NU$6,Tipy!LT38=Výsledky!$NU$7,Tipy!LT38=Výsledky!$NU$8,Tipy!LT38=Výsledky!$NU$9),10,0))</f>
        <v>0</v>
      </c>
      <c r="NV44" s="183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6" t="str">
        <f>IF(ISBLANK($NW$3),"",IF(ISBLANK(Tipy!LP38),"-",SUM(NR44:NV44)))</f>
        <v>-</v>
      </c>
      <c r="NX44" s="94"/>
      <c r="NY44" s="92">
        <f>IF(ISBLANK($OD$3),"",IF(ISBLANK(Tipy!LV38),0,IF(AND(Tipy!LV38=Výsledky!$OB$3,Tipy!LX38=Výsledky!$OD$3),50,0)))</f>
        <v>0</v>
      </c>
      <c r="NZ44" s="92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92">
        <f>IF(ISBLANK($OD$3),"",IF(OR(Tipy!LY38=Výsledky!$NY$6,Tipy!LY38=Výsledky!$NY$7,Tipy!LY38=Výsledky!$NY$8,Tipy!LY38=Výsledky!$NY$9),30,0))</f>
        <v>0</v>
      </c>
      <c r="OB44" s="92">
        <f>IF(ISBLANK($OD$3),"",IF(OR(Tipy!LZ38=Výsledky!$OB$6,Tipy!LZ38=Výsledky!$OB$7,Tipy!LZ38=Výsledky!$OB$8,Tipy!LZ38=Výsledky!$OB$9),10,0))</f>
        <v>0</v>
      </c>
      <c r="OC44" s="93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95" t="str">
        <f>IF(ISBLANK($OD$3),"",IF(ISBLANK(Tipy!LV38),"-",SUM(NY44:OC44)))</f>
        <v>-</v>
      </c>
      <c r="OE44" s="94"/>
      <c r="OF44" s="92" t="str">
        <f>IF(ISBLANK($OK$3),"",IF(ISBLANK(Tipy!MB38),0,IF(AND(Tipy!MB38=Výsledky!$OI$3,Tipy!MD38=Výsledky!$OK$3),50,0)))</f>
        <v/>
      </c>
      <c r="OG44" s="92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92" t="str">
        <f>IF(ISBLANK($OK$3),"",IF(OR(Tipy!ME38=Výsledky!$OF$6,Tipy!ME38=Výsledky!$OF$7,Tipy!ME38=Výsledky!$OF$8,Tipy!ME38=Výsledky!$OF$9),30,0))</f>
        <v/>
      </c>
      <c r="OI44" s="92" t="str">
        <f>IF(ISBLANK($OK$3),"",IF(OR(Tipy!MF38=Výsledky!$OI$6,Tipy!MF38=Výsledky!$OI$7,Tipy!MF38=Výsledky!$OI$8,Tipy!MF38=Výsledky!$OI$9),10,0))</f>
        <v/>
      </c>
      <c r="OJ44" s="93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95" t="str">
        <f>IF(ISBLANK($OK$3),"",IF(ISBLANK(Tipy!MB38),"-",SUM(OF44:OJ44)))</f>
        <v/>
      </c>
      <c r="OL44" s="94"/>
      <c r="OM44" s="92" t="str">
        <f>IF(ISBLANK($OR$3),"",IF(ISBLANK(Tipy!MH38),0,IF(AND(Tipy!MH38=Výsledky!$OP$3,Tipy!MJ38=Výsledky!$OR$3),50,0)))</f>
        <v/>
      </c>
      <c r="ON44" s="92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92" t="str">
        <f>IF(ISBLANK($OR$3),"",IF(OR(Tipy!MK38=Výsledky!$OM$6,Tipy!MK38=Výsledky!$OM$7,Tipy!MK38=Výsledky!$OM$8,Tipy!MK38=Výsledky!$OM$9),30,0))</f>
        <v/>
      </c>
      <c r="OP44" s="92" t="str">
        <f>IF(ISBLANK($OR$3),"",IF(OR(Tipy!ML38=Výsledky!$OP$6,Tipy!ML38=Výsledky!$OP$7,Tipy!ML38=Výsledky!$OP$8,Tipy!ML38=Výsledky!$OP$9),10,0))</f>
        <v/>
      </c>
      <c r="OQ44" s="93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95" t="str">
        <f>IF(ISBLANK($OR$3),"",IF(ISBLANK(Tipy!MH38),"-",SUM(OM44:OQ44)))</f>
        <v/>
      </c>
      <c r="OS44" s="94"/>
      <c r="OT44" s="92" t="str">
        <f>IF(ISBLANK($OY$3),"",IF(ISBLANK(Tipy!MN38),0,IF(AND(Tipy!MN38=Výsledky!$OW$3,Tipy!MP38=Výsledky!$OY$3),50,0)))</f>
        <v/>
      </c>
      <c r="OU44" s="92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92" t="str">
        <f>IF(ISBLANK($OY$3),"",IF(OR(Tipy!MQ38=Výsledky!$OT$6,Tipy!MQ38=Výsledky!$OT$7,Tipy!MQ38=Výsledky!$OT$8,Tipy!MQ38=Výsledky!$OT$9),30,0))</f>
        <v/>
      </c>
      <c r="OW44" s="92" t="str">
        <f>IF(ISBLANK($OY$3),"",IF(OR(Tipy!MR38=Výsledky!$OW$6,Tipy!MR38=Výsledky!$OW$7,Tipy!MR38=Výsledky!$OW$8,Tipy!MR38=Výsledky!$OW$9),10,0))</f>
        <v/>
      </c>
      <c r="OX44" s="93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95" t="str">
        <f>IF(ISBLANK($OY$3),"",IF(ISBLANK(Tipy!MN38),"-",SUM(OT44:OX44)))</f>
        <v/>
      </c>
      <c r="OZ44" s="94"/>
      <c r="PA44" s="92" t="str">
        <f>IF(ISBLANK($PF$3),"",IF(ISBLANK(Tipy!MT38),0,IF(AND(Tipy!MT38=Výsledky!$PD$3,Tipy!MV38=Výsledky!$PF$3),50,0)))</f>
        <v/>
      </c>
      <c r="PB44" s="92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92" t="str">
        <f>IF(ISBLANK($PF$3),"",IF(OR(Tipy!MW38=Výsledky!$PA$6,Tipy!MW38=Výsledky!$PA$7,Tipy!MW38=Výsledky!$PA$8,Tipy!MW38=Výsledky!$PA$9),30,0))</f>
        <v/>
      </c>
      <c r="PD44" s="92" t="str">
        <f>IF(ISBLANK($PF$3),"",IF(OR(Tipy!MX38=Výsledky!$PD$6,Tipy!MX38=Výsledky!$PD$7,Tipy!MX38=Výsledky!$PD$8,Tipy!MX38=Výsledky!$PD$9),10,0))</f>
        <v/>
      </c>
      <c r="PE44" s="93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95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>
        <f>IF(ISBLANK($LS$3),"",IF(ISBLANK(Tipy!JT39),0,IF(AND(Tipy!JT39=Výsledky!$LQ$3,Tipy!JV39=Výsledky!$LS$3),50,0)))</f>
        <v>0</v>
      </c>
      <c r="LO45" s="182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82">
        <f>IF(ISBLANK($LS$3),"",IF(OR(Tipy!JW39=Výsledky!$LN$6,Tipy!JW39=Výsledky!$LN$7,Tipy!JW39=Výsledky!$LN$8,Tipy!JW39=Výsledky!$LN$9),30,0))</f>
        <v>30</v>
      </c>
      <c r="LQ45" s="182">
        <f>IF(ISBLANK($LS$3),"",IF(OR(Tipy!JX39=Výsledky!$LQ$6,Tipy!JX39=Výsledky!$LQ$7,Tipy!JX39=Výsledky!$LQ$8,Tipy!JX39=Výsledky!$LQ$9),10,0))</f>
        <v>0</v>
      </c>
      <c r="LR45" s="183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6">
        <f>IF(ISBLANK($LS$3),"",IF(ISBLANK(Tipy!JT39),"-",SUM(LN45:LR45)))</f>
        <v>60</v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182">
        <f>IF(ISBLANK($MG$3),"",IF(ISBLANK(Tipy!KF39),0,IF(AND(Tipy!KF39=Výsledky!$ME$3,Tipy!KH39=Výsledky!$MG$3),50,0)))</f>
        <v>0</v>
      </c>
      <c r="MC45" s="182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2">
        <f>IF(ISBLANK($MG$3),"",IF(OR(Tipy!KI39=Výsledky!$MB$6,Tipy!KI39=Výsledky!$MB$7,Tipy!KI39=Výsledky!$MB$8,Tipy!KI39=Výsledky!$MB$9),30,0))</f>
        <v>0</v>
      </c>
      <c r="ME45" s="182">
        <f>IF(ISBLANK($MG$3),"",IF(OR(Tipy!KJ39=Výsledky!$ME$6,Tipy!KJ39=Výsledky!$ME$7,Tipy!KJ39=Výsledky!$ME$8,Tipy!KJ39=Výsledky!$ME$9),10,0))</f>
        <v>0</v>
      </c>
      <c r="MF45" s="183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6">
        <f>IF(ISBLANK($MG$3),"",IF(ISBLANK(Tipy!KF39),"-",SUM(MB45:MF45)))</f>
        <v>30</v>
      </c>
      <c r="MH45" s="94"/>
      <c r="MI45" s="182">
        <f>IF(ISBLANK($MN$3),"",IF(ISBLANK(Tipy!KL39),0,IF(AND(Tipy!KL39=Výsledky!$ML$3,Tipy!KN39=Výsledky!$MN$3),50,0)))</f>
        <v>0</v>
      </c>
      <c r="MJ45" s="182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2">
        <f>IF(ISBLANK($MN$3),"",IF(OR(Tipy!KO39=Výsledky!$MI$6,Tipy!KO39=Výsledky!$MI$7,Tipy!KO39=Výsledky!$MI$8,Tipy!KO39=Výsledky!$MI$9),30,0))</f>
        <v>30</v>
      </c>
      <c r="ML45" s="182">
        <f>IF(ISBLANK($MN$3),"",IF(OR(Tipy!KP39=Výsledky!$ML$6,Tipy!KP39=Výsledky!$ML$7,Tipy!KP39=Výsledky!$ML$8,Tipy!KP39=Výsledky!$ML$9),10,0))</f>
        <v>0</v>
      </c>
      <c r="MM45" s="183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6">
        <f>IF(ISBLANK($MN$3),"",IF(ISBLANK(Tipy!KL39),"-",SUM(MI45:MM45)))</f>
        <v>50</v>
      </c>
      <c r="MO45" s="185"/>
      <c r="MP45" s="182">
        <f>IF(ISBLANK($MU$3),"",IF(ISBLANK(Tipy!KR39),0,IF(AND(Tipy!KR39=Výsledky!$MS$3,Tipy!KT39=Výsledky!$MU$3),50,0)))</f>
        <v>0</v>
      </c>
      <c r="MQ45" s="182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2">
        <f>IF(ISBLANK($MU$3),"",IF(OR(Tipy!KU39=Výsledky!$MP$6,Tipy!KU39=Výsledky!$MP$7,Tipy!KU39=Výsledky!$MP$8,Tipy!KU39=Výsledky!$MP$9),30,0))</f>
        <v>0</v>
      </c>
      <c r="MS45" s="182">
        <f>IF(ISBLANK($MU$3),"",IF(OR(Tipy!KV39=Výsledky!$MS$6,Tipy!KV39=Výsledky!$MS$7,Tipy!KV39=Výsledky!$MS$8,Tipy!KV39=Výsledky!$MS$9),10,0))</f>
        <v>0</v>
      </c>
      <c r="MT45" s="183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6">
        <f>IF(ISBLANK($MU$3),"",IF(ISBLANK(Tipy!KR39),"-",SUM(MP45:MT45)))</f>
        <v>0</v>
      </c>
      <c r="MV45" s="185"/>
      <c r="MW45" s="182">
        <f>IF(ISBLANK($NB$3),"",IF(ISBLANK(Tipy!KX39),0,IF(AND(Tipy!KX39=Výsledky!$MZ$3,Tipy!KZ39=Výsledky!$NB$3),50,0)))</f>
        <v>0</v>
      </c>
      <c r="MX45" s="182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2">
        <f>IF(ISBLANK($NB$3),"",IF(OR(Tipy!LA39=Výsledky!$MW$6,Tipy!LA39=Výsledky!$MW$7,Tipy!LA39=Výsledky!$MW$8,Tipy!LA39=Výsledky!$MW$9),30,0))</f>
        <v>0</v>
      </c>
      <c r="MZ45" s="182">
        <f>IF(ISBLANK($NB$3),"",IF(OR(Tipy!LB39=Výsledky!$MZ$6,Tipy!LB39=Výsledky!$MZ$7,Tipy!LB39=Výsledky!$MZ$8,Tipy!LB39=Výsledky!$MZ$9),10,0))</f>
        <v>0</v>
      </c>
      <c r="NA45" s="183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6">
        <f>IF(ISBLANK($NB$3),"",IF(ISBLANK(Tipy!KX39),"-",SUM(MW45:NA45)))</f>
        <v>0</v>
      </c>
      <c r="NC45" s="185"/>
      <c r="ND45" s="182" t="str">
        <f>IF(ISBLANK($NI$3),"",IF(ISBLANK(Tipy!LD39),0,IF(AND(Tipy!LD39=Výsledky!$NG$3,Tipy!LF39=Výsledky!$NI$3),50,0)))</f>
        <v/>
      </c>
      <c r="NE45" s="182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2" t="str">
        <f>IF(ISBLANK($NI$3),"",IF(OR(Tipy!LG39=Výsledky!$ND$6,Tipy!LG39=Výsledky!$ND$7,Tipy!LG39=Výsledky!$ND$8,Tipy!LG39=Výsledky!$ND$9),30,0))</f>
        <v/>
      </c>
      <c r="NG45" s="182" t="str">
        <f>IF(ISBLANK($NI$3),"",IF(OR(Tipy!LH39=Výsledky!$NG$6,Tipy!LH39=Výsledky!$NG$7,Tipy!LH39=Výsledky!$NG$8,Tipy!LH39=Výsledky!$NG$9),10,0))</f>
        <v/>
      </c>
      <c r="NH45" s="183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6" t="str">
        <f>IF(ISBLANK($NI$3),"",IF(ISBLANK(Tipy!LD39),"-",SUM(ND45:NH45)))</f>
        <v/>
      </c>
      <c r="NJ45" s="185"/>
      <c r="NK45" s="182">
        <f>IF(ISBLANK($NP$3),"",IF(ISBLANK(Tipy!LJ39),0,IF(AND(Tipy!LJ39=Výsledky!$NN$3,Tipy!LL39=Výsledky!$NP$3),50,0)))</f>
        <v>0</v>
      </c>
      <c r="NL45" s="182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2">
        <f>IF(ISBLANK($NP$3),"",IF(OR(Tipy!LM39=Výsledky!$NK$6,Tipy!LM39=Výsledky!$NK$7,Tipy!LM39=Výsledky!$NK$8,Tipy!LM39=Výsledky!$NK$9),30,0))</f>
        <v>0</v>
      </c>
      <c r="NN45" s="182">
        <f>IF(ISBLANK($NP$3),"",IF(OR(Tipy!LN39=Výsledky!$NN$6,Tipy!LN39=Výsledky!$NN$7,Tipy!LN39=Výsledky!$NN$8,Tipy!LN39=Výsledky!$NN$9),10,0))</f>
        <v>0</v>
      </c>
      <c r="NO45" s="183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6">
        <f>IF(ISBLANK($NP$3),"",IF(ISBLANK(Tipy!LJ39),"-",SUM(NK45:NO45)))</f>
        <v>20</v>
      </c>
      <c r="NQ45" s="185"/>
      <c r="NR45" s="182">
        <f>IF(ISBLANK($NW$3),"",IF(ISBLANK(Tipy!LP39),0,IF(AND(Tipy!LP39=Výsledky!$NU$3,Tipy!LR39=Výsledky!$NW$3),50,0)))</f>
        <v>0</v>
      </c>
      <c r="NS45" s="182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82">
        <f>IF(ISBLANK($NW$3),"",IF(OR(Tipy!LS39=Výsledky!$NR$6,Tipy!LS39=Výsledky!$NR$7,Tipy!LS39=Výsledky!$NR$8,Tipy!LS39=Výsledky!$NR$9),30,0))</f>
        <v>0</v>
      </c>
      <c r="NU45" s="182">
        <f>IF(ISBLANK($NW$3),"",IF(OR(Tipy!LT39=Výsledky!$NU$6,Tipy!LT39=Výsledky!$NU$7,Tipy!LT39=Výsledky!$NU$8,Tipy!LT39=Výsledky!$NU$9),10,0))</f>
        <v>0</v>
      </c>
      <c r="NV45" s="183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6">
        <f>IF(ISBLANK($NW$3),"",IF(ISBLANK(Tipy!LP39),"-",SUM(NR45:NV45)))</f>
        <v>30</v>
      </c>
      <c r="NX45" s="94"/>
      <c r="NY45" s="92">
        <f>IF(ISBLANK($OD$3),"",IF(ISBLANK(Tipy!LV39),0,IF(AND(Tipy!LV39=Výsledky!$OB$3,Tipy!LX39=Výsledky!$OD$3),50,0)))</f>
        <v>0</v>
      </c>
      <c r="NZ45" s="92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92">
        <f>IF(ISBLANK($OD$3),"",IF(OR(Tipy!LY39=Výsledky!$NY$6,Tipy!LY39=Výsledky!$NY$7,Tipy!LY39=Výsledky!$NY$8,Tipy!LY39=Výsledky!$NY$9),30,0))</f>
        <v>0</v>
      </c>
      <c r="OB45" s="92">
        <f>IF(ISBLANK($OD$3),"",IF(OR(Tipy!LZ39=Výsledky!$OB$6,Tipy!LZ39=Výsledky!$OB$7,Tipy!LZ39=Výsledky!$OB$8,Tipy!LZ39=Výsledky!$OB$9),10,0))</f>
        <v>0</v>
      </c>
      <c r="OC45" s="93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95">
        <f>IF(ISBLANK($OD$3),"",IF(ISBLANK(Tipy!LV39),"-",SUM(NY45:OC45)))</f>
        <v>30</v>
      </c>
      <c r="OE45" s="94"/>
      <c r="OF45" s="92" t="str">
        <f>IF(ISBLANK($OK$3),"",IF(ISBLANK(Tipy!MB39),0,IF(AND(Tipy!MB39=Výsledky!$OI$3,Tipy!MD39=Výsledky!$OK$3),50,0)))</f>
        <v/>
      </c>
      <c r="OG45" s="92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92" t="str">
        <f>IF(ISBLANK($OK$3),"",IF(OR(Tipy!ME39=Výsledky!$OF$6,Tipy!ME39=Výsledky!$OF$7,Tipy!ME39=Výsledky!$OF$8,Tipy!ME39=Výsledky!$OF$9),30,0))</f>
        <v/>
      </c>
      <c r="OI45" s="92" t="str">
        <f>IF(ISBLANK($OK$3),"",IF(OR(Tipy!MF39=Výsledky!$OI$6,Tipy!MF39=Výsledky!$OI$7,Tipy!MF39=Výsledky!$OI$8,Tipy!MF39=Výsledky!$OI$9),10,0))</f>
        <v/>
      </c>
      <c r="OJ45" s="93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95" t="str">
        <f>IF(ISBLANK($OK$3),"",IF(ISBLANK(Tipy!MB39),"-",SUM(OF45:OJ45)))</f>
        <v/>
      </c>
      <c r="OL45" s="94"/>
      <c r="OM45" s="92" t="str">
        <f>IF(ISBLANK($OR$3),"",IF(ISBLANK(Tipy!MH39),0,IF(AND(Tipy!MH39=Výsledky!$OP$3,Tipy!MJ39=Výsledky!$OR$3),50,0)))</f>
        <v/>
      </c>
      <c r="ON45" s="92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92" t="str">
        <f>IF(ISBLANK($OR$3),"",IF(OR(Tipy!MK39=Výsledky!$OM$6,Tipy!MK39=Výsledky!$OM$7,Tipy!MK39=Výsledky!$OM$8,Tipy!MK39=Výsledky!$OM$9),30,0))</f>
        <v/>
      </c>
      <c r="OP45" s="92" t="str">
        <f>IF(ISBLANK($OR$3),"",IF(OR(Tipy!ML39=Výsledky!$OP$6,Tipy!ML39=Výsledky!$OP$7,Tipy!ML39=Výsledky!$OP$8,Tipy!ML39=Výsledky!$OP$9),10,0))</f>
        <v/>
      </c>
      <c r="OQ45" s="93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95" t="str">
        <f>IF(ISBLANK($OR$3),"",IF(ISBLANK(Tipy!MH39),"-",SUM(OM45:OQ45)))</f>
        <v/>
      </c>
      <c r="OS45" s="94"/>
      <c r="OT45" s="92" t="str">
        <f>IF(ISBLANK($OY$3),"",IF(ISBLANK(Tipy!MN39),0,IF(AND(Tipy!MN39=Výsledky!$OW$3,Tipy!MP39=Výsledky!$OY$3),50,0)))</f>
        <v/>
      </c>
      <c r="OU45" s="92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92" t="str">
        <f>IF(ISBLANK($OY$3),"",IF(OR(Tipy!MQ39=Výsledky!$OT$6,Tipy!MQ39=Výsledky!$OT$7,Tipy!MQ39=Výsledky!$OT$8,Tipy!MQ39=Výsledky!$OT$9),30,0))</f>
        <v/>
      </c>
      <c r="OW45" s="92" t="str">
        <f>IF(ISBLANK($OY$3),"",IF(OR(Tipy!MR39=Výsledky!$OW$6,Tipy!MR39=Výsledky!$OW$7,Tipy!MR39=Výsledky!$OW$8,Tipy!MR39=Výsledky!$OW$9),10,0))</f>
        <v/>
      </c>
      <c r="OX45" s="93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95" t="str">
        <f>IF(ISBLANK($OY$3),"",IF(ISBLANK(Tipy!MN39),"-",SUM(OT45:OX45)))</f>
        <v/>
      </c>
      <c r="OZ45" s="94"/>
      <c r="PA45" s="92" t="str">
        <f>IF(ISBLANK($PF$3),"",IF(ISBLANK(Tipy!MT39),0,IF(AND(Tipy!MT39=Výsledky!$PD$3,Tipy!MV39=Výsledky!$PF$3),50,0)))</f>
        <v/>
      </c>
      <c r="PB45" s="92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92" t="str">
        <f>IF(ISBLANK($PF$3),"",IF(OR(Tipy!MW39=Výsledky!$PA$6,Tipy!MW39=Výsledky!$PA$7,Tipy!MW39=Výsledky!$PA$8,Tipy!MW39=Výsledky!$PA$9),30,0))</f>
        <v/>
      </c>
      <c r="PD45" s="92" t="str">
        <f>IF(ISBLANK($PF$3),"",IF(OR(Tipy!MX39=Výsledky!$PD$6,Tipy!MX39=Výsledky!$PD$7,Tipy!MX39=Výsledky!$PD$8,Tipy!MX39=Výsledky!$PD$9),10,0))</f>
        <v/>
      </c>
      <c r="PE45" s="93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95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>
        <f>IF(ISBLANK($LS$3),"",IF(ISBLANK(Tipy!JT40),0,IF(AND(Tipy!JT40=Výsledky!$LQ$3,Tipy!JV40=Výsledky!$LS$3),50,0)))</f>
        <v>0</v>
      </c>
      <c r="LO46" s="182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82">
        <f>IF(ISBLANK($LS$3),"",IF(OR(Tipy!JW40=Výsledky!$LN$6,Tipy!JW40=Výsledky!$LN$7,Tipy!JW40=Výsledky!$LN$8,Tipy!JW40=Výsledky!$LN$9),30,0))</f>
        <v>0</v>
      </c>
      <c r="LQ46" s="182">
        <f>IF(ISBLANK($LS$3),"",IF(OR(Tipy!JX40=Výsledky!$LQ$6,Tipy!JX40=Výsledky!$LQ$7,Tipy!JX40=Výsledky!$LQ$8,Tipy!JX40=Výsledky!$LQ$9),10,0))</f>
        <v>0</v>
      </c>
      <c r="LR46" s="183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6" t="str">
        <f>IF(ISBLANK($LS$3),"",IF(ISBLANK(Tipy!JT40),"-",SUM(LN46:LR46)))</f>
        <v>-</v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182">
        <f>IF(ISBLANK($MG$3),"",IF(ISBLANK(Tipy!KF40),0,IF(AND(Tipy!KF40=Výsledky!$ME$3,Tipy!KH40=Výsledky!$MG$3),50,0)))</f>
        <v>0</v>
      </c>
      <c r="MC46" s="182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2">
        <f>IF(ISBLANK($MG$3),"",IF(OR(Tipy!KI40=Výsledky!$MB$6,Tipy!KI40=Výsledky!$MB$7,Tipy!KI40=Výsledky!$MB$8,Tipy!KI40=Výsledky!$MB$9),30,0))</f>
        <v>0</v>
      </c>
      <c r="ME46" s="182">
        <f>IF(ISBLANK($MG$3),"",IF(OR(Tipy!KJ40=Výsledky!$ME$6,Tipy!KJ40=Výsledky!$ME$7,Tipy!KJ40=Výsledky!$ME$8,Tipy!KJ40=Výsledky!$ME$9),10,0))</f>
        <v>0</v>
      </c>
      <c r="MF46" s="183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6" t="str">
        <f>IF(ISBLANK($MG$3),"",IF(ISBLANK(Tipy!KF40),"-",SUM(MB46:MF46)))</f>
        <v>-</v>
      </c>
      <c r="MH46" s="94"/>
      <c r="MI46" s="182">
        <f>IF(ISBLANK($MN$3),"",IF(ISBLANK(Tipy!KL40),0,IF(AND(Tipy!KL40=Výsledky!$ML$3,Tipy!KN40=Výsledky!$MN$3),50,0)))</f>
        <v>0</v>
      </c>
      <c r="MJ46" s="182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2">
        <f>IF(ISBLANK($MN$3),"",IF(OR(Tipy!KO40=Výsledky!$MI$6,Tipy!KO40=Výsledky!$MI$7,Tipy!KO40=Výsledky!$MI$8,Tipy!KO40=Výsledky!$MI$9),30,0))</f>
        <v>30</v>
      </c>
      <c r="ML46" s="182">
        <f>IF(ISBLANK($MN$3),"",IF(OR(Tipy!KP40=Výsledky!$ML$6,Tipy!KP40=Výsledky!$ML$7,Tipy!KP40=Výsledky!$ML$8,Tipy!KP40=Výsledky!$ML$9),10,0))</f>
        <v>10</v>
      </c>
      <c r="MM46" s="183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6">
        <f>IF(ISBLANK($MN$3),"",IF(ISBLANK(Tipy!KL40),"-",SUM(MI46:MM46)))</f>
        <v>60</v>
      </c>
      <c r="MO46" s="185"/>
      <c r="MP46" s="182">
        <f>IF(ISBLANK($MU$3),"",IF(ISBLANK(Tipy!KR40),0,IF(AND(Tipy!KR40=Výsledky!$MS$3,Tipy!KT40=Výsledky!$MU$3),50,0)))</f>
        <v>0</v>
      </c>
      <c r="MQ46" s="182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2">
        <f>IF(ISBLANK($MU$3),"",IF(OR(Tipy!KU40=Výsledky!$MP$6,Tipy!KU40=Výsledky!$MP$7,Tipy!KU40=Výsledky!$MP$8,Tipy!KU40=Výsledky!$MP$9),30,0))</f>
        <v>0</v>
      </c>
      <c r="MS46" s="182">
        <f>IF(ISBLANK($MU$3),"",IF(OR(Tipy!KV40=Výsledky!$MS$6,Tipy!KV40=Výsledky!$MS$7,Tipy!KV40=Výsledky!$MS$8,Tipy!KV40=Výsledky!$MS$9),10,0))</f>
        <v>0</v>
      </c>
      <c r="MT46" s="183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6">
        <f>IF(ISBLANK($MU$3),"",IF(ISBLANK(Tipy!KR40),"-",SUM(MP46:MT46)))</f>
        <v>0</v>
      </c>
      <c r="MV46" s="185"/>
      <c r="MW46" s="182">
        <f>IF(ISBLANK($NB$3),"",IF(ISBLANK(Tipy!KX40),0,IF(AND(Tipy!KX40=Výsledky!$MZ$3,Tipy!KZ40=Výsledky!$NB$3),50,0)))</f>
        <v>0</v>
      </c>
      <c r="MX46" s="182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2">
        <f>IF(ISBLANK($NB$3),"",IF(OR(Tipy!LA40=Výsledky!$MW$6,Tipy!LA40=Výsledky!$MW$7,Tipy!LA40=Výsledky!$MW$8,Tipy!LA40=Výsledky!$MW$9),30,0))</f>
        <v>30</v>
      </c>
      <c r="MZ46" s="182">
        <f>IF(ISBLANK($NB$3),"",IF(OR(Tipy!LB40=Výsledky!$MZ$6,Tipy!LB40=Výsledky!$MZ$7,Tipy!LB40=Výsledky!$MZ$8,Tipy!LB40=Výsledky!$MZ$9),10,0))</f>
        <v>0</v>
      </c>
      <c r="NA46" s="183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6">
        <f>IF(ISBLANK($NB$3),"",IF(ISBLANK(Tipy!KX40),"-",SUM(MW46:NA46)))</f>
        <v>30</v>
      </c>
      <c r="NC46" s="185"/>
      <c r="ND46" s="182" t="str">
        <f>IF(ISBLANK($NI$3),"",IF(ISBLANK(Tipy!LD40),0,IF(AND(Tipy!LD40=Výsledky!$NG$3,Tipy!LF40=Výsledky!$NI$3),50,0)))</f>
        <v/>
      </c>
      <c r="NE46" s="182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2" t="str">
        <f>IF(ISBLANK($NI$3),"",IF(OR(Tipy!LG40=Výsledky!$ND$6,Tipy!LG40=Výsledky!$ND$7,Tipy!LG40=Výsledky!$ND$8,Tipy!LG40=Výsledky!$ND$9),30,0))</f>
        <v/>
      </c>
      <c r="NG46" s="182" t="str">
        <f>IF(ISBLANK($NI$3),"",IF(OR(Tipy!LH40=Výsledky!$NG$6,Tipy!LH40=Výsledky!$NG$7,Tipy!LH40=Výsledky!$NG$8,Tipy!LH40=Výsledky!$NG$9),10,0))</f>
        <v/>
      </c>
      <c r="NH46" s="183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6" t="str">
        <f>IF(ISBLANK($NI$3),"",IF(ISBLANK(Tipy!LD40),"-",SUM(ND46:NH46)))</f>
        <v/>
      </c>
      <c r="NJ46" s="185"/>
      <c r="NK46" s="182">
        <f>IF(ISBLANK($NP$3),"",IF(ISBLANK(Tipy!LJ40),0,IF(AND(Tipy!LJ40=Výsledky!$NN$3,Tipy!LL40=Výsledky!$NP$3),50,0)))</f>
        <v>0</v>
      </c>
      <c r="NL46" s="182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2">
        <f>IF(ISBLANK($NP$3),"",IF(OR(Tipy!LM40=Výsledky!$NK$6,Tipy!LM40=Výsledky!$NK$7,Tipy!LM40=Výsledky!$NK$8,Tipy!LM40=Výsledky!$NK$9),30,0))</f>
        <v>0</v>
      </c>
      <c r="NN46" s="182">
        <f>IF(ISBLANK($NP$3),"",IF(OR(Tipy!LN40=Výsledky!$NN$6,Tipy!LN40=Výsledky!$NN$7,Tipy!LN40=Výsledky!$NN$8,Tipy!LN40=Výsledky!$NN$9),10,0))</f>
        <v>0</v>
      </c>
      <c r="NO46" s="183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6">
        <f>IF(ISBLANK($NP$3),"",IF(ISBLANK(Tipy!LJ40),"-",SUM(NK46:NO46)))</f>
        <v>20</v>
      </c>
      <c r="NQ46" s="185"/>
      <c r="NR46" s="182">
        <f>IF(ISBLANK($NW$3),"",IF(ISBLANK(Tipy!LP40),0,IF(AND(Tipy!LP40=Výsledky!$NU$3,Tipy!LR40=Výsledky!$NW$3),50,0)))</f>
        <v>0</v>
      </c>
      <c r="NS46" s="182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82">
        <f>IF(ISBLANK($NW$3),"",IF(OR(Tipy!LS40=Výsledky!$NR$6,Tipy!LS40=Výsledky!$NR$7,Tipy!LS40=Výsledky!$NR$8,Tipy!LS40=Výsledky!$NR$9),30,0))</f>
        <v>0</v>
      </c>
      <c r="NU46" s="182">
        <f>IF(ISBLANK($NW$3),"",IF(OR(Tipy!LT40=Výsledky!$NU$6,Tipy!LT40=Výsledky!$NU$7,Tipy!LT40=Výsledky!$NU$8,Tipy!LT40=Výsledky!$NU$9),10,0))</f>
        <v>0</v>
      </c>
      <c r="NV46" s="183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6" t="str">
        <f>IF(ISBLANK($NW$3),"",IF(ISBLANK(Tipy!LP40),"-",SUM(NR46:NV46)))</f>
        <v>-</v>
      </c>
      <c r="NX46" s="94"/>
      <c r="NY46" s="92">
        <f>IF(ISBLANK($OD$3),"",IF(ISBLANK(Tipy!LV40),0,IF(AND(Tipy!LV40=Výsledky!$OB$3,Tipy!LX40=Výsledky!$OD$3),50,0)))</f>
        <v>50</v>
      </c>
      <c r="NZ46" s="92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92">
        <f>IF(ISBLANK($OD$3),"",IF(OR(Tipy!LY40=Výsledky!$NY$6,Tipy!LY40=Výsledky!$NY$7,Tipy!LY40=Výsledky!$NY$8,Tipy!LY40=Výsledky!$NY$9),30,0))</f>
        <v>0</v>
      </c>
      <c r="OB46" s="92">
        <f>IF(ISBLANK($OD$3),"",IF(OR(Tipy!LZ40=Výsledky!$OB$6,Tipy!LZ40=Výsledky!$OB$7,Tipy!LZ40=Výsledky!$OB$8,Tipy!LZ40=Výsledky!$OB$9),10,0))</f>
        <v>0</v>
      </c>
      <c r="OC46" s="93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95">
        <f>IF(ISBLANK($OD$3),"",IF(ISBLANK(Tipy!LV40),"-",SUM(NY46:OC46)))</f>
        <v>50</v>
      </c>
      <c r="OE46" s="94"/>
      <c r="OF46" s="92" t="str">
        <f>IF(ISBLANK($OK$3),"",IF(ISBLANK(Tipy!MB40),0,IF(AND(Tipy!MB40=Výsledky!$OI$3,Tipy!MD40=Výsledky!$OK$3),50,0)))</f>
        <v/>
      </c>
      <c r="OG46" s="92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92" t="str">
        <f>IF(ISBLANK($OK$3),"",IF(OR(Tipy!ME40=Výsledky!$OF$6,Tipy!ME40=Výsledky!$OF$7,Tipy!ME40=Výsledky!$OF$8,Tipy!ME40=Výsledky!$OF$9),30,0))</f>
        <v/>
      </c>
      <c r="OI46" s="92" t="str">
        <f>IF(ISBLANK($OK$3),"",IF(OR(Tipy!MF40=Výsledky!$OI$6,Tipy!MF40=Výsledky!$OI$7,Tipy!MF40=Výsledky!$OI$8,Tipy!MF40=Výsledky!$OI$9),10,0))</f>
        <v/>
      </c>
      <c r="OJ46" s="93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95" t="str">
        <f>IF(ISBLANK($OK$3),"",IF(ISBLANK(Tipy!MB40),"-",SUM(OF46:OJ46)))</f>
        <v/>
      </c>
      <c r="OL46" s="94"/>
      <c r="OM46" s="92" t="str">
        <f>IF(ISBLANK($OR$3),"",IF(ISBLANK(Tipy!MH40),0,IF(AND(Tipy!MH40=Výsledky!$OP$3,Tipy!MJ40=Výsledky!$OR$3),50,0)))</f>
        <v/>
      </c>
      <c r="ON46" s="92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92" t="str">
        <f>IF(ISBLANK($OR$3),"",IF(OR(Tipy!MK40=Výsledky!$OM$6,Tipy!MK40=Výsledky!$OM$7,Tipy!MK40=Výsledky!$OM$8,Tipy!MK40=Výsledky!$OM$9),30,0))</f>
        <v/>
      </c>
      <c r="OP46" s="92" t="str">
        <f>IF(ISBLANK($OR$3),"",IF(OR(Tipy!ML40=Výsledky!$OP$6,Tipy!ML40=Výsledky!$OP$7,Tipy!ML40=Výsledky!$OP$8,Tipy!ML40=Výsledky!$OP$9),10,0))</f>
        <v/>
      </c>
      <c r="OQ46" s="93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95" t="str">
        <f>IF(ISBLANK($OR$3),"",IF(ISBLANK(Tipy!MH40),"-",SUM(OM46:OQ46)))</f>
        <v/>
      </c>
      <c r="OS46" s="94"/>
      <c r="OT46" s="92" t="str">
        <f>IF(ISBLANK($OY$3),"",IF(ISBLANK(Tipy!MN40),0,IF(AND(Tipy!MN40=Výsledky!$OW$3,Tipy!MP40=Výsledky!$OY$3),50,0)))</f>
        <v/>
      </c>
      <c r="OU46" s="92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92" t="str">
        <f>IF(ISBLANK($OY$3),"",IF(OR(Tipy!MQ40=Výsledky!$OT$6,Tipy!MQ40=Výsledky!$OT$7,Tipy!MQ40=Výsledky!$OT$8,Tipy!MQ40=Výsledky!$OT$9),30,0))</f>
        <v/>
      </c>
      <c r="OW46" s="92" t="str">
        <f>IF(ISBLANK($OY$3),"",IF(OR(Tipy!MR40=Výsledky!$OW$6,Tipy!MR40=Výsledky!$OW$7,Tipy!MR40=Výsledky!$OW$8,Tipy!MR40=Výsledky!$OW$9),10,0))</f>
        <v/>
      </c>
      <c r="OX46" s="93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95" t="str">
        <f>IF(ISBLANK($OY$3),"",IF(ISBLANK(Tipy!MN40),"-",SUM(OT46:OX46)))</f>
        <v/>
      </c>
      <c r="OZ46" s="94"/>
      <c r="PA46" s="92" t="str">
        <f>IF(ISBLANK($PF$3),"",IF(ISBLANK(Tipy!MT40),0,IF(AND(Tipy!MT40=Výsledky!$PD$3,Tipy!MV40=Výsledky!$PF$3),50,0)))</f>
        <v/>
      </c>
      <c r="PB46" s="92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92" t="str">
        <f>IF(ISBLANK($PF$3),"",IF(OR(Tipy!MW40=Výsledky!$PA$6,Tipy!MW40=Výsledky!$PA$7,Tipy!MW40=Výsledky!$PA$8,Tipy!MW40=Výsledky!$PA$9),30,0))</f>
        <v/>
      </c>
      <c r="PD46" s="92" t="str">
        <f>IF(ISBLANK($PF$3),"",IF(OR(Tipy!MX40=Výsledky!$PD$6,Tipy!MX40=Výsledky!$PD$7,Tipy!MX40=Výsledky!$PD$8,Tipy!MX40=Výsledky!$PD$9),10,0))</f>
        <v/>
      </c>
      <c r="PE46" s="93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95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>
        <f>IF(ISBLANK($LS$3),"",IF(ISBLANK(Tipy!JT41),0,IF(AND(Tipy!JT41=Výsledky!$LQ$3,Tipy!JV41=Výsledky!$LS$3),50,0)))</f>
        <v>0</v>
      </c>
      <c r="LO47" s="182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82">
        <f>IF(ISBLANK($LS$3),"",IF(OR(Tipy!JW41=Výsledky!$LN$6,Tipy!JW41=Výsledky!$LN$7,Tipy!JW41=Výsledky!$LN$8,Tipy!JW41=Výsledky!$LN$9),30,0))</f>
        <v>0</v>
      </c>
      <c r="LQ47" s="182">
        <f>IF(ISBLANK($LS$3),"",IF(OR(Tipy!JX41=Výsledky!$LQ$6,Tipy!JX41=Výsledky!$LQ$7,Tipy!JX41=Výsledky!$LQ$8,Tipy!JX41=Výsledky!$LQ$9),10,0))</f>
        <v>0</v>
      </c>
      <c r="LR47" s="183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6" t="str">
        <f>IF(ISBLANK($LS$3),"",IF(ISBLANK(Tipy!JT41),"-",SUM(LN47:LR47)))</f>
        <v>-</v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182">
        <f>IF(ISBLANK($MG$3),"",IF(ISBLANK(Tipy!KF41),0,IF(AND(Tipy!KF41=Výsledky!$ME$3,Tipy!KH41=Výsledky!$MG$3),50,0)))</f>
        <v>0</v>
      </c>
      <c r="MC47" s="182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2">
        <f>IF(ISBLANK($MG$3),"",IF(OR(Tipy!KI41=Výsledky!$MB$6,Tipy!KI41=Výsledky!$MB$7,Tipy!KI41=Výsledky!$MB$8,Tipy!KI41=Výsledky!$MB$9),30,0))</f>
        <v>0</v>
      </c>
      <c r="ME47" s="182">
        <f>IF(ISBLANK($MG$3),"",IF(OR(Tipy!KJ41=Výsledky!$ME$6,Tipy!KJ41=Výsledky!$ME$7,Tipy!KJ41=Výsledky!$ME$8,Tipy!KJ41=Výsledky!$ME$9),10,0))</f>
        <v>0</v>
      </c>
      <c r="MF47" s="183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6">
        <f>IF(ISBLANK($MG$3),"",IF(ISBLANK(Tipy!KF41),"-",SUM(MB47:MF47)))</f>
        <v>30</v>
      </c>
      <c r="MH47" s="94"/>
      <c r="MI47" s="182">
        <f>IF(ISBLANK($MN$3),"",IF(ISBLANK(Tipy!KL41),0,IF(AND(Tipy!KL41=Výsledky!$ML$3,Tipy!KN41=Výsledky!$MN$3),50,0)))</f>
        <v>0</v>
      </c>
      <c r="MJ47" s="182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2">
        <f>IF(ISBLANK($MN$3),"",IF(OR(Tipy!KO41=Výsledky!$MI$6,Tipy!KO41=Výsledky!$MI$7,Tipy!KO41=Výsledky!$MI$8,Tipy!KO41=Výsledky!$MI$9),30,0))</f>
        <v>0</v>
      </c>
      <c r="ML47" s="182">
        <f>IF(ISBLANK($MN$3),"",IF(OR(Tipy!KP41=Výsledky!$ML$6,Tipy!KP41=Výsledky!$ML$7,Tipy!KP41=Výsledky!$ML$8,Tipy!KP41=Výsledky!$ML$9),10,0))</f>
        <v>0</v>
      </c>
      <c r="MM47" s="183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6" t="str">
        <f>IF(ISBLANK($MN$3),"",IF(ISBLANK(Tipy!KL41),"-",SUM(MI47:MM47)))</f>
        <v>-</v>
      </c>
      <c r="MO47" s="185"/>
      <c r="MP47" s="182">
        <f>IF(ISBLANK($MU$3),"",IF(ISBLANK(Tipy!KR41),0,IF(AND(Tipy!KR41=Výsledky!$MS$3,Tipy!KT41=Výsledky!$MU$3),50,0)))</f>
        <v>0</v>
      </c>
      <c r="MQ47" s="182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2">
        <f>IF(ISBLANK($MU$3),"",IF(OR(Tipy!KU41=Výsledky!$MP$6,Tipy!KU41=Výsledky!$MP$7,Tipy!KU41=Výsledky!$MP$8,Tipy!KU41=Výsledky!$MP$9),30,0))</f>
        <v>0</v>
      </c>
      <c r="MS47" s="182">
        <f>IF(ISBLANK($MU$3),"",IF(OR(Tipy!KV41=Výsledky!$MS$6,Tipy!KV41=Výsledky!$MS$7,Tipy!KV41=Výsledky!$MS$8,Tipy!KV41=Výsledky!$MS$9),10,0))</f>
        <v>0</v>
      </c>
      <c r="MT47" s="183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6" t="str">
        <f>IF(ISBLANK($MU$3),"",IF(ISBLANK(Tipy!KR41),"-",SUM(MP47:MT47)))</f>
        <v>-</v>
      </c>
      <c r="MV47" s="185"/>
      <c r="MW47" s="182">
        <f>IF(ISBLANK($NB$3),"",IF(ISBLANK(Tipy!KX41),0,IF(AND(Tipy!KX41=Výsledky!$MZ$3,Tipy!KZ41=Výsledky!$NB$3),50,0)))</f>
        <v>0</v>
      </c>
      <c r="MX47" s="182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2">
        <f>IF(ISBLANK($NB$3),"",IF(OR(Tipy!LA41=Výsledky!$MW$6,Tipy!LA41=Výsledky!$MW$7,Tipy!LA41=Výsledky!$MW$8,Tipy!LA41=Výsledky!$MW$9),30,0))</f>
        <v>0</v>
      </c>
      <c r="MZ47" s="182">
        <f>IF(ISBLANK($NB$3),"",IF(OR(Tipy!LB41=Výsledky!$MZ$6,Tipy!LB41=Výsledky!$MZ$7,Tipy!LB41=Výsledky!$MZ$8,Tipy!LB41=Výsledky!$MZ$9),10,0))</f>
        <v>0</v>
      </c>
      <c r="NA47" s="183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6" t="str">
        <f>IF(ISBLANK($NB$3),"",IF(ISBLANK(Tipy!KX41),"-",SUM(MW47:NA47)))</f>
        <v>-</v>
      </c>
      <c r="NC47" s="185"/>
      <c r="ND47" s="182" t="str">
        <f>IF(ISBLANK($NI$3),"",IF(ISBLANK(Tipy!LD41),0,IF(AND(Tipy!LD41=Výsledky!$NG$3,Tipy!LF41=Výsledky!$NI$3),50,0)))</f>
        <v/>
      </c>
      <c r="NE47" s="182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2" t="str">
        <f>IF(ISBLANK($NI$3),"",IF(OR(Tipy!LG41=Výsledky!$ND$6,Tipy!LG41=Výsledky!$ND$7,Tipy!LG41=Výsledky!$ND$8,Tipy!LG41=Výsledky!$ND$9),30,0))</f>
        <v/>
      </c>
      <c r="NG47" s="182" t="str">
        <f>IF(ISBLANK($NI$3),"",IF(OR(Tipy!LH41=Výsledky!$NG$6,Tipy!LH41=Výsledky!$NG$7,Tipy!LH41=Výsledky!$NG$8,Tipy!LH41=Výsledky!$NG$9),10,0))</f>
        <v/>
      </c>
      <c r="NH47" s="183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6" t="str">
        <f>IF(ISBLANK($NI$3),"",IF(ISBLANK(Tipy!LD41),"-",SUM(ND47:NH47)))</f>
        <v/>
      </c>
      <c r="NJ47" s="185"/>
      <c r="NK47" s="182">
        <f>IF(ISBLANK($NP$3),"",IF(ISBLANK(Tipy!LJ41),0,IF(AND(Tipy!LJ41=Výsledky!$NN$3,Tipy!LL41=Výsledky!$NP$3),50,0)))</f>
        <v>0</v>
      </c>
      <c r="NL47" s="182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2">
        <f>IF(ISBLANK($NP$3),"",IF(OR(Tipy!LM41=Výsledky!$NK$6,Tipy!LM41=Výsledky!$NK$7,Tipy!LM41=Výsledky!$NK$8,Tipy!LM41=Výsledky!$NK$9),30,0))</f>
        <v>0</v>
      </c>
      <c r="NN47" s="182">
        <f>IF(ISBLANK($NP$3),"",IF(OR(Tipy!LN41=Výsledky!$NN$6,Tipy!LN41=Výsledky!$NN$7,Tipy!LN41=Výsledky!$NN$8,Tipy!LN41=Výsledky!$NN$9),10,0))</f>
        <v>0</v>
      </c>
      <c r="NO47" s="183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6" t="str">
        <f>IF(ISBLANK($NP$3),"",IF(ISBLANK(Tipy!LJ41),"-",SUM(NK47:NO47)))</f>
        <v>-</v>
      </c>
      <c r="NQ47" s="185"/>
      <c r="NR47" s="182">
        <f>IF(ISBLANK($NW$3),"",IF(ISBLANK(Tipy!LP41),0,IF(AND(Tipy!LP41=Výsledky!$NU$3,Tipy!LR41=Výsledky!$NW$3),50,0)))</f>
        <v>0</v>
      </c>
      <c r="NS47" s="182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82">
        <f>IF(ISBLANK($NW$3),"",IF(OR(Tipy!LS41=Výsledky!$NR$6,Tipy!LS41=Výsledky!$NR$7,Tipy!LS41=Výsledky!$NR$8,Tipy!LS41=Výsledky!$NR$9),30,0))</f>
        <v>0</v>
      </c>
      <c r="NU47" s="182">
        <f>IF(ISBLANK($NW$3),"",IF(OR(Tipy!LT41=Výsledky!$NU$6,Tipy!LT41=Výsledky!$NU$7,Tipy!LT41=Výsledky!$NU$8,Tipy!LT41=Výsledky!$NU$9),10,0))</f>
        <v>0</v>
      </c>
      <c r="NV47" s="183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6" t="str">
        <f>IF(ISBLANK($NW$3),"",IF(ISBLANK(Tipy!LP41),"-",SUM(NR47:NV47)))</f>
        <v>-</v>
      </c>
      <c r="NX47" s="94"/>
      <c r="NY47" s="92">
        <f>IF(ISBLANK($OD$3),"",IF(ISBLANK(Tipy!LV41),0,IF(AND(Tipy!LV41=Výsledky!$OB$3,Tipy!LX41=Výsledky!$OD$3),50,0)))</f>
        <v>0</v>
      </c>
      <c r="NZ47" s="92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92">
        <f>IF(ISBLANK($OD$3),"",IF(OR(Tipy!LY41=Výsledky!$NY$6,Tipy!LY41=Výsledky!$NY$7,Tipy!LY41=Výsledky!$NY$8,Tipy!LY41=Výsledky!$NY$9),30,0))</f>
        <v>0</v>
      </c>
      <c r="OB47" s="92">
        <f>IF(ISBLANK($OD$3),"",IF(OR(Tipy!LZ41=Výsledky!$OB$6,Tipy!LZ41=Výsledky!$OB$7,Tipy!LZ41=Výsledky!$OB$8,Tipy!LZ41=Výsledky!$OB$9),10,0))</f>
        <v>0</v>
      </c>
      <c r="OC47" s="93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95" t="str">
        <f>IF(ISBLANK($OD$3),"",IF(ISBLANK(Tipy!LV41),"-",SUM(NY47:OC47)))</f>
        <v>-</v>
      </c>
      <c r="OE47" s="94"/>
      <c r="OF47" s="92" t="str">
        <f>IF(ISBLANK($OK$3),"",IF(ISBLANK(Tipy!MB41),0,IF(AND(Tipy!MB41=Výsledky!$OI$3,Tipy!MD41=Výsledky!$OK$3),50,0)))</f>
        <v/>
      </c>
      <c r="OG47" s="92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92" t="str">
        <f>IF(ISBLANK($OK$3),"",IF(OR(Tipy!ME41=Výsledky!$OF$6,Tipy!ME41=Výsledky!$OF$7,Tipy!ME41=Výsledky!$OF$8,Tipy!ME41=Výsledky!$OF$9),30,0))</f>
        <v/>
      </c>
      <c r="OI47" s="92" t="str">
        <f>IF(ISBLANK($OK$3),"",IF(OR(Tipy!MF41=Výsledky!$OI$6,Tipy!MF41=Výsledky!$OI$7,Tipy!MF41=Výsledky!$OI$8,Tipy!MF41=Výsledky!$OI$9),10,0))</f>
        <v/>
      </c>
      <c r="OJ47" s="93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95" t="str">
        <f>IF(ISBLANK($OK$3),"",IF(ISBLANK(Tipy!MB41),"-",SUM(OF47:OJ47)))</f>
        <v/>
      </c>
      <c r="OL47" s="94"/>
      <c r="OM47" s="92" t="str">
        <f>IF(ISBLANK($OR$3),"",IF(ISBLANK(Tipy!MH41),0,IF(AND(Tipy!MH41=Výsledky!$OP$3,Tipy!MJ41=Výsledky!$OR$3),50,0)))</f>
        <v/>
      </c>
      <c r="ON47" s="92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92" t="str">
        <f>IF(ISBLANK($OR$3),"",IF(OR(Tipy!MK41=Výsledky!$OM$6,Tipy!MK41=Výsledky!$OM$7,Tipy!MK41=Výsledky!$OM$8,Tipy!MK41=Výsledky!$OM$9),30,0))</f>
        <v/>
      </c>
      <c r="OP47" s="92" t="str">
        <f>IF(ISBLANK($OR$3),"",IF(OR(Tipy!ML41=Výsledky!$OP$6,Tipy!ML41=Výsledky!$OP$7,Tipy!ML41=Výsledky!$OP$8,Tipy!ML41=Výsledky!$OP$9),10,0))</f>
        <v/>
      </c>
      <c r="OQ47" s="93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95" t="str">
        <f>IF(ISBLANK($OR$3),"",IF(ISBLANK(Tipy!MH41),"-",SUM(OM47:OQ47)))</f>
        <v/>
      </c>
      <c r="OS47" s="94"/>
      <c r="OT47" s="92" t="str">
        <f>IF(ISBLANK($OY$3),"",IF(ISBLANK(Tipy!MN41),0,IF(AND(Tipy!MN41=Výsledky!$OW$3,Tipy!MP41=Výsledky!$OY$3),50,0)))</f>
        <v/>
      </c>
      <c r="OU47" s="92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92" t="str">
        <f>IF(ISBLANK($OY$3),"",IF(OR(Tipy!MQ41=Výsledky!$OT$6,Tipy!MQ41=Výsledky!$OT$7,Tipy!MQ41=Výsledky!$OT$8,Tipy!MQ41=Výsledky!$OT$9),30,0))</f>
        <v/>
      </c>
      <c r="OW47" s="92" t="str">
        <f>IF(ISBLANK($OY$3),"",IF(OR(Tipy!MR41=Výsledky!$OW$6,Tipy!MR41=Výsledky!$OW$7,Tipy!MR41=Výsledky!$OW$8,Tipy!MR41=Výsledky!$OW$9),10,0))</f>
        <v/>
      </c>
      <c r="OX47" s="93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95" t="str">
        <f>IF(ISBLANK($OY$3),"",IF(ISBLANK(Tipy!MN41),"-",SUM(OT47:OX47)))</f>
        <v/>
      </c>
      <c r="OZ47" s="94"/>
      <c r="PA47" s="92" t="str">
        <f>IF(ISBLANK($PF$3),"",IF(ISBLANK(Tipy!MT41),0,IF(AND(Tipy!MT41=Výsledky!$PD$3,Tipy!MV41=Výsledky!$PF$3),50,0)))</f>
        <v/>
      </c>
      <c r="PB47" s="92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92" t="str">
        <f>IF(ISBLANK($PF$3),"",IF(OR(Tipy!MW41=Výsledky!$PA$6,Tipy!MW41=Výsledky!$PA$7,Tipy!MW41=Výsledky!$PA$8,Tipy!MW41=Výsledky!$PA$9),30,0))</f>
        <v/>
      </c>
      <c r="PD47" s="92" t="str">
        <f>IF(ISBLANK($PF$3),"",IF(OR(Tipy!MX41=Výsledky!$PD$6,Tipy!MX41=Výsledky!$PD$7,Tipy!MX41=Výsledky!$PD$8,Tipy!MX41=Výsledky!$PD$9),10,0))</f>
        <v/>
      </c>
      <c r="PE47" s="93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95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>
        <f>IF(ISBLANK($LS$3),"",IF(ISBLANK(Tipy!JT42),0,IF(AND(Tipy!JT42=Výsledky!$LQ$3,Tipy!JV42=Výsledky!$LS$3),50,0)))</f>
        <v>0</v>
      </c>
      <c r="LO48" s="182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82">
        <f>IF(ISBLANK($LS$3),"",IF(OR(Tipy!JW42=Výsledky!$LN$6,Tipy!JW42=Výsledky!$LN$7,Tipy!JW42=Výsledky!$LN$8,Tipy!JW42=Výsledky!$LN$9),30,0))</f>
        <v>30</v>
      </c>
      <c r="LQ48" s="182">
        <f>IF(ISBLANK($LS$3),"",IF(OR(Tipy!JX42=Výsledky!$LQ$6,Tipy!JX42=Výsledky!$LQ$7,Tipy!JX42=Výsledky!$LQ$8,Tipy!JX42=Výsledky!$LQ$9),10,0))</f>
        <v>0</v>
      </c>
      <c r="LR48" s="183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6">
        <f>IF(ISBLANK($LS$3),"",IF(ISBLANK(Tipy!JT42),"-",SUM(LN48:LR48)))</f>
        <v>50</v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182">
        <f>IF(ISBLANK($MG$3),"",IF(ISBLANK(Tipy!KF42),0,IF(AND(Tipy!KF42=Výsledky!$ME$3,Tipy!KH42=Výsledky!$MG$3),50,0)))</f>
        <v>0</v>
      </c>
      <c r="MC48" s="182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2">
        <f>IF(ISBLANK($MG$3),"",IF(OR(Tipy!KI42=Výsledky!$MB$6,Tipy!KI42=Výsledky!$MB$7,Tipy!KI42=Výsledky!$MB$8,Tipy!KI42=Výsledky!$MB$9),30,0))</f>
        <v>0</v>
      </c>
      <c r="ME48" s="182">
        <f>IF(ISBLANK($MG$3),"",IF(OR(Tipy!KJ42=Výsledky!$ME$6,Tipy!KJ42=Výsledky!$ME$7,Tipy!KJ42=Výsledky!$ME$8,Tipy!KJ42=Výsledky!$ME$9),10,0))</f>
        <v>0</v>
      </c>
      <c r="MF48" s="183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6" t="str">
        <f>IF(ISBLANK($MG$3),"",IF(ISBLANK(Tipy!KF42),"-",SUM(MB48:MF48)))</f>
        <v>-</v>
      </c>
      <c r="MH48" s="94"/>
      <c r="MI48" s="182">
        <f>IF(ISBLANK($MN$3),"",IF(ISBLANK(Tipy!KL42),0,IF(AND(Tipy!KL42=Výsledky!$ML$3,Tipy!KN42=Výsledky!$MN$3),50,0)))</f>
        <v>0</v>
      </c>
      <c r="MJ48" s="182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2">
        <f>IF(ISBLANK($MN$3),"",IF(OR(Tipy!KO42=Výsledky!$MI$6,Tipy!KO42=Výsledky!$MI$7,Tipy!KO42=Výsledky!$MI$8,Tipy!KO42=Výsledky!$MI$9),30,0))</f>
        <v>0</v>
      </c>
      <c r="ML48" s="182">
        <f>IF(ISBLANK($MN$3),"",IF(OR(Tipy!KP42=Výsledky!$ML$6,Tipy!KP42=Výsledky!$ML$7,Tipy!KP42=Výsledky!$ML$8,Tipy!KP42=Výsledky!$ML$9),10,0))</f>
        <v>10</v>
      </c>
      <c r="MM48" s="183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6">
        <f>IF(ISBLANK($MN$3),"",IF(ISBLANK(Tipy!KL42),"-",SUM(MI48:MM48)))</f>
        <v>40</v>
      </c>
      <c r="MO48" s="185"/>
      <c r="MP48" s="182">
        <f>IF(ISBLANK($MU$3),"",IF(ISBLANK(Tipy!KR42),0,IF(AND(Tipy!KR42=Výsledky!$MS$3,Tipy!KT42=Výsledky!$MU$3),50,0)))</f>
        <v>0</v>
      </c>
      <c r="MQ48" s="182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2">
        <f>IF(ISBLANK($MU$3),"",IF(OR(Tipy!KU42=Výsledky!$MP$6,Tipy!KU42=Výsledky!$MP$7,Tipy!KU42=Výsledky!$MP$8,Tipy!KU42=Výsledky!$MP$9),30,0))</f>
        <v>0</v>
      </c>
      <c r="MS48" s="182">
        <f>IF(ISBLANK($MU$3),"",IF(OR(Tipy!KV42=Výsledky!$MS$6,Tipy!KV42=Výsledky!$MS$7,Tipy!KV42=Výsledky!$MS$8,Tipy!KV42=Výsledky!$MS$9),10,0))</f>
        <v>0</v>
      </c>
      <c r="MT48" s="183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6">
        <f>IF(ISBLANK($MU$3),"",IF(ISBLANK(Tipy!KR42),"-",SUM(MP48:MT48)))</f>
        <v>0</v>
      </c>
      <c r="MV48" s="185"/>
      <c r="MW48" s="182">
        <f>IF(ISBLANK($NB$3),"",IF(ISBLANK(Tipy!KX42),0,IF(AND(Tipy!KX42=Výsledky!$MZ$3,Tipy!KZ42=Výsledky!$NB$3),50,0)))</f>
        <v>0</v>
      </c>
      <c r="MX48" s="182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2">
        <f>IF(ISBLANK($NB$3),"",IF(OR(Tipy!LA42=Výsledky!$MW$6,Tipy!LA42=Výsledky!$MW$7,Tipy!LA42=Výsledky!$MW$8,Tipy!LA42=Výsledky!$MW$9),30,0))</f>
        <v>0</v>
      </c>
      <c r="MZ48" s="182">
        <f>IF(ISBLANK($NB$3),"",IF(OR(Tipy!LB42=Výsledky!$MZ$6,Tipy!LB42=Výsledky!$MZ$7,Tipy!LB42=Výsledky!$MZ$8,Tipy!LB42=Výsledky!$MZ$9),10,0))</f>
        <v>0</v>
      </c>
      <c r="NA48" s="183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6">
        <f>IF(ISBLANK($NB$3),"",IF(ISBLANK(Tipy!KX42),"-",SUM(MW48:NA48)))</f>
        <v>0</v>
      </c>
      <c r="NC48" s="185"/>
      <c r="ND48" s="182" t="str">
        <f>IF(ISBLANK($NI$3),"",IF(ISBLANK(Tipy!LD42),0,IF(AND(Tipy!LD42=Výsledky!$NG$3,Tipy!LF42=Výsledky!$NI$3),50,0)))</f>
        <v/>
      </c>
      <c r="NE48" s="182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2" t="str">
        <f>IF(ISBLANK($NI$3),"",IF(OR(Tipy!LG42=Výsledky!$ND$6,Tipy!LG42=Výsledky!$ND$7,Tipy!LG42=Výsledky!$ND$8,Tipy!LG42=Výsledky!$ND$9),30,0))</f>
        <v/>
      </c>
      <c r="NG48" s="182" t="str">
        <f>IF(ISBLANK($NI$3),"",IF(OR(Tipy!LH42=Výsledky!$NG$6,Tipy!LH42=Výsledky!$NG$7,Tipy!LH42=Výsledky!$NG$8,Tipy!LH42=Výsledky!$NG$9),10,0))</f>
        <v/>
      </c>
      <c r="NH48" s="183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6" t="str">
        <f>IF(ISBLANK($NI$3),"",IF(ISBLANK(Tipy!LD42),"-",SUM(ND48:NH48)))</f>
        <v/>
      </c>
      <c r="NJ48" s="185"/>
      <c r="NK48" s="182">
        <f>IF(ISBLANK($NP$3),"",IF(ISBLANK(Tipy!LJ42),0,IF(AND(Tipy!LJ42=Výsledky!$NN$3,Tipy!LL42=Výsledky!$NP$3),50,0)))</f>
        <v>0</v>
      </c>
      <c r="NL48" s="182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2">
        <f>IF(ISBLANK($NP$3),"",IF(OR(Tipy!LM42=Výsledky!$NK$6,Tipy!LM42=Výsledky!$NK$7,Tipy!LM42=Výsledky!$NK$8,Tipy!LM42=Výsledky!$NK$9),30,0))</f>
        <v>0</v>
      </c>
      <c r="NN48" s="182">
        <f>IF(ISBLANK($NP$3),"",IF(OR(Tipy!LN42=Výsledky!$NN$6,Tipy!LN42=Výsledky!$NN$7,Tipy!LN42=Výsledky!$NN$8,Tipy!LN42=Výsledky!$NN$9),10,0))</f>
        <v>0</v>
      </c>
      <c r="NO48" s="183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6">
        <f>IF(ISBLANK($NP$3),"",IF(ISBLANK(Tipy!LJ42),"-",SUM(NK48:NO48)))</f>
        <v>10</v>
      </c>
      <c r="NQ48" s="185"/>
      <c r="NR48" s="182">
        <f>IF(ISBLANK($NW$3),"",IF(ISBLANK(Tipy!LP42),0,IF(AND(Tipy!LP42=Výsledky!$NU$3,Tipy!LR42=Výsledky!$NW$3),50,0)))</f>
        <v>0</v>
      </c>
      <c r="NS48" s="182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82">
        <f>IF(ISBLANK($NW$3),"",IF(OR(Tipy!LS42=Výsledky!$NR$6,Tipy!LS42=Výsledky!$NR$7,Tipy!LS42=Výsledky!$NR$8,Tipy!LS42=Výsledky!$NR$9),30,0))</f>
        <v>0</v>
      </c>
      <c r="NU48" s="182">
        <f>IF(ISBLANK($NW$3),"",IF(OR(Tipy!LT42=Výsledky!$NU$6,Tipy!LT42=Výsledky!$NU$7,Tipy!LT42=Výsledky!$NU$8,Tipy!LT42=Výsledky!$NU$9),10,0))</f>
        <v>0</v>
      </c>
      <c r="NV48" s="183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6">
        <f>IF(ISBLANK($NW$3),"",IF(ISBLANK(Tipy!LP42),"-",SUM(NR48:NV48)))</f>
        <v>20</v>
      </c>
      <c r="NX48" s="94"/>
      <c r="NY48" s="92">
        <f>IF(ISBLANK($OD$3),"",IF(ISBLANK(Tipy!LV42),0,IF(AND(Tipy!LV42=Výsledky!$OB$3,Tipy!LX42=Výsledky!$OD$3),50,0)))</f>
        <v>50</v>
      </c>
      <c r="NZ48" s="92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92">
        <f>IF(ISBLANK($OD$3),"",IF(OR(Tipy!LY42=Výsledky!$NY$6,Tipy!LY42=Výsledky!$NY$7,Tipy!LY42=Výsledky!$NY$8,Tipy!LY42=Výsledky!$NY$9),30,0))</f>
        <v>30</v>
      </c>
      <c r="OB48" s="92">
        <f>IF(ISBLANK($OD$3),"",IF(OR(Tipy!LZ42=Výsledky!$OB$6,Tipy!LZ42=Výsledky!$OB$7,Tipy!LZ42=Výsledky!$OB$8,Tipy!LZ42=Výsledky!$OB$9),10,0))</f>
        <v>0</v>
      </c>
      <c r="OC48" s="93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95">
        <f>IF(ISBLANK($OD$3),"",IF(ISBLANK(Tipy!LV42),"-",SUM(NY48:OC48)))</f>
        <v>80</v>
      </c>
      <c r="OE48" s="94"/>
      <c r="OF48" s="92" t="str">
        <f>IF(ISBLANK($OK$3),"",IF(ISBLANK(Tipy!MB42),0,IF(AND(Tipy!MB42=Výsledky!$OI$3,Tipy!MD42=Výsledky!$OK$3),50,0)))</f>
        <v/>
      </c>
      <c r="OG48" s="92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92" t="str">
        <f>IF(ISBLANK($OK$3),"",IF(OR(Tipy!ME42=Výsledky!$OF$6,Tipy!ME42=Výsledky!$OF$7,Tipy!ME42=Výsledky!$OF$8,Tipy!ME42=Výsledky!$OF$9),30,0))</f>
        <v/>
      </c>
      <c r="OI48" s="92" t="str">
        <f>IF(ISBLANK($OK$3),"",IF(OR(Tipy!MF42=Výsledky!$OI$6,Tipy!MF42=Výsledky!$OI$7,Tipy!MF42=Výsledky!$OI$8,Tipy!MF42=Výsledky!$OI$9),10,0))</f>
        <v/>
      </c>
      <c r="OJ48" s="93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95" t="str">
        <f>IF(ISBLANK($OK$3),"",IF(ISBLANK(Tipy!MB42),"-",SUM(OF48:OJ48)))</f>
        <v/>
      </c>
      <c r="OL48" s="94"/>
      <c r="OM48" s="92" t="str">
        <f>IF(ISBLANK($OR$3),"",IF(ISBLANK(Tipy!MH42),0,IF(AND(Tipy!MH42=Výsledky!$OP$3,Tipy!MJ42=Výsledky!$OR$3),50,0)))</f>
        <v/>
      </c>
      <c r="ON48" s="92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92" t="str">
        <f>IF(ISBLANK($OR$3),"",IF(OR(Tipy!MK42=Výsledky!$OM$6,Tipy!MK42=Výsledky!$OM$7,Tipy!MK42=Výsledky!$OM$8,Tipy!MK42=Výsledky!$OM$9),30,0))</f>
        <v/>
      </c>
      <c r="OP48" s="92" t="str">
        <f>IF(ISBLANK($OR$3),"",IF(OR(Tipy!ML42=Výsledky!$OP$6,Tipy!ML42=Výsledky!$OP$7,Tipy!ML42=Výsledky!$OP$8,Tipy!ML42=Výsledky!$OP$9),10,0))</f>
        <v/>
      </c>
      <c r="OQ48" s="93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95" t="str">
        <f>IF(ISBLANK($OR$3),"",IF(ISBLANK(Tipy!MH42),"-",SUM(OM48:OQ48)))</f>
        <v/>
      </c>
      <c r="OS48" s="94"/>
      <c r="OT48" s="92" t="str">
        <f>IF(ISBLANK($OY$3),"",IF(ISBLANK(Tipy!MN42),0,IF(AND(Tipy!MN42=Výsledky!$OW$3,Tipy!MP42=Výsledky!$OY$3),50,0)))</f>
        <v/>
      </c>
      <c r="OU48" s="92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92" t="str">
        <f>IF(ISBLANK($OY$3),"",IF(OR(Tipy!MQ42=Výsledky!$OT$6,Tipy!MQ42=Výsledky!$OT$7,Tipy!MQ42=Výsledky!$OT$8,Tipy!MQ42=Výsledky!$OT$9),30,0))</f>
        <v/>
      </c>
      <c r="OW48" s="92" t="str">
        <f>IF(ISBLANK($OY$3),"",IF(OR(Tipy!MR42=Výsledky!$OW$6,Tipy!MR42=Výsledky!$OW$7,Tipy!MR42=Výsledky!$OW$8,Tipy!MR42=Výsledky!$OW$9),10,0))</f>
        <v/>
      </c>
      <c r="OX48" s="93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95" t="str">
        <f>IF(ISBLANK($OY$3),"",IF(ISBLANK(Tipy!MN42),"-",SUM(OT48:OX48)))</f>
        <v/>
      </c>
      <c r="OZ48" s="94"/>
      <c r="PA48" s="92" t="str">
        <f>IF(ISBLANK($PF$3),"",IF(ISBLANK(Tipy!MT42),0,IF(AND(Tipy!MT42=Výsledky!$PD$3,Tipy!MV42=Výsledky!$PF$3),50,0)))</f>
        <v/>
      </c>
      <c r="PB48" s="92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92" t="str">
        <f>IF(ISBLANK($PF$3),"",IF(OR(Tipy!MW42=Výsledky!$PA$6,Tipy!MW42=Výsledky!$PA$7,Tipy!MW42=Výsledky!$PA$8,Tipy!MW42=Výsledky!$PA$9),30,0))</f>
        <v/>
      </c>
      <c r="PD48" s="92" t="str">
        <f>IF(ISBLANK($PF$3),"",IF(OR(Tipy!MX42=Výsledky!$PD$6,Tipy!MX42=Výsledky!$PD$7,Tipy!MX42=Výsledky!$PD$8,Tipy!MX42=Výsledky!$PD$9),10,0))</f>
        <v/>
      </c>
      <c r="PE48" s="93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95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>
        <f>IF(ISBLANK($LS$3),"",IF(ISBLANK(Tipy!JT43),0,IF(AND(Tipy!JT43=Výsledky!$LQ$3,Tipy!JV43=Výsledky!$LS$3),50,0)))</f>
        <v>0</v>
      </c>
      <c r="LO49" s="182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82">
        <f>IF(ISBLANK($LS$3),"",IF(OR(Tipy!JW43=Výsledky!$LN$6,Tipy!JW43=Výsledky!$LN$7,Tipy!JW43=Výsledky!$LN$8,Tipy!JW43=Výsledky!$LN$9),30,0))</f>
        <v>0</v>
      </c>
      <c r="LQ49" s="182">
        <f>IF(ISBLANK($LS$3),"",IF(OR(Tipy!JX43=Výsledky!$LQ$6,Tipy!JX43=Výsledky!$LQ$7,Tipy!JX43=Výsledky!$LQ$8,Tipy!JX43=Výsledky!$LQ$9),10,0))</f>
        <v>0</v>
      </c>
      <c r="LR49" s="183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6" t="str">
        <f>IF(ISBLANK($LS$3),"",IF(ISBLANK(Tipy!JT43),"-",SUM(LN49:LR49)))</f>
        <v>-</v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182">
        <f>IF(ISBLANK($MG$3),"",IF(ISBLANK(Tipy!KF43),0,IF(AND(Tipy!KF43=Výsledky!$ME$3,Tipy!KH43=Výsledky!$MG$3),50,0)))</f>
        <v>0</v>
      </c>
      <c r="MC49" s="182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2">
        <f>IF(ISBLANK($MG$3),"",IF(OR(Tipy!KI43=Výsledky!$MB$6,Tipy!KI43=Výsledky!$MB$7,Tipy!KI43=Výsledky!$MB$8,Tipy!KI43=Výsledky!$MB$9),30,0))</f>
        <v>0</v>
      </c>
      <c r="ME49" s="182">
        <f>IF(ISBLANK($MG$3),"",IF(OR(Tipy!KJ43=Výsledky!$ME$6,Tipy!KJ43=Výsledky!$ME$7,Tipy!KJ43=Výsledky!$ME$8,Tipy!KJ43=Výsledky!$ME$9),10,0))</f>
        <v>0</v>
      </c>
      <c r="MF49" s="183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6" t="str">
        <f>IF(ISBLANK($MG$3),"",IF(ISBLANK(Tipy!KF43),"-",SUM(MB49:MF49)))</f>
        <v>-</v>
      </c>
      <c r="MH49" s="94"/>
      <c r="MI49" s="182">
        <f>IF(ISBLANK($MN$3),"",IF(ISBLANK(Tipy!KL43),0,IF(AND(Tipy!KL43=Výsledky!$ML$3,Tipy!KN43=Výsledky!$MN$3),50,0)))</f>
        <v>0</v>
      </c>
      <c r="MJ49" s="182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2">
        <f>IF(ISBLANK($MN$3),"",IF(OR(Tipy!KO43=Výsledky!$MI$6,Tipy!KO43=Výsledky!$MI$7,Tipy!KO43=Výsledky!$MI$8,Tipy!KO43=Výsledky!$MI$9),30,0))</f>
        <v>0</v>
      </c>
      <c r="ML49" s="182">
        <f>IF(ISBLANK($MN$3),"",IF(OR(Tipy!KP43=Výsledky!$ML$6,Tipy!KP43=Výsledky!$ML$7,Tipy!KP43=Výsledky!$ML$8,Tipy!KP43=Výsledky!$ML$9),10,0))</f>
        <v>0</v>
      </c>
      <c r="MM49" s="183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6" t="str">
        <f>IF(ISBLANK($MN$3),"",IF(ISBLANK(Tipy!KL43),"-",SUM(MI49:MM49)))</f>
        <v>-</v>
      </c>
      <c r="MO49" s="185"/>
      <c r="MP49" s="182">
        <f>IF(ISBLANK($MU$3),"",IF(ISBLANK(Tipy!KR43),0,IF(AND(Tipy!KR43=Výsledky!$MS$3,Tipy!KT43=Výsledky!$MU$3),50,0)))</f>
        <v>0</v>
      </c>
      <c r="MQ49" s="182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2">
        <f>IF(ISBLANK($MU$3),"",IF(OR(Tipy!KU43=Výsledky!$MP$6,Tipy!KU43=Výsledky!$MP$7,Tipy!KU43=Výsledky!$MP$8,Tipy!KU43=Výsledky!$MP$9),30,0))</f>
        <v>0</v>
      </c>
      <c r="MS49" s="182">
        <f>IF(ISBLANK($MU$3),"",IF(OR(Tipy!KV43=Výsledky!$MS$6,Tipy!KV43=Výsledky!$MS$7,Tipy!KV43=Výsledky!$MS$8,Tipy!KV43=Výsledky!$MS$9),10,0))</f>
        <v>0</v>
      </c>
      <c r="MT49" s="183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6" t="str">
        <f>IF(ISBLANK($MU$3),"",IF(ISBLANK(Tipy!KR43),"-",SUM(MP49:MT49)))</f>
        <v>-</v>
      </c>
      <c r="MV49" s="185"/>
      <c r="MW49" s="182">
        <f>IF(ISBLANK($NB$3),"",IF(ISBLANK(Tipy!KX43),0,IF(AND(Tipy!KX43=Výsledky!$MZ$3,Tipy!KZ43=Výsledky!$NB$3),50,0)))</f>
        <v>0</v>
      </c>
      <c r="MX49" s="182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2">
        <f>IF(ISBLANK($NB$3),"",IF(OR(Tipy!LA43=Výsledky!$MW$6,Tipy!LA43=Výsledky!$MW$7,Tipy!LA43=Výsledky!$MW$8,Tipy!LA43=Výsledky!$MW$9),30,0))</f>
        <v>0</v>
      </c>
      <c r="MZ49" s="182">
        <f>IF(ISBLANK($NB$3),"",IF(OR(Tipy!LB43=Výsledky!$MZ$6,Tipy!LB43=Výsledky!$MZ$7,Tipy!LB43=Výsledky!$MZ$8,Tipy!LB43=Výsledky!$MZ$9),10,0))</f>
        <v>0</v>
      </c>
      <c r="NA49" s="183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6" t="str">
        <f>IF(ISBLANK($NB$3),"",IF(ISBLANK(Tipy!KX43),"-",SUM(MW49:NA49)))</f>
        <v>-</v>
      </c>
      <c r="NC49" s="185"/>
      <c r="ND49" s="182" t="str">
        <f>IF(ISBLANK($NI$3),"",IF(ISBLANK(Tipy!LD43),0,IF(AND(Tipy!LD43=Výsledky!$NG$3,Tipy!LF43=Výsledky!$NI$3),50,0)))</f>
        <v/>
      </c>
      <c r="NE49" s="182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2" t="str">
        <f>IF(ISBLANK($NI$3),"",IF(OR(Tipy!LG43=Výsledky!$ND$6,Tipy!LG43=Výsledky!$ND$7,Tipy!LG43=Výsledky!$ND$8,Tipy!LG43=Výsledky!$ND$9),30,0))</f>
        <v/>
      </c>
      <c r="NG49" s="182" t="str">
        <f>IF(ISBLANK($NI$3),"",IF(OR(Tipy!LH43=Výsledky!$NG$6,Tipy!LH43=Výsledky!$NG$7,Tipy!LH43=Výsledky!$NG$8,Tipy!LH43=Výsledky!$NG$9),10,0))</f>
        <v/>
      </c>
      <c r="NH49" s="183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6" t="str">
        <f>IF(ISBLANK($NI$3),"",IF(ISBLANK(Tipy!LD43),"-",SUM(ND49:NH49)))</f>
        <v/>
      </c>
      <c r="NJ49" s="185"/>
      <c r="NK49" s="182">
        <f>IF(ISBLANK($NP$3),"",IF(ISBLANK(Tipy!LJ43),0,IF(AND(Tipy!LJ43=Výsledky!$NN$3,Tipy!LL43=Výsledky!$NP$3),50,0)))</f>
        <v>0</v>
      </c>
      <c r="NL49" s="182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2">
        <f>IF(ISBLANK($NP$3),"",IF(OR(Tipy!LM43=Výsledky!$NK$6,Tipy!LM43=Výsledky!$NK$7,Tipy!LM43=Výsledky!$NK$8,Tipy!LM43=Výsledky!$NK$9),30,0))</f>
        <v>0</v>
      </c>
      <c r="NN49" s="182">
        <f>IF(ISBLANK($NP$3),"",IF(OR(Tipy!LN43=Výsledky!$NN$6,Tipy!LN43=Výsledky!$NN$7,Tipy!LN43=Výsledky!$NN$8,Tipy!LN43=Výsledky!$NN$9),10,0))</f>
        <v>0</v>
      </c>
      <c r="NO49" s="183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6" t="str">
        <f>IF(ISBLANK($NP$3),"",IF(ISBLANK(Tipy!LJ43),"-",SUM(NK49:NO49)))</f>
        <v>-</v>
      </c>
      <c r="NQ49" s="185"/>
      <c r="NR49" s="182">
        <f>IF(ISBLANK($NW$3),"",IF(ISBLANK(Tipy!LP43),0,IF(AND(Tipy!LP43=Výsledky!$NU$3,Tipy!LR43=Výsledky!$NW$3),50,0)))</f>
        <v>0</v>
      </c>
      <c r="NS49" s="182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82">
        <f>IF(ISBLANK($NW$3),"",IF(OR(Tipy!LS43=Výsledky!$NR$6,Tipy!LS43=Výsledky!$NR$7,Tipy!LS43=Výsledky!$NR$8,Tipy!LS43=Výsledky!$NR$9),30,0))</f>
        <v>0</v>
      </c>
      <c r="NU49" s="182">
        <f>IF(ISBLANK($NW$3),"",IF(OR(Tipy!LT43=Výsledky!$NU$6,Tipy!LT43=Výsledky!$NU$7,Tipy!LT43=Výsledky!$NU$8,Tipy!LT43=Výsledky!$NU$9),10,0))</f>
        <v>0</v>
      </c>
      <c r="NV49" s="183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6" t="str">
        <f>IF(ISBLANK($NW$3),"",IF(ISBLANK(Tipy!LP43),"-",SUM(NR49:NV49)))</f>
        <v>-</v>
      </c>
      <c r="NX49" s="94"/>
      <c r="NY49" s="92">
        <f>IF(ISBLANK($OD$3),"",IF(ISBLANK(Tipy!LV43),0,IF(AND(Tipy!LV43=Výsledky!$OB$3,Tipy!LX43=Výsledky!$OD$3),50,0)))</f>
        <v>0</v>
      </c>
      <c r="NZ49" s="92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92">
        <f>IF(ISBLANK($OD$3),"",IF(OR(Tipy!LY43=Výsledky!$NY$6,Tipy!LY43=Výsledky!$NY$7,Tipy!LY43=Výsledky!$NY$8,Tipy!LY43=Výsledky!$NY$9),30,0))</f>
        <v>0</v>
      </c>
      <c r="OB49" s="92">
        <f>IF(ISBLANK($OD$3),"",IF(OR(Tipy!LZ43=Výsledky!$OB$6,Tipy!LZ43=Výsledky!$OB$7,Tipy!LZ43=Výsledky!$OB$8,Tipy!LZ43=Výsledky!$OB$9),10,0))</f>
        <v>0</v>
      </c>
      <c r="OC49" s="93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95" t="str">
        <f>IF(ISBLANK($OD$3),"",IF(ISBLANK(Tipy!LV43),"-",SUM(NY49:OC49)))</f>
        <v>-</v>
      </c>
      <c r="OE49" s="94"/>
      <c r="OF49" s="92" t="str">
        <f>IF(ISBLANK($OK$3),"",IF(ISBLANK(Tipy!MB43),0,IF(AND(Tipy!MB43=Výsledky!$OI$3,Tipy!MD43=Výsledky!$OK$3),50,0)))</f>
        <v/>
      </c>
      <c r="OG49" s="92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92" t="str">
        <f>IF(ISBLANK($OK$3),"",IF(OR(Tipy!ME43=Výsledky!$OF$6,Tipy!ME43=Výsledky!$OF$7,Tipy!ME43=Výsledky!$OF$8,Tipy!ME43=Výsledky!$OF$9),30,0))</f>
        <v/>
      </c>
      <c r="OI49" s="92" t="str">
        <f>IF(ISBLANK($OK$3),"",IF(OR(Tipy!MF43=Výsledky!$OI$6,Tipy!MF43=Výsledky!$OI$7,Tipy!MF43=Výsledky!$OI$8,Tipy!MF43=Výsledky!$OI$9),10,0))</f>
        <v/>
      </c>
      <c r="OJ49" s="93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95" t="str">
        <f>IF(ISBLANK($OK$3),"",IF(ISBLANK(Tipy!MB43),"-",SUM(OF49:OJ49)))</f>
        <v/>
      </c>
      <c r="OL49" s="94"/>
      <c r="OM49" s="92" t="str">
        <f>IF(ISBLANK($OR$3),"",IF(ISBLANK(Tipy!MH43),0,IF(AND(Tipy!MH43=Výsledky!$OP$3,Tipy!MJ43=Výsledky!$OR$3),50,0)))</f>
        <v/>
      </c>
      <c r="ON49" s="92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92" t="str">
        <f>IF(ISBLANK($OR$3),"",IF(OR(Tipy!MK43=Výsledky!$OM$6,Tipy!MK43=Výsledky!$OM$7,Tipy!MK43=Výsledky!$OM$8,Tipy!MK43=Výsledky!$OM$9),30,0))</f>
        <v/>
      </c>
      <c r="OP49" s="92" t="str">
        <f>IF(ISBLANK($OR$3),"",IF(OR(Tipy!ML43=Výsledky!$OP$6,Tipy!ML43=Výsledky!$OP$7,Tipy!ML43=Výsledky!$OP$8,Tipy!ML43=Výsledky!$OP$9),10,0))</f>
        <v/>
      </c>
      <c r="OQ49" s="93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95" t="str">
        <f>IF(ISBLANK($OR$3),"",IF(ISBLANK(Tipy!MH43),"-",SUM(OM49:OQ49)))</f>
        <v/>
      </c>
      <c r="OS49" s="94"/>
      <c r="OT49" s="92" t="str">
        <f>IF(ISBLANK($OY$3),"",IF(ISBLANK(Tipy!MN43),0,IF(AND(Tipy!MN43=Výsledky!$OW$3,Tipy!MP43=Výsledky!$OY$3),50,0)))</f>
        <v/>
      </c>
      <c r="OU49" s="92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92" t="str">
        <f>IF(ISBLANK($OY$3),"",IF(OR(Tipy!MQ43=Výsledky!$OT$6,Tipy!MQ43=Výsledky!$OT$7,Tipy!MQ43=Výsledky!$OT$8,Tipy!MQ43=Výsledky!$OT$9),30,0))</f>
        <v/>
      </c>
      <c r="OW49" s="92" t="str">
        <f>IF(ISBLANK($OY$3),"",IF(OR(Tipy!MR43=Výsledky!$OW$6,Tipy!MR43=Výsledky!$OW$7,Tipy!MR43=Výsledky!$OW$8,Tipy!MR43=Výsledky!$OW$9),10,0))</f>
        <v/>
      </c>
      <c r="OX49" s="93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95" t="str">
        <f>IF(ISBLANK($OY$3),"",IF(ISBLANK(Tipy!MN43),"-",SUM(OT49:OX49)))</f>
        <v/>
      </c>
      <c r="OZ49" s="94"/>
      <c r="PA49" s="92" t="str">
        <f>IF(ISBLANK($PF$3),"",IF(ISBLANK(Tipy!MT43),0,IF(AND(Tipy!MT43=Výsledky!$PD$3,Tipy!MV43=Výsledky!$PF$3),50,0)))</f>
        <v/>
      </c>
      <c r="PB49" s="92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92" t="str">
        <f>IF(ISBLANK($PF$3),"",IF(OR(Tipy!MW43=Výsledky!$PA$6,Tipy!MW43=Výsledky!$PA$7,Tipy!MW43=Výsledky!$PA$8,Tipy!MW43=Výsledky!$PA$9),30,0))</f>
        <v/>
      </c>
      <c r="PD49" s="92" t="str">
        <f>IF(ISBLANK($PF$3),"",IF(OR(Tipy!MX43=Výsledky!$PD$6,Tipy!MX43=Výsledky!$PD$7,Tipy!MX43=Výsledky!$PD$8,Tipy!MX43=Výsledky!$PD$9),10,0))</f>
        <v/>
      </c>
      <c r="PE49" s="93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95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>
        <f>IF(ISBLANK($LS$3),"",IF(ISBLANK(Tipy!JT44),0,IF(AND(Tipy!JT44=Výsledky!$LQ$3,Tipy!JV44=Výsledky!$LS$3),50,0)))</f>
        <v>0</v>
      </c>
      <c r="LO50" s="182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82">
        <f>IF(ISBLANK($LS$3),"",IF(OR(Tipy!JW44=Výsledky!$LN$6,Tipy!JW44=Výsledky!$LN$7,Tipy!JW44=Výsledky!$LN$8,Tipy!JW44=Výsledky!$LN$9),30,0))</f>
        <v>0</v>
      </c>
      <c r="LQ50" s="182">
        <f>IF(ISBLANK($LS$3),"",IF(OR(Tipy!JX44=Výsledky!$LQ$6,Tipy!JX44=Výsledky!$LQ$7,Tipy!JX44=Výsledky!$LQ$8,Tipy!JX44=Výsledky!$LQ$9),10,0))</f>
        <v>0</v>
      </c>
      <c r="LR50" s="183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6" t="str">
        <f>IF(ISBLANK($LS$3),"",IF(ISBLANK(Tipy!JT44),"-",SUM(LN50:LR50)))</f>
        <v>-</v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182">
        <f>IF(ISBLANK($MG$3),"",IF(ISBLANK(Tipy!KF44),0,IF(AND(Tipy!KF44=Výsledky!$ME$3,Tipy!KH44=Výsledky!$MG$3),50,0)))</f>
        <v>0</v>
      </c>
      <c r="MC50" s="182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2">
        <f>IF(ISBLANK($MG$3),"",IF(OR(Tipy!KI44=Výsledky!$MB$6,Tipy!KI44=Výsledky!$MB$7,Tipy!KI44=Výsledky!$MB$8,Tipy!KI44=Výsledky!$MB$9),30,0))</f>
        <v>0</v>
      </c>
      <c r="ME50" s="182">
        <f>IF(ISBLANK($MG$3),"",IF(OR(Tipy!KJ44=Výsledky!$ME$6,Tipy!KJ44=Výsledky!$ME$7,Tipy!KJ44=Výsledky!$ME$8,Tipy!KJ44=Výsledky!$ME$9),10,0))</f>
        <v>0</v>
      </c>
      <c r="MF50" s="183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6" t="str">
        <f>IF(ISBLANK($MG$3),"",IF(ISBLANK(Tipy!KF44),"-",SUM(MB50:MF50)))</f>
        <v>-</v>
      </c>
      <c r="MH50" s="94"/>
      <c r="MI50" s="182">
        <f>IF(ISBLANK($MN$3),"",IF(ISBLANK(Tipy!KL44),0,IF(AND(Tipy!KL44=Výsledky!$ML$3,Tipy!KN44=Výsledky!$MN$3),50,0)))</f>
        <v>0</v>
      </c>
      <c r="MJ50" s="182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2">
        <f>IF(ISBLANK($MN$3),"",IF(OR(Tipy!KO44=Výsledky!$MI$6,Tipy!KO44=Výsledky!$MI$7,Tipy!KO44=Výsledky!$MI$8,Tipy!KO44=Výsledky!$MI$9),30,0))</f>
        <v>0</v>
      </c>
      <c r="ML50" s="182">
        <f>IF(ISBLANK($MN$3),"",IF(OR(Tipy!KP44=Výsledky!$ML$6,Tipy!KP44=Výsledky!$ML$7,Tipy!KP44=Výsledky!$ML$8,Tipy!KP44=Výsledky!$ML$9),10,0))</f>
        <v>0</v>
      </c>
      <c r="MM50" s="183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6" t="str">
        <f>IF(ISBLANK($MN$3),"",IF(ISBLANK(Tipy!KL44),"-",SUM(MI50:MM50)))</f>
        <v>-</v>
      </c>
      <c r="MO50" s="185"/>
      <c r="MP50" s="182">
        <f>IF(ISBLANK($MU$3),"",IF(ISBLANK(Tipy!KR44),0,IF(AND(Tipy!KR44=Výsledky!$MS$3,Tipy!KT44=Výsledky!$MU$3),50,0)))</f>
        <v>0</v>
      </c>
      <c r="MQ50" s="182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2">
        <f>IF(ISBLANK($MU$3),"",IF(OR(Tipy!KU44=Výsledky!$MP$6,Tipy!KU44=Výsledky!$MP$7,Tipy!KU44=Výsledky!$MP$8,Tipy!KU44=Výsledky!$MP$9),30,0))</f>
        <v>0</v>
      </c>
      <c r="MS50" s="182">
        <f>IF(ISBLANK($MU$3),"",IF(OR(Tipy!KV44=Výsledky!$MS$6,Tipy!KV44=Výsledky!$MS$7,Tipy!KV44=Výsledky!$MS$8,Tipy!KV44=Výsledky!$MS$9),10,0))</f>
        <v>0</v>
      </c>
      <c r="MT50" s="183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6" t="str">
        <f>IF(ISBLANK($MU$3),"",IF(ISBLANK(Tipy!KR44),"-",SUM(MP50:MT50)))</f>
        <v>-</v>
      </c>
      <c r="MV50" s="185"/>
      <c r="MW50" s="182">
        <f>IF(ISBLANK($NB$3),"",IF(ISBLANK(Tipy!KX44),0,IF(AND(Tipy!KX44=Výsledky!$MZ$3,Tipy!KZ44=Výsledky!$NB$3),50,0)))</f>
        <v>0</v>
      </c>
      <c r="MX50" s="182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2">
        <f>IF(ISBLANK($NB$3),"",IF(OR(Tipy!LA44=Výsledky!$MW$6,Tipy!LA44=Výsledky!$MW$7,Tipy!LA44=Výsledky!$MW$8,Tipy!LA44=Výsledky!$MW$9),30,0))</f>
        <v>0</v>
      </c>
      <c r="MZ50" s="182">
        <f>IF(ISBLANK($NB$3),"",IF(OR(Tipy!LB44=Výsledky!$MZ$6,Tipy!LB44=Výsledky!$MZ$7,Tipy!LB44=Výsledky!$MZ$8,Tipy!LB44=Výsledky!$MZ$9),10,0))</f>
        <v>0</v>
      </c>
      <c r="NA50" s="183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6" t="str">
        <f>IF(ISBLANK($NB$3),"",IF(ISBLANK(Tipy!KX44),"-",SUM(MW50:NA50)))</f>
        <v>-</v>
      </c>
      <c r="NC50" s="185"/>
      <c r="ND50" s="182" t="str">
        <f>IF(ISBLANK($NI$3),"",IF(ISBLANK(Tipy!LD44),0,IF(AND(Tipy!LD44=Výsledky!$NG$3,Tipy!LF44=Výsledky!$NI$3),50,0)))</f>
        <v/>
      </c>
      <c r="NE50" s="182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2" t="str">
        <f>IF(ISBLANK($NI$3),"",IF(OR(Tipy!LG44=Výsledky!$ND$6,Tipy!LG44=Výsledky!$ND$7,Tipy!LG44=Výsledky!$ND$8,Tipy!LG44=Výsledky!$ND$9),30,0))</f>
        <v/>
      </c>
      <c r="NG50" s="182" t="str">
        <f>IF(ISBLANK($NI$3),"",IF(OR(Tipy!LH44=Výsledky!$NG$6,Tipy!LH44=Výsledky!$NG$7,Tipy!LH44=Výsledky!$NG$8,Tipy!LH44=Výsledky!$NG$9),10,0))</f>
        <v/>
      </c>
      <c r="NH50" s="183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6" t="str">
        <f>IF(ISBLANK($NI$3),"",IF(ISBLANK(Tipy!LD44),"-",SUM(ND50:NH50)))</f>
        <v/>
      </c>
      <c r="NJ50" s="185"/>
      <c r="NK50" s="182">
        <f>IF(ISBLANK($NP$3),"",IF(ISBLANK(Tipy!LJ44),0,IF(AND(Tipy!LJ44=Výsledky!$NN$3,Tipy!LL44=Výsledky!$NP$3),50,0)))</f>
        <v>0</v>
      </c>
      <c r="NL50" s="182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2">
        <f>IF(ISBLANK($NP$3),"",IF(OR(Tipy!LM44=Výsledky!$NK$6,Tipy!LM44=Výsledky!$NK$7,Tipy!LM44=Výsledky!$NK$8,Tipy!LM44=Výsledky!$NK$9),30,0))</f>
        <v>0</v>
      </c>
      <c r="NN50" s="182">
        <f>IF(ISBLANK($NP$3),"",IF(OR(Tipy!LN44=Výsledky!$NN$6,Tipy!LN44=Výsledky!$NN$7,Tipy!LN44=Výsledky!$NN$8,Tipy!LN44=Výsledky!$NN$9),10,0))</f>
        <v>0</v>
      </c>
      <c r="NO50" s="183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6" t="str">
        <f>IF(ISBLANK($NP$3),"",IF(ISBLANK(Tipy!LJ44),"-",SUM(NK50:NO50)))</f>
        <v>-</v>
      </c>
      <c r="NQ50" s="185"/>
      <c r="NR50" s="182">
        <f>IF(ISBLANK($NW$3),"",IF(ISBLANK(Tipy!LP44),0,IF(AND(Tipy!LP44=Výsledky!$NU$3,Tipy!LR44=Výsledky!$NW$3),50,0)))</f>
        <v>0</v>
      </c>
      <c r="NS50" s="182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82">
        <f>IF(ISBLANK($NW$3),"",IF(OR(Tipy!LS44=Výsledky!$NR$6,Tipy!LS44=Výsledky!$NR$7,Tipy!LS44=Výsledky!$NR$8,Tipy!LS44=Výsledky!$NR$9),30,0))</f>
        <v>0</v>
      </c>
      <c r="NU50" s="182">
        <f>IF(ISBLANK($NW$3),"",IF(OR(Tipy!LT44=Výsledky!$NU$6,Tipy!LT44=Výsledky!$NU$7,Tipy!LT44=Výsledky!$NU$8,Tipy!LT44=Výsledky!$NU$9),10,0))</f>
        <v>0</v>
      </c>
      <c r="NV50" s="183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6" t="str">
        <f>IF(ISBLANK($NW$3),"",IF(ISBLANK(Tipy!LP44),"-",SUM(NR50:NV50)))</f>
        <v>-</v>
      </c>
      <c r="NX50" s="94"/>
      <c r="NY50" s="92">
        <f>IF(ISBLANK($OD$3),"",IF(ISBLANK(Tipy!LV44),0,IF(AND(Tipy!LV44=Výsledky!$OB$3,Tipy!LX44=Výsledky!$OD$3),50,0)))</f>
        <v>0</v>
      </c>
      <c r="NZ50" s="92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92">
        <f>IF(ISBLANK($OD$3),"",IF(OR(Tipy!LY44=Výsledky!$NY$6,Tipy!LY44=Výsledky!$NY$7,Tipy!LY44=Výsledky!$NY$8,Tipy!LY44=Výsledky!$NY$9),30,0))</f>
        <v>0</v>
      </c>
      <c r="OB50" s="92">
        <f>IF(ISBLANK($OD$3),"",IF(OR(Tipy!LZ44=Výsledky!$OB$6,Tipy!LZ44=Výsledky!$OB$7,Tipy!LZ44=Výsledky!$OB$8,Tipy!LZ44=Výsledky!$OB$9),10,0))</f>
        <v>0</v>
      </c>
      <c r="OC50" s="93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95" t="str">
        <f>IF(ISBLANK($OD$3),"",IF(ISBLANK(Tipy!LV44),"-",SUM(NY50:OC50)))</f>
        <v>-</v>
      </c>
      <c r="OE50" s="94"/>
      <c r="OF50" s="92" t="str">
        <f>IF(ISBLANK($OK$3),"",IF(ISBLANK(Tipy!MB44),0,IF(AND(Tipy!MB44=Výsledky!$OI$3,Tipy!MD44=Výsledky!$OK$3),50,0)))</f>
        <v/>
      </c>
      <c r="OG50" s="92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92" t="str">
        <f>IF(ISBLANK($OK$3),"",IF(OR(Tipy!ME44=Výsledky!$OF$6,Tipy!ME44=Výsledky!$OF$7,Tipy!ME44=Výsledky!$OF$8,Tipy!ME44=Výsledky!$OF$9),30,0))</f>
        <v/>
      </c>
      <c r="OI50" s="92" t="str">
        <f>IF(ISBLANK($OK$3),"",IF(OR(Tipy!MF44=Výsledky!$OI$6,Tipy!MF44=Výsledky!$OI$7,Tipy!MF44=Výsledky!$OI$8,Tipy!MF44=Výsledky!$OI$9),10,0))</f>
        <v/>
      </c>
      <c r="OJ50" s="93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95" t="str">
        <f>IF(ISBLANK($OK$3),"",IF(ISBLANK(Tipy!MB44),"-",SUM(OF50:OJ50)))</f>
        <v/>
      </c>
      <c r="OL50" s="94"/>
      <c r="OM50" s="92" t="str">
        <f>IF(ISBLANK($OR$3),"",IF(ISBLANK(Tipy!MH44),0,IF(AND(Tipy!MH44=Výsledky!$OP$3,Tipy!MJ44=Výsledky!$OR$3),50,0)))</f>
        <v/>
      </c>
      <c r="ON50" s="92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92" t="str">
        <f>IF(ISBLANK($OR$3),"",IF(OR(Tipy!MK44=Výsledky!$OM$6,Tipy!MK44=Výsledky!$OM$7,Tipy!MK44=Výsledky!$OM$8,Tipy!MK44=Výsledky!$OM$9),30,0))</f>
        <v/>
      </c>
      <c r="OP50" s="92" t="str">
        <f>IF(ISBLANK($OR$3),"",IF(OR(Tipy!ML44=Výsledky!$OP$6,Tipy!ML44=Výsledky!$OP$7,Tipy!ML44=Výsledky!$OP$8,Tipy!ML44=Výsledky!$OP$9),10,0))</f>
        <v/>
      </c>
      <c r="OQ50" s="93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95" t="str">
        <f>IF(ISBLANK($OR$3),"",IF(ISBLANK(Tipy!MH44),"-",SUM(OM50:OQ50)))</f>
        <v/>
      </c>
      <c r="OS50" s="94"/>
      <c r="OT50" s="92" t="str">
        <f>IF(ISBLANK($OY$3),"",IF(ISBLANK(Tipy!MN44),0,IF(AND(Tipy!MN44=Výsledky!$OW$3,Tipy!MP44=Výsledky!$OY$3),50,0)))</f>
        <v/>
      </c>
      <c r="OU50" s="92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92" t="str">
        <f>IF(ISBLANK($OY$3),"",IF(OR(Tipy!MQ44=Výsledky!$OT$6,Tipy!MQ44=Výsledky!$OT$7,Tipy!MQ44=Výsledky!$OT$8,Tipy!MQ44=Výsledky!$OT$9),30,0))</f>
        <v/>
      </c>
      <c r="OW50" s="92" t="str">
        <f>IF(ISBLANK($OY$3),"",IF(OR(Tipy!MR44=Výsledky!$OW$6,Tipy!MR44=Výsledky!$OW$7,Tipy!MR44=Výsledky!$OW$8,Tipy!MR44=Výsledky!$OW$9),10,0))</f>
        <v/>
      </c>
      <c r="OX50" s="93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95" t="str">
        <f>IF(ISBLANK($OY$3),"",IF(ISBLANK(Tipy!MN44),"-",SUM(OT50:OX50)))</f>
        <v/>
      </c>
      <c r="OZ50" s="94"/>
      <c r="PA50" s="92" t="str">
        <f>IF(ISBLANK($PF$3),"",IF(ISBLANK(Tipy!MT44),0,IF(AND(Tipy!MT44=Výsledky!$PD$3,Tipy!MV44=Výsledky!$PF$3),50,0)))</f>
        <v/>
      </c>
      <c r="PB50" s="92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92" t="str">
        <f>IF(ISBLANK($PF$3),"",IF(OR(Tipy!MW44=Výsledky!$PA$6,Tipy!MW44=Výsledky!$PA$7,Tipy!MW44=Výsledky!$PA$8,Tipy!MW44=Výsledky!$PA$9),30,0))</f>
        <v/>
      </c>
      <c r="PD50" s="92" t="str">
        <f>IF(ISBLANK($PF$3),"",IF(OR(Tipy!MX44=Výsledky!$PD$6,Tipy!MX44=Výsledky!$PD$7,Tipy!MX44=Výsledky!$PD$8,Tipy!MX44=Výsledky!$PD$9),10,0))</f>
        <v/>
      </c>
      <c r="PE50" s="93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95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>
        <f>IF(ISBLANK($LS$3),"",IF(ISBLANK(Tipy!JT45),0,IF(AND(Tipy!JT45=Výsledky!$LQ$3,Tipy!JV45=Výsledky!$LS$3),50,0)))</f>
        <v>0</v>
      </c>
      <c r="LO51" s="182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82">
        <f>IF(ISBLANK($LS$3),"",IF(OR(Tipy!JW45=Výsledky!$LN$6,Tipy!JW45=Výsledky!$LN$7,Tipy!JW45=Výsledky!$LN$8,Tipy!JW45=Výsledky!$LN$9),30,0))</f>
        <v>30</v>
      </c>
      <c r="LQ51" s="182">
        <f>IF(ISBLANK($LS$3),"",IF(OR(Tipy!JX45=Výsledky!$LQ$6,Tipy!JX45=Výsledky!$LQ$7,Tipy!JX45=Výsledky!$LQ$8,Tipy!JX45=Výsledky!$LQ$9),10,0))</f>
        <v>10</v>
      </c>
      <c r="LR51" s="183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6">
        <f>IF(ISBLANK($LS$3),"",IF(ISBLANK(Tipy!JT45),"-",SUM(LN51:LR51)))</f>
        <v>60</v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182">
        <f>IF(ISBLANK($MG$3),"",IF(ISBLANK(Tipy!KF45),0,IF(AND(Tipy!KF45=Výsledky!$ME$3,Tipy!KH45=Výsledky!$MG$3),50,0)))</f>
        <v>0</v>
      </c>
      <c r="MC51" s="182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2">
        <f>IF(ISBLANK($MG$3),"",IF(OR(Tipy!KI45=Výsledky!$MB$6,Tipy!KI45=Výsledky!$MB$7,Tipy!KI45=Výsledky!$MB$8,Tipy!KI45=Výsledky!$MB$9),30,0))</f>
        <v>30</v>
      </c>
      <c r="ME51" s="182">
        <f>IF(ISBLANK($MG$3),"",IF(OR(Tipy!KJ45=Výsledky!$ME$6,Tipy!KJ45=Výsledky!$ME$7,Tipy!KJ45=Výsledky!$ME$8,Tipy!KJ45=Výsledky!$ME$9),10,0))</f>
        <v>0</v>
      </c>
      <c r="MF51" s="183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6">
        <f>IF(ISBLANK($MG$3),"",IF(ISBLANK(Tipy!KF45),"-",SUM(MB51:MF51)))</f>
        <v>60</v>
      </c>
      <c r="MH51" s="94"/>
      <c r="MI51" s="182">
        <f>IF(ISBLANK($MN$3),"",IF(ISBLANK(Tipy!KL45),0,IF(AND(Tipy!KL45=Výsledky!$ML$3,Tipy!KN45=Výsledky!$MN$3),50,0)))</f>
        <v>0</v>
      </c>
      <c r="MJ51" s="182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2">
        <f>IF(ISBLANK($MN$3),"",IF(OR(Tipy!KO45=Výsledky!$MI$6,Tipy!KO45=Výsledky!$MI$7,Tipy!KO45=Výsledky!$MI$8,Tipy!KO45=Výsledky!$MI$9),30,0))</f>
        <v>30</v>
      </c>
      <c r="ML51" s="182">
        <f>IF(ISBLANK($MN$3),"",IF(OR(Tipy!KP45=Výsledky!$ML$6,Tipy!KP45=Výsledky!$ML$7,Tipy!KP45=Výsledky!$ML$8,Tipy!KP45=Výsledky!$ML$9),10,0))</f>
        <v>0</v>
      </c>
      <c r="MM51" s="183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6">
        <f>IF(ISBLANK($MN$3),"",IF(ISBLANK(Tipy!KL45),"-",SUM(MI51:MM51)))</f>
        <v>50</v>
      </c>
      <c r="MO51" s="185"/>
      <c r="MP51" s="182">
        <f>IF(ISBLANK($MU$3),"",IF(ISBLANK(Tipy!KR45),0,IF(AND(Tipy!KR45=Výsledky!$MS$3,Tipy!KT45=Výsledky!$MU$3),50,0)))</f>
        <v>0</v>
      </c>
      <c r="MQ51" s="182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2">
        <f>IF(ISBLANK($MU$3),"",IF(OR(Tipy!KU45=Výsledky!$MP$6,Tipy!KU45=Výsledky!$MP$7,Tipy!KU45=Výsledky!$MP$8,Tipy!KU45=Výsledky!$MP$9),30,0))</f>
        <v>0</v>
      </c>
      <c r="MS51" s="182">
        <f>IF(ISBLANK($MU$3),"",IF(OR(Tipy!KV45=Výsledky!$MS$6,Tipy!KV45=Výsledky!$MS$7,Tipy!KV45=Výsledky!$MS$8,Tipy!KV45=Výsledky!$MS$9),10,0))</f>
        <v>0</v>
      </c>
      <c r="MT51" s="183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6">
        <f>IF(ISBLANK($MU$3),"",IF(ISBLANK(Tipy!KR45),"-",SUM(MP51:MT51)))</f>
        <v>10</v>
      </c>
      <c r="MV51" s="185"/>
      <c r="MW51" s="182">
        <f>IF(ISBLANK($NB$3),"",IF(ISBLANK(Tipy!KX45),0,IF(AND(Tipy!KX45=Výsledky!$MZ$3,Tipy!KZ45=Výsledky!$NB$3),50,0)))</f>
        <v>0</v>
      </c>
      <c r="MX51" s="182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2">
        <f>IF(ISBLANK($NB$3),"",IF(OR(Tipy!LA45=Výsledky!$MW$6,Tipy!LA45=Výsledky!$MW$7,Tipy!LA45=Výsledky!$MW$8,Tipy!LA45=Výsledky!$MW$9),30,0))</f>
        <v>0</v>
      </c>
      <c r="MZ51" s="182">
        <f>IF(ISBLANK($NB$3),"",IF(OR(Tipy!LB45=Výsledky!$MZ$6,Tipy!LB45=Výsledky!$MZ$7,Tipy!LB45=Výsledky!$MZ$8,Tipy!LB45=Výsledky!$MZ$9),10,0))</f>
        <v>0</v>
      </c>
      <c r="NA51" s="183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6">
        <f>IF(ISBLANK($NB$3),"",IF(ISBLANK(Tipy!KX45),"-",SUM(MW51:NA51)))</f>
        <v>0</v>
      </c>
      <c r="NC51" s="185"/>
      <c r="ND51" s="182" t="str">
        <f>IF(ISBLANK($NI$3),"",IF(ISBLANK(Tipy!LD45),0,IF(AND(Tipy!LD45=Výsledky!$NG$3,Tipy!LF45=Výsledky!$NI$3),50,0)))</f>
        <v/>
      </c>
      <c r="NE51" s="182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2" t="str">
        <f>IF(ISBLANK($NI$3),"",IF(OR(Tipy!LG45=Výsledky!$ND$6,Tipy!LG45=Výsledky!$ND$7,Tipy!LG45=Výsledky!$ND$8,Tipy!LG45=Výsledky!$ND$9),30,0))</f>
        <v/>
      </c>
      <c r="NG51" s="182" t="str">
        <f>IF(ISBLANK($NI$3),"",IF(OR(Tipy!LH45=Výsledky!$NG$6,Tipy!LH45=Výsledky!$NG$7,Tipy!LH45=Výsledky!$NG$8,Tipy!LH45=Výsledky!$NG$9),10,0))</f>
        <v/>
      </c>
      <c r="NH51" s="183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6" t="str">
        <f>IF(ISBLANK($NI$3),"",IF(ISBLANK(Tipy!LD45),"-",SUM(ND51:NH51)))</f>
        <v/>
      </c>
      <c r="NJ51" s="185"/>
      <c r="NK51" s="182">
        <f>IF(ISBLANK($NP$3),"",IF(ISBLANK(Tipy!LJ45),0,IF(AND(Tipy!LJ45=Výsledky!$NN$3,Tipy!LL45=Výsledky!$NP$3),50,0)))</f>
        <v>50</v>
      </c>
      <c r="NL51" s="182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2">
        <f>IF(ISBLANK($NP$3),"",IF(OR(Tipy!LM45=Výsledky!$NK$6,Tipy!LM45=Výsledky!$NK$7,Tipy!LM45=Výsledky!$NK$8,Tipy!LM45=Výsledky!$NK$9),30,0))</f>
        <v>30</v>
      </c>
      <c r="NN51" s="182">
        <f>IF(ISBLANK($NP$3),"",IF(OR(Tipy!LN45=Výsledky!$NN$6,Tipy!LN45=Výsledky!$NN$7,Tipy!LN45=Výsledky!$NN$8,Tipy!LN45=Výsledky!$NN$9),10,0))</f>
        <v>0</v>
      </c>
      <c r="NO51" s="183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6">
        <f>IF(ISBLANK($NP$3),"",IF(ISBLANK(Tipy!LJ45),"-",SUM(NK51:NO51)))</f>
        <v>80</v>
      </c>
      <c r="NQ51" s="185"/>
      <c r="NR51" s="182">
        <f>IF(ISBLANK($NW$3),"",IF(ISBLANK(Tipy!LP45),0,IF(AND(Tipy!LP45=Výsledky!$NU$3,Tipy!LR45=Výsledky!$NW$3),50,0)))</f>
        <v>0</v>
      </c>
      <c r="NS51" s="182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82">
        <f>IF(ISBLANK($NW$3),"",IF(OR(Tipy!LS45=Výsledky!$NR$6,Tipy!LS45=Výsledky!$NR$7,Tipy!LS45=Výsledky!$NR$8,Tipy!LS45=Výsledky!$NR$9),30,0))</f>
        <v>0</v>
      </c>
      <c r="NU51" s="182">
        <f>IF(ISBLANK($NW$3),"",IF(OR(Tipy!LT45=Výsledky!$NU$6,Tipy!LT45=Výsledky!$NU$7,Tipy!LT45=Výsledky!$NU$8,Tipy!LT45=Výsledky!$NU$9),10,0))</f>
        <v>0</v>
      </c>
      <c r="NV51" s="183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6" t="str">
        <f>IF(ISBLANK($NW$3),"",IF(ISBLANK(Tipy!LP45),"-",SUM(NR51:NV51)))</f>
        <v>-</v>
      </c>
      <c r="NX51" s="94"/>
      <c r="NY51" s="92">
        <f>IF(ISBLANK($OD$3),"",IF(ISBLANK(Tipy!LV45),0,IF(AND(Tipy!LV45=Výsledky!$OB$3,Tipy!LX45=Výsledky!$OD$3),50,0)))</f>
        <v>0</v>
      </c>
      <c r="NZ51" s="92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92">
        <f>IF(ISBLANK($OD$3),"",IF(OR(Tipy!LY45=Výsledky!$NY$6,Tipy!LY45=Výsledky!$NY$7,Tipy!LY45=Výsledky!$NY$8,Tipy!LY45=Výsledky!$NY$9),30,0))</f>
        <v>0</v>
      </c>
      <c r="OB51" s="92">
        <f>IF(ISBLANK($OD$3),"",IF(OR(Tipy!LZ45=Výsledky!$OB$6,Tipy!LZ45=Výsledky!$OB$7,Tipy!LZ45=Výsledky!$OB$8,Tipy!LZ45=Výsledky!$OB$9),10,0))</f>
        <v>0</v>
      </c>
      <c r="OC51" s="93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95" t="str">
        <f>IF(ISBLANK($OD$3),"",IF(ISBLANK(Tipy!LV45),"-",SUM(NY51:OC51)))</f>
        <v>-</v>
      </c>
      <c r="OE51" s="94"/>
      <c r="OF51" s="92" t="str">
        <f>IF(ISBLANK($OK$3),"",IF(ISBLANK(Tipy!MB45),0,IF(AND(Tipy!MB45=Výsledky!$OI$3,Tipy!MD45=Výsledky!$OK$3),50,0)))</f>
        <v/>
      </c>
      <c r="OG51" s="92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92" t="str">
        <f>IF(ISBLANK($OK$3),"",IF(OR(Tipy!ME45=Výsledky!$OF$6,Tipy!ME45=Výsledky!$OF$7,Tipy!ME45=Výsledky!$OF$8,Tipy!ME45=Výsledky!$OF$9),30,0))</f>
        <v/>
      </c>
      <c r="OI51" s="92" t="str">
        <f>IF(ISBLANK($OK$3),"",IF(OR(Tipy!MF45=Výsledky!$OI$6,Tipy!MF45=Výsledky!$OI$7,Tipy!MF45=Výsledky!$OI$8,Tipy!MF45=Výsledky!$OI$9),10,0))</f>
        <v/>
      </c>
      <c r="OJ51" s="93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95" t="str">
        <f>IF(ISBLANK($OK$3),"",IF(ISBLANK(Tipy!MB45),"-",SUM(OF51:OJ51)))</f>
        <v/>
      </c>
      <c r="OL51" s="94"/>
      <c r="OM51" s="92" t="str">
        <f>IF(ISBLANK($OR$3),"",IF(ISBLANK(Tipy!MH45),0,IF(AND(Tipy!MH45=Výsledky!$OP$3,Tipy!MJ45=Výsledky!$OR$3),50,0)))</f>
        <v/>
      </c>
      <c r="ON51" s="92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92" t="str">
        <f>IF(ISBLANK($OR$3),"",IF(OR(Tipy!MK45=Výsledky!$OM$6,Tipy!MK45=Výsledky!$OM$7,Tipy!MK45=Výsledky!$OM$8,Tipy!MK45=Výsledky!$OM$9),30,0))</f>
        <v/>
      </c>
      <c r="OP51" s="92" t="str">
        <f>IF(ISBLANK($OR$3),"",IF(OR(Tipy!ML45=Výsledky!$OP$6,Tipy!ML45=Výsledky!$OP$7,Tipy!ML45=Výsledky!$OP$8,Tipy!ML45=Výsledky!$OP$9),10,0))</f>
        <v/>
      </c>
      <c r="OQ51" s="93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95" t="str">
        <f>IF(ISBLANK($OR$3),"",IF(ISBLANK(Tipy!MH45),"-",SUM(OM51:OQ51)))</f>
        <v/>
      </c>
      <c r="OS51" s="94"/>
      <c r="OT51" s="92" t="str">
        <f>IF(ISBLANK($OY$3),"",IF(ISBLANK(Tipy!MN45),0,IF(AND(Tipy!MN45=Výsledky!$OW$3,Tipy!MP45=Výsledky!$OY$3),50,0)))</f>
        <v/>
      </c>
      <c r="OU51" s="92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92" t="str">
        <f>IF(ISBLANK($OY$3),"",IF(OR(Tipy!MQ45=Výsledky!$OT$6,Tipy!MQ45=Výsledky!$OT$7,Tipy!MQ45=Výsledky!$OT$8,Tipy!MQ45=Výsledky!$OT$9),30,0))</f>
        <v/>
      </c>
      <c r="OW51" s="92" t="str">
        <f>IF(ISBLANK($OY$3),"",IF(OR(Tipy!MR45=Výsledky!$OW$6,Tipy!MR45=Výsledky!$OW$7,Tipy!MR45=Výsledky!$OW$8,Tipy!MR45=Výsledky!$OW$9),10,0))</f>
        <v/>
      </c>
      <c r="OX51" s="93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95" t="str">
        <f>IF(ISBLANK($OY$3),"",IF(ISBLANK(Tipy!MN45),"-",SUM(OT51:OX51)))</f>
        <v/>
      </c>
      <c r="OZ51" s="94"/>
      <c r="PA51" s="92" t="str">
        <f>IF(ISBLANK($PF$3),"",IF(ISBLANK(Tipy!MT45),0,IF(AND(Tipy!MT45=Výsledky!$PD$3,Tipy!MV45=Výsledky!$PF$3),50,0)))</f>
        <v/>
      </c>
      <c r="PB51" s="92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92" t="str">
        <f>IF(ISBLANK($PF$3),"",IF(OR(Tipy!MW45=Výsledky!$PA$6,Tipy!MW45=Výsledky!$PA$7,Tipy!MW45=Výsledky!$PA$8,Tipy!MW45=Výsledky!$PA$9),30,0))</f>
        <v/>
      </c>
      <c r="PD51" s="92" t="str">
        <f>IF(ISBLANK($PF$3),"",IF(OR(Tipy!MX45=Výsledky!$PD$6,Tipy!MX45=Výsledky!$PD$7,Tipy!MX45=Výsledky!$PD$8,Tipy!MX45=Výsledky!$PD$9),10,0))</f>
        <v/>
      </c>
      <c r="PE51" s="93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95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>
        <f>IF(ISBLANK($LS$3),"",IF(ISBLANK(Tipy!JT46),0,IF(AND(Tipy!JT46=Výsledky!$LQ$3,Tipy!JV46=Výsledky!$LS$3),50,0)))</f>
        <v>0</v>
      </c>
      <c r="LO52" s="182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82">
        <f>IF(ISBLANK($LS$3),"",IF(OR(Tipy!JW46=Výsledky!$LN$6,Tipy!JW46=Výsledky!$LN$7,Tipy!JW46=Výsledky!$LN$8,Tipy!JW46=Výsledky!$LN$9),30,0))</f>
        <v>30</v>
      </c>
      <c r="LQ52" s="182">
        <f>IF(ISBLANK($LS$3),"",IF(OR(Tipy!JX46=Výsledky!$LQ$6,Tipy!JX46=Výsledky!$LQ$7,Tipy!JX46=Výsledky!$LQ$8,Tipy!JX46=Výsledky!$LQ$9),10,0))</f>
        <v>0</v>
      </c>
      <c r="LR52" s="183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6">
        <f>IF(ISBLANK($LS$3),"",IF(ISBLANK(Tipy!JT46),"-",SUM(LN52:LR52)))</f>
        <v>50</v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182">
        <f>IF(ISBLANK($MG$3),"",IF(ISBLANK(Tipy!KF46),0,IF(AND(Tipy!KF46=Výsledky!$ME$3,Tipy!KH46=Výsledky!$MG$3),50,0)))</f>
        <v>50</v>
      </c>
      <c r="MC52" s="182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2">
        <f>IF(ISBLANK($MG$3),"",IF(OR(Tipy!KI46=Výsledky!$MB$6,Tipy!KI46=Výsledky!$MB$7,Tipy!KI46=Výsledky!$MB$8,Tipy!KI46=Výsledky!$MB$9),30,0))</f>
        <v>0</v>
      </c>
      <c r="ME52" s="182">
        <f>IF(ISBLANK($MG$3),"",IF(OR(Tipy!KJ46=Výsledky!$ME$6,Tipy!KJ46=Výsledky!$ME$7,Tipy!KJ46=Výsledky!$ME$8,Tipy!KJ46=Výsledky!$ME$9),10,0))</f>
        <v>0</v>
      </c>
      <c r="MF52" s="183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6">
        <f>IF(ISBLANK($MG$3),"",IF(ISBLANK(Tipy!KF46),"-",SUM(MB52:MF52)))</f>
        <v>50</v>
      </c>
      <c r="MH52" s="94"/>
      <c r="MI52" s="182">
        <f>IF(ISBLANK($MN$3),"",IF(ISBLANK(Tipy!KL46),0,IF(AND(Tipy!KL46=Výsledky!$ML$3,Tipy!KN46=Výsledky!$MN$3),50,0)))</f>
        <v>50</v>
      </c>
      <c r="MJ52" s="182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2">
        <f>IF(ISBLANK($MN$3),"",IF(OR(Tipy!KO46=Výsledky!$MI$6,Tipy!KO46=Výsledky!$MI$7,Tipy!KO46=Výsledky!$MI$8,Tipy!KO46=Výsledky!$MI$9),30,0))</f>
        <v>30</v>
      </c>
      <c r="ML52" s="182">
        <f>IF(ISBLANK($MN$3),"",IF(OR(Tipy!KP46=Výsledky!$ML$6,Tipy!KP46=Výsledky!$ML$7,Tipy!KP46=Výsledky!$ML$8,Tipy!KP46=Výsledky!$ML$9),10,0))</f>
        <v>10</v>
      </c>
      <c r="MM52" s="183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6">
        <f>IF(ISBLANK($MN$3),"",IF(ISBLANK(Tipy!KL46),"-",SUM(MI52:MM52)))</f>
        <v>90</v>
      </c>
      <c r="MO52" s="185"/>
      <c r="MP52" s="182">
        <f>IF(ISBLANK($MU$3),"",IF(ISBLANK(Tipy!KR46),0,IF(AND(Tipy!KR46=Výsledky!$MS$3,Tipy!KT46=Výsledky!$MU$3),50,0)))</f>
        <v>0</v>
      </c>
      <c r="MQ52" s="182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2">
        <f>IF(ISBLANK($MU$3),"",IF(OR(Tipy!KU46=Výsledky!$MP$6,Tipy!KU46=Výsledky!$MP$7,Tipy!KU46=Výsledky!$MP$8,Tipy!KU46=Výsledky!$MP$9),30,0))</f>
        <v>0</v>
      </c>
      <c r="MS52" s="182">
        <f>IF(ISBLANK($MU$3),"",IF(OR(Tipy!KV46=Výsledky!$MS$6,Tipy!KV46=Výsledky!$MS$7,Tipy!KV46=Výsledky!$MS$8,Tipy!KV46=Výsledky!$MS$9),10,0))</f>
        <v>0</v>
      </c>
      <c r="MT52" s="183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6">
        <f>IF(ISBLANK($MU$3),"",IF(ISBLANK(Tipy!KR46),"-",SUM(MP52:MT52)))</f>
        <v>0</v>
      </c>
      <c r="MV52" s="185"/>
      <c r="MW52" s="182">
        <f>IF(ISBLANK($NB$3),"",IF(ISBLANK(Tipy!KX46),0,IF(AND(Tipy!KX46=Výsledky!$MZ$3,Tipy!KZ46=Výsledky!$NB$3),50,0)))</f>
        <v>0</v>
      </c>
      <c r="MX52" s="182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2">
        <f>IF(ISBLANK($NB$3),"",IF(OR(Tipy!LA46=Výsledky!$MW$6,Tipy!LA46=Výsledky!$MW$7,Tipy!LA46=Výsledky!$MW$8,Tipy!LA46=Výsledky!$MW$9),30,0))</f>
        <v>0</v>
      </c>
      <c r="MZ52" s="182">
        <f>IF(ISBLANK($NB$3),"",IF(OR(Tipy!LB46=Výsledky!$MZ$6,Tipy!LB46=Výsledky!$MZ$7,Tipy!LB46=Výsledky!$MZ$8,Tipy!LB46=Výsledky!$MZ$9),10,0))</f>
        <v>10</v>
      </c>
      <c r="NA52" s="183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6">
        <f>IF(ISBLANK($NB$3),"",IF(ISBLANK(Tipy!KX46),"-",SUM(MW52:NA52)))</f>
        <v>10</v>
      </c>
      <c r="NC52" s="185"/>
      <c r="ND52" s="182" t="str">
        <f>IF(ISBLANK($NI$3),"",IF(ISBLANK(Tipy!LD46),0,IF(AND(Tipy!LD46=Výsledky!$NG$3,Tipy!LF46=Výsledky!$NI$3),50,0)))</f>
        <v/>
      </c>
      <c r="NE52" s="182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2" t="str">
        <f>IF(ISBLANK($NI$3),"",IF(OR(Tipy!LG46=Výsledky!$ND$6,Tipy!LG46=Výsledky!$ND$7,Tipy!LG46=Výsledky!$ND$8,Tipy!LG46=Výsledky!$ND$9),30,0))</f>
        <v/>
      </c>
      <c r="NG52" s="182" t="str">
        <f>IF(ISBLANK($NI$3),"",IF(OR(Tipy!LH46=Výsledky!$NG$6,Tipy!LH46=Výsledky!$NG$7,Tipy!LH46=Výsledky!$NG$8,Tipy!LH46=Výsledky!$NG$9),10,0))</f>
        <v/>
      </c>
      <c r="NH52" s="183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6" t="str">
        <f>IF(ISBLANK($NI$3),"",IF(ISBLANK(Tipy!LD46),"-",SUM(ND52:NH52)))</f>
        <v/>
      </c>
      <c r="NJ52" s="185"/>
      <c r="NK52" s="182">
        <f>IF(ISBLANK($NP$3),"",IF(ISBLANK(Tipy!LJ46),0,IF(AND(Tipy!LJ46=Výsledky!$NN$3,Tipy!LL46=Výsledky!$NP$3),50,0)))</f>
        <v>0</v>
      </c>
      <c r="NL52" s="182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2">
        <f>IF(ISBLANK($NP$3),"",IF(OR(Tipy!LM46=Výsledky!$NK$6,Tipy!LM46=Výsledky!$NK$7,Tipy!LM46=Výsledky!$NK$8,Tipy!LM46=Výsledky!$NK$9),30,0))</f>
        <v>0</v>
      </c>
      <c r="NN52" s="182">
        <f>IF(ISBLANK($NP$3),"",IF(OR(Tipy!LN46=Výsledky!$NN$6,Tipy!LN46=Výsledky!$NN$7,Tipy!LN46=Výsledky!$NN$8,Tipy!LN46=Výsledky!$NN$9),10,0))</f>
        <v>0</v>
      </c>
      <c r="NO52" s="183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6">
        <f>IF(ISBLANK($NP$3),"",IF(ISBLANK(Tipy!LJ46),"-",SUM(NK52:NO52)))</f>
        <v>0</v>
      </c>
      <c r="NQ52" s="185"/>
      <c r="NR52" s="182">
        <f>IF(ISBLANK($NW$3),"",IF(ISBLANK(Tipy!LP46),0,IF(AND(Tipy!LP46=Výsledky!$NU$3,Tipy!LR46=Výsledky!$NW$3),50,0)))</f>
        <v>0</v>
      </c>
      <c r="NS52" s="182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82">
        <f>IF(ISBLANK($NW$3),"",IF(OR(Tipy!LS46=Výsledky!$NR$6,Tipy!LS46=Výsledky!$NR$7,Tipy!LS46=Výsledky!$NR$8,Tipy!LS46=Výsledky!$NR$9),30,0))</f>
        <v>0</v>
      </c>
      <c r="NU52" s="182">
        <f>IF(ISBLANK($NW$3),"",IF(OR(Tipy!LT46=Výsledky!$NU$6,Tipy!LT46=Výsledky!$NU$7,Tipy!LT46=Výsledky!$NU$8,Tipy!LT46=Výsledky!$NU$9),10,0))</f>
        <v>0</v>
      </c>
      <c r="NV52" s="183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6">
        <f>IF(ISBLANK($NW$3),"",IF(ISBLANK(Tipy!LP46),"-",SUM(NR52:NV52)))</f>
        <v>20</v>
      </c>
      <c r="NX52" s="94"/>
      <c r="NY52" s="92">
        <f>IF(ISBLANK($OD$3),"",IF(ISBLANK(Tipy!LV46),0,IF(AND(Tipy!LV46=Výsledky!$OB$3,Tipy!LX46=Výsledky!$OD$3),50,0)))</f>
        <v>0</v>
      </c>
      <c r="NZ52" s="92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92">
        <f>IF(ISBLANK($OD$3),"",IF(OR(Tipy!LY46=Výsledky!$NY$6,Tipy!LY46=Výsledky!$NY$7,Tipy!LY46=Výsledky!$NY$8,Tipy!LY46=Výsledky!$NY$9),30,0))</f>
        <v>30</v>
      </c>
      <c r="OB52" s="92">
        <f>IF(ISBLANK($OD$3),"",IF(OR(Tipy!LZ46=Výsledky!$OB$6,Tipy!LZ46=Výsledky!$OB$7,Tipy!LZ46=Výsledky!$OB$8,Tipy!LZ46=Výsledky!$OB$9),10,0))</f>
        <v>0</v>
      </c>
      <c r="OC52" s="93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95">
        <f>IF(ISBLANK($OD$3),"",IF(ISBLANK(Tipy!LV46),"-",SUM(NY52:OC52)))</f>
        <v>60</v>
      </c>
      <c r="OE52" s="94"/>
      <c r="OF52" s="92" t="str">
        <f>IF(ISBLANK($OK$3),"",IF(ISBLANK(Tipy!MB46),0,IF(AND(Tipy!MB46=Výsledky!$OI$3,Tipy!MD46=Výsledky!$OK$3),50,0)))</f>
        <v/>
      </c>
      <c r="OG52" s="92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92" t="str">
        <f>IF(ISBLANK($OK$3),"",IF(OR(Tipy!ME46=Výsledky!$OF$6,Tipy!ME46=Výsledky!$OF$7,Tipy!ME46=Výsledky!$OF$8,Tipy!ME46=Výsledky!$OF$9),30,0))</f>
        <v/>
      </c>
      <c r="OI52" s="92" t="str">
        <f>IF(ISBLANK($OK$3),"",IF(OR(Tipy!MF46=Výsledky!$OI$6,Tipy!MF46=Výsledky!$OI$7,Tipy!MF46=Výsledky!$OI$8,Tipy!MF46=Výsledky!$OI$9),10,0))</f>
        <v/>
      </c>
      <c r="OJ52" s="93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95" t="str">
        <f>IF(ISBLANK($OK$3),"",IF(ISBLANK(Tipy!MB46),"-",SUM(OF52:OJ52)))</f>
        <v/>
      </c>
      <c r="OL52" s="94"/>
      <c r="OM52" s="92" t="str">
        <f>IF(ISBLANK($OR$3),"",IF(ISBLANK(Tipy!MH46),0,IF(AND(Tipy!MH46=Výsledky!$OP$3,Tipy!MJ46=Výsledky!$OR$3),50,0)))</f>
        <v/>
      </c>
      <c r="ON52" s="92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92" t="str">
        <f>IF(ISBLANK($OR$3),"",IF(OR(Tipy!MK46=Výsledky!$OM$6,Tipy!MK46=Výsledky!$OM$7,Tipy!MK46=Výsledky!$OM$8,Tipy!MK46=Výsledky!$OM$9),30,0))</f>
        <v/>
      </c>
      <c r="OP52" s="92" t="str">
        <f>IF(ISBLANK($OR$3),"",IF(OR(Tipy!ML46=Výsledky!$OP$6,Tipy!ML46=Výsledky!$OP$7,Tipy!ML46=Výsledky!$OP$8,Tipy!ML46=Výsledky!$OP$9),10,0))</f>
        <v/>
      </c>
      <c r="OQ52" s="93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95" t="str">
        <f>IF(ISBLANK($OR$3),"",IF(ISBLANK(Tipy!MH46),"-",SUM(OM52:OQ52)))</f>
        <v/>
      </c>
      <c r="OS52" s="94"/>
      <c r="OT52" s="92" t="str">
        <f>IF(ISBLANK($OY$3),"",IF(ISBLANK(Tipy!MN46),0,IF(AND(Tipy!MN46=Výsledky!$OW$3,Tipy!MP46=Výsledky!$OY$3),50,0)))</f>
        <v/>
      </c>
      <c r="OU52" s="92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92" t="str">
        <f>IF(ISBLANK($OY$3),"",IF(OR(Tipy!MQ46=Výsledky!$OT$6,Tipy!MQ46=Výsledky!$OT$7,Tipy!MQ46=Výsledky!$OT$8,Tipy!MQ46=Výsledky!$OT$9),30,0))</f>
        <v/>
      </c>
      <c r="OW52" s="92" t="str">
        <f>IF(ISBLANK($OY$3),"",IF(OR(Tipy!MR46=Výsledky!$OW$6,Tipy!MR46=Výsledky!$OW$7,Tipy!MR46=Výsledky!$OW$8,Tipy!MR46=Výsledky!$OW$9),10,0))</f>
        <v/>
      </c>
      <c r="OX52" s="93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95" t="str">
        <f>IF(ISBLANK($OY$3),"",IF(ISBLANK(Tipy!MN46),"-",SUM(OT52:OX52)))</f>
        <v/>
      </c>
      <c r="OZ52" s="94"/>
      <c r="PA52" s="92" t="str">
        <f>IF(ISBLANK($PF$3),"",IF(ISBLANK(Tipy!MT46),0,IF(AND(Tipy!MT46=Výsledky!$PD$3,Tipy!MV46=Výsledky!$PF$3),50,0)))</f>
        <v/>
      </c>
      <c r="PB52" s="92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92" t="str">
        <f>IF(ISBLANK($PF$3),"",IF(OR(Tipy!MW46=Výsledky!$PA$6,Tipy!MW46=Výsledky!$PA$7,Tipy!MW46=Výsledky!$PA$8,Tipy!MW46=Výsledky!$PA$9),30,0))</f>
        <v/>
      </c>
      <c r="PD52" s="92" t="str">
        <f>IF(ISBLANK($PF$3),"",IF(OR(Tipy!MX46=Výsledky!$PD$6,Tipy!MX46=Výsledky!$PD$7,Tipy!MX46=Výsledky!$PD$8,Tipy!MX46=Výsledky!$PD$9),10,0))</f>
        <v/>
      </c>
      <c r="PE52" s="93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95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>
        <f>IF(ISBLANK($LS$3),"",IF(ISBLANK(Tipy!JT47),0,IF(AND(Tipy!JT47=Výsledky!$LQ$3,Tipy!JV47=Výsledky!$LS$3),50,0)))</f>
        <v>0</v>
      </c>
      <c r="LO53" s="182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82">
        <f>IF(ISBLANK($LS$3),"",IF(OR(Tipy!JW47=Výsledky!$LN$6,Tipy!JW47=Výsledky!$LN$7,Tipy!JW47=Výsledky!$LN$8,Tipy!JW47=Výsledky!$LN$9),30,0))</f>
        <v>0</v>
      </c>
      <c r="LQ53" s="182">
        <f>IF(ISBLANK($LS$3),"",IF(OR(Tipy!JX47=Výsledky!$LQ$6,Tipy!JX47=Výsledky!$LQ$7,Tipy!JX47=Výsledky!$LQ$8,Tipy!JX47=Výsledky!$LQ$9),10,0))</f>
        <v>0</v>
      </c>
      <c r="LR53" s="183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6" t="str">
        <f>IF(ISBLANK($LS$3),"",IF(ISBLANK(Tipy!JT47),"-",SUM(LN53:LR53)))</f>
        <v>-</v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182">
        <f>IF(ISBLANK($MG$3),"",IF(ISBLANK(Tipy!KF47),0,IF(AND(Tipy!KF47=Výsledky!$ME$3,Tipy!KH47=Výsledky!$MG$3),50,0)))</f>
        <v>0</v>
      </c>
      <c r="MC53" s="182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2">
        <f>IF(ISBLANK($MG$3),"",IF(OR(Tipy!KI47=Výsledky!$MB$6,Tipy!KI47=Výsledky!$MB$7,Tipy!KI47=Výsledky!$MB$8,Tipy!KI47=Výsledky!$MB$9),30,0))</f>
        <v>0</v>
      </c>
      <c r="ME53" s="182">
        <f>IF(ISBLANK($MG$3),"",IF(OR(Tipy!KJ47=Výsledky!$ME$6,Tipy!KJ47=Výsledky!$ME$7,Tipy!KJ47=Výsledky!$ME$8,Tipy!KJ47=Výsledky!$ME$9),10,0))</f>
        <v>0</v>
      </c>
      <c r="MF53" s="183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6" t="str">
        <f>IF(ISBLANK($MG$3),"",IF(ISBLANK(Tipy!KF47),"-",SUM(MB53:MF53)))</f>
        <v>-</v>
      </c>
      <c r="MH53" s="94"/>
      <c r="MI53" s="182">
        <f>IF(ISBLANK($MN$3),"",IF(ISBLANK(Tipy!KL47),0,IF(AND(Tipy!KL47=Výsledky!$ML$3,Tipy!KN47=Výsledky!$MN$3),50,0)))</f>
        <v>0</v>
      </c>
      <c r="MJ53" s="182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2">
        <f>IF(ISBLANK($MN$3),"",IF(OR(Tipy!KO47=Výsledky!$MI$6,Tipy!KO47=Výsledky!$MI$7,Tipy!KO47=Výsledky!$MI$8,Tipy!KO47=Výsledky!$MI$9),30,0))</f>
        <v>0</v>
      </c>
      <c r="ML53" s="182">
        <f>IF(ISBLANK($MN$3),"",IF(OR(Tipy!KP47=Výsledky!$ML$6,Tipy!KP47=Výsledky!$ML$7,Tipy!KP47=Výsledky!$ML$8,Tipy!KP47=Výsledky!$ML$9),10,0))</f>
        <v>0</v>
      </c>
      <c r="MM53" s="183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6" t="str">
        <f>IF(ISBLANK($MN$3),"",IF(ISBLANK(Tipy!KL47),"-",SUM(MI53:MM53)))</f>
        <v>-</v>
      </c>
      <c r="MO53" s="185"/>
      <c r="MP53" s="182">
        <f>IF(ISBLANK($MU$3),"",IF(ISBLANK(Tipy!KR47),0,IF(AND(Tipy!KR47=Výsledky!$MS$3,Tipy!KT47=Výsledky!$MU$3),50,0)))</f>
        <v>0</v>
      </c>
      <c r="MQ53" s="182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2">
        <f>IF(ISBLANK($MU$3),"",IF(OR(Tipy!KU47=Výsledky!$MP$6,Tipy!KU47=Výsledky!$MP$7,Tipy!KU47=Výsledky!$MP$8,Tipy!KU47=Výsledky!$MP$9),30,0))</f>
        <v>0</v>
      </c>
      <c r="MS53" s="182">
        <f>IF(ISBLANK($MU$3),"",IF(OR(Tipy!KV47=Výsledky!$MS$6,Tipy!KV47=Výsledky!$MS$7,Tipy!KV47=Výsledky!$MS$8,Tipy!KV47=Výsledky!$MS$9),10,0))</f>
        <v>0</v>
      </c>
      <c r="MT53" s="183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6" t="str">
        <f>IF(ISBLANK($MU$3),"",IF(ISBLANK(Tipy!KR47),"-",SUM(MP53:MT53)))</f>
        <v>-</v>
      </c>
      <c r="MV53" s="185"/>
      <c r="MW53" s="182">
        <f>IF(ISBLANK($NB$3),"",IF(ISBLANK(Tipy!KX47),0,IF(AND(Tipy!KX47=Výsledky!$MZ$3,Tipy!KZ47=Výsledky!$NB$3),50,0)))</f>
        <v>0</v>
      </c>
      <c r="MX53" s="182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2">
        <f>IF(ISBLANK($NB$3),"",IF(OR(Tipy!LA47=Výsledky!$MW$6,Tipy!LA47=Výsledky!$MW$7,Tipy!LA47=Výsledky!$MW$8,Tipy!LA47=Výsledky!$MW$9),30,0))</f>
        <v>0</v>
      </c>
      <c r="MZ53" s="182">
        <f>IF(ISBLANK($NB$3),"",IF(OR(Tipy!LB47=Výsledky!$MZ$6,Tipy!LB47=Výsledky!$MZ$7,Tipy!LB47=Výsledky!$MZ$8,Tipy!LB47=Výsledky!$MZ$9),10,0))</f>
        <v>0</v>
      </c>
      <c r="NA53" s="183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6" t="str">
        <f>IF(ISBLANK($NB$3),"",IF(ISBLANK(Tipy!KX47),"-",SUM(MW53:NA53)))</f>
        <v>-</v>
      </c>
      <c r="NC53" s="185"/>
      <c r="ND53" s="182" t="str">
        <f>IF(ISBLANK($NI$3),"",IF(ISBLANK(Tipy!LD47),0,IF(AND(Tipy!LD47=Výsledky!$NG$3,Tipy!LF47=Výsledky!$NI$3),50,0)))</f>
        <v/>
      </c>
      <c r="NE53" s="182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2" t="str">
        <f>IF(ISBLANK($NI$3),"",IF(OR(Tipy!LG47=Výsledky!$ND$6,Tipy!LG47=Výsledky!$ND$7,Tipy!LG47=Výsledky!$ND$8,Tipy!LG47=Výsledky!$ND$9),30,0))</f>
        <v/>
      </c>
      <c r="NG53" s="182" t="str">
        <f>IF(ISBLANK($NI$3),"",IF(OR(Tipy!LH47=Výsledky!$NG$6,Tipy!LH47=Výsledky!$NG$7,Tipy!LH47=Výsledky!$NG$8,Tipy!LH47=Výsledky!$NG$9),10,0))</f>
        <v/>
      </c>
      <c r="NH53" s="183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6" t="str">
        <f>IF(ISBLANK($NI$3),"",IF(ISBLANK(Tipy!LD47),"-",SUM(ND53:NH53)))</f>
        <v/>
      </c>
      <c r="NJ53" s="185"/>
      <c r="NK53" s="182">
        <f>IF(ISBLANK($NP$3),"",IF(ISBLANK(Tipy!LJ47),0,IF(AND(Tipy!LJ47=Výsledky!$NN$3,Tipy!LL47=Výsledky!$NP$3),50,0)))</f>
        <v>0</v>
      </c>
      <c r="NL53" s="182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2">
        <f>IF(ISBLANK($NP$3),"",IF(OR(Tipy!LM47=Výsledky!$NK$6,Tipy!LM47=Výsledky!$NK$7,Tipy!LM47=Výsledky!$NK$8,Tipy!LM47=Výsledky!$NK$9),30,0))</f>
        <v>0</v>
      </c>
      <c r="NN53" s="182">
        <f>IF(ISBLANK($NP$3),"",IF(OR(Tipy!LN47=Výsledky!$NN$6,Tipy!LN47=Výsledky!$NN$7,Tipy!LN47=Výsledky!$NN$8,Tipy!LN47=Výsledky!$NN$9),10,0))</f>
        <v>0</v>
      </c>
      <c r="NO53" s="183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6" t="str">
        <f>IF(ISBLANK($NP$3),"",IF(ISBLANK(Tipy!LJ47),"-",SUM(NK53:NO53)))</f>
        <v>-</v>
      </c>
      <c r="NQ53" s="185"/>
      <c r="NR53" s="182">
        <f>IF(ISBLANK($NW$3),"",IF(ISBLANK(Tipy!LP47),0,IF(AND(Tipy!LP47=Výsledky!$NU$3,Tipy!LR47=Výsledky!$NW$3),50,0)))</f>
        <v>0</v>
      </c>
      <c r="NS53" s="182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82">
        <f>IF(ISBLANK($NW$3),"",IF(OR(Tipy!LS47=Výsledky!$NR$6,Tipy!LS47=Výsledky!$NR$7,Tipy!LS47=Výsledky!$NR$8,Tipy!LS47=Výsledky!$NR$9),30,0))</f>
        <v>0</v>
      </c>
      <c r="NU53" s="182">
        <f>IF(ISBLANK($NW$3),"",IF(OR(Tipy!LT47=Výsledky!$NU$6,Tipy!LT47=Výsledky!$NU$7,Tipy!LT47=Výsledky!$NU$8,Tipy!LT47=Výsledky!$NU$9),10,0))</f>
        <v>0</v>
      </c>
      <c r="NV53" s="183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6" t="str">
        <f>IF(ISBLANK($NW$3),"",IF(ISBLANK(Tipy!LP47),"-",SUM(NR53:NV53)))</f>
        <v>-</v>
      </c>
      <c r="NX53" s="94"/>
      <c r="NY53" s="92">
        <f>IF(ISBLANK($OD$3),"",IF(ISBLANK(Tipy!LV47),0,IF(AND(Tipy!LV47=Výsledky!$OB$3,Tipy!LX47=Výsledky!$OD$3),50,0)))</f>
        <v>0</v>
      </c>
      <c r="NZ53" s="92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92">
        <f>IF(ISBLANK($OD$3),"",IF(OR(Tipy!LY47=Výsledky!$NY$6,Tipy!LY47=Výsledky!$NY$7,Tipy!LY47=Výsledky!$NY$8,Tipy!LY47=Výsledky!$NY$9),30,0))</f>
        <v>0</v>
      </c>
      <c r="OB53" s="92">
        <f>IF(ISBLANK($OD$3),"",IF(OR(Tipy!LZ47=Výsledky!$OB$6,Tipy!LZ47=Výsledky!$OB$7,Tipy!LZ47=Výsledky!$OB$8,Tipy!LZ47=Výsledky!$OB$9),10,0))</f>
        <v>0</v>
      </c>
      <c r="OC53" s="93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95" t="str">
        <f>IF(ISBLANK($OD$3),"",IF(ISBLANK(Tipy!LV47),"-",SUM(NY53:OC53)))</f>
        <v>-</v>
      </c>
      <c r="OE53" s="94"/>
      <c r="OF53" s="92" t="str">
        <f>IF(ISBLANK($OK$3),"",IF(ISBLANK(Tipy!MB47),0,IF(AND(Tipy!MB47=Výsledky!$OI$3,Tipy!MD47=Výsledky!$OK$3),50,0)))</f>
        <v/>
      </c>
      <c r="OG53" s="92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92" t="str">
        <f>IF(ISBLANK($OK$3),"",IF(OR(Tipy!ME47=Výsledky!$OF$6,Tipy!ME47=Výsledky!$OF$7,Tipy!ME47=Výsledky!$OF$8,Tipy!ME47=Výsledky!$OF$9),30,0))</f>
        <v/>
      </c>
      <c r="OI53" s="92" t="str">
        <f>IF(ISBLANK($OK$3),"",IF(OR(Tipy!MF47=Výsledky!$OI$6,Tipy!MF47=Výsledky!$OI$7,Tipy!MF47=Výsledky!$OI$8,Tipy!MF47=Výsledky!$OI$9),10,0))</f>
        <v/>
      </c>
      <c r="OJ53" s="93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95" t="str">
        <f>IF(ISBLANK($OK$3),"",IF(ISBLANK(Tipy!MB47),"-",SUM(OF53:OJ53)))</f>
        <v/>
      </c>
      <c r="OL53" s="94"/>
      <c r="OM53" s="92" t="str">
        <f>IF(ISBLANK($OR$3),"",IF(ISBLANK(Tipy!MH47),0,IF(AND(Tipy!MH47=Výsledky!$OP$3,Tipy!MJ47=Výsledky!$OR$3),50,0)))</f>
        <v/>
      </c>
      <c r="ON53" s="92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92" t="str">
        <f>IF(ISBLANK($OR$3),"",IF(OR(Tipy!MK47=Výsledky!$OM$6,Tipy!MK47=Výsledky!$OM$7,Tipy!MK47=Výsledky!$OM$8,Tipy!MK47=Výsledky!$OM$9),30,0))</f>
        <v/>
      </c>
      <c r="OP53" s="92" t="str">
        <f>IF(ISBLANK($OR$3),"",IF(OR(Tipy!ML47=Výsledky!$OP$6,Tipy!ML47=Výsledky!$OP$7,Tipy!ML47=Výsledky!$OP$8,Tipy!ML47=Výsledky!$OP$9),10,0))</f>
        <v/>
      </c>
      <c r="OQ53" s="93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95" t="str">
        <f>IF(ISBLANK($OR$3),"",IF(ISBLANK(Tipy!MH47),"-",SUM(OM53:OQ53)))</f>
        <v/>
      </c>
      <c r="OS53" s="94"/>
      <c r="OT53" s="92" t="str">
        <f>IF(ISBLANK($OY$3),"",IF(ISBLANK(Tipy!MN47),0,IF(AND(Tipy!MN47=Výsledky!$OW$3,Tipy!MP47=Výsledky!$OY$3),50,0)))</f>
        <v/>
      </c>
      <c r="OU53" s="92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92" t="str">
        <f>IF(ISBLANK($OY$3),"",IF(OR(Tipy!MQ47=Výsledky!$OT$6,Tipy!MQ47=Výsledky!$OT$7,Tipy!MQ47=Výsledky!$OT$8,Tipy!MQ47=Výsledky!$OT$9),30,0))</f>
        <v/>
      </c>
      <c r="OW53" s="92" t="str">
        <f>IF(ISBLANK($OY$3),"",IF(OR(Tipy!MR47=Výsledky!$OW$6,Tipy!MR47=Výsledky!$OW$7,Tipy!MR47=Výsledky!$OW$8,Tipy!MR47=Výsledky!$OW$9),10,0))</f>
        <v/>
      </c>
      <c r="OX53" s="93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95" t="str">
        <f>IF(ISBLANK($OY$3),"",IF(ISBLANK(Tipy!MN47),"-",SUM(OT53:OX53)))</f>
        <v/>
      </c>
      <c r="OZ53" s="94"/>
      <c r="PA53" s="92" t="str">
        <f>IF(ISBLANK($PF$3),"",IF(ISBLANK(Tipy!MT47),0,IF(AND(Tipy!MT47=Výsledky!$PD$3,Tipy!MV47=Výsledky!$PF$3),50,0)))</f>
        <v/>
      </c>
      <c r="PB53" s="92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92" t="str">
        <f>IF(ISBLANK($PF$3),"",IF(OR(Tipy!MW47=Výsledky!$PA$6,Tipy!MW47=Výsledky!$PA$7,Tipy!MW47=Výsledky!$PA$8,Tipy!MW47=Výsledky!$PA$9),30,0))</f>
        <v/>
      </c>
      <c r="PD53" s="92" t="str">
        <f>IF(ISBLANK($PF$3),"",IF(OR(Tipy!MX47=Výsledky!$PD$6,Tipy!MX47=Výsledky!$PD$7,Tipy!MX47=Výsledky!$PD$8,Tipy!MX47=Výsledky!$PD$9),10,0))</f>
        <v/>
      </c>
      <c r="PE53" s="93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95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>
        <f>IF(ISBLANK($LS$3),"",IF(ISBLANK(Tipy!JT48),0,IF(AND(Tipy!JT48=Výsledky!$LQ$3,Tipy!JV48=Výsledky!$LS$3),50,0)))</f>
        <v>0</v>
      </c>
      <c r="LO54" s="182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82">
        <f>IF(ISBLANK($LS$3),"",IF(OR(Tipy!JW48=Výsledky!$LN$6,Tipy!JW48=Výsledky!$LN$7,Tipy!JW48=Výsledky!$LN$8,Tipy!JW48=Výsledky!$LN$9),30,0))</f>
        <v>0</v>
      </c>
      <c r="LQ54" s="182">
        <f>IF(ISBLANK($LS$3),"",IF(OR(Tipy!JX48=Výsledky!$LQ$6,Tipy!JX48=Výsledky!$LQ$7,Tipy!JX48=Výsledky!$LQ$8,Tipy!JX48=Výsledky!$LQ$9),10,0))</f>
        <v>0</v>
      </c>
      <c r="LR54" s="183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6" t="str">
        <f>IF(ISBLANK($LS$3),"",IF(ISBLANK(Tipy!JT48),"-",SUM(LN54:LR54)))</f>
        <v>-</v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182">
        <f>IF(ISBLANK($MG$3),"",IF(ISBLANK(Tipy!KF48),0,IF(AND(Tipy!KF48=Výsledky!$ME$3,Tipy!KH48=Výsledky!$MG$3),50,0)))</f>
        <v>0</v>
      </c>
      <c r="MC54" s="182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2">
        <f>IF(ISBLANK($MG$3),"",IF(OR(Tipy!KI48=Výsledky!$MB$6,Tipy!KI48=Výsledky!$MB$7,Tipy!KI48=Výsledky!$MB$8,Tipy!KI48=Výsledky!$MB$9),30,0))</f>
        <v>0</v>
      </c>
      <c r="ME54" s="182">
        <f>IF(ISBLANK($MG$3),"",IF(OR(Tipy!KJ48=Výsledky!$ME$6,Tipy!KJ48=Výsledky!$ME$7,Tipy!KJ48=Výsledky!$ME$8,Tipy!KJ48=Výsledky!$ME$9),10,0))</f>
        <v>0</v>
      </c>
      <c r="MF54" s="183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6" t="str">
        <f>IF(ISBLANK($MG$3),"",IF(ISBLANK(Tipy!KF48),"-",SUM(MB54:MF54)))</f>
        <v>-</v>
      </c>
      <c r="MH54" s="94"/>
      <c r="MI54" s="182">
        <f>IF(ISBLANK($MN$3),"",IF(ISBLANK(Tipy!KL48),0,IF(AND(Tipy!KL48=Výsledky!$ML$3,Tipy!KN48=Výsledky!$MN$3),50,0)))</f>
        <v>0</v>
      </c>
      <c r="MJ54" s="182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2">
        <f>IF(ISBLANK($MN$3),"",IF(OR(Tipy!KO48=Výsledky!$MI$6,Tipy!KO48=Výsledky!$MI$7,Tipy!KO48=Výsledky!$MI$8,Tipy!KO48=Výsledky!$MI$9),30,0))</f>
        <v>0</v>
      </c>
      <c r="ML54" s="182">
        <f>IF(ISBLANK($MN$3),"",IF(OR(Tipy!KP48=Výsledky!$ML$6,Tipy!KP48=Výsledky!$ML$7,Tipy!KP48=Výsledky!$ML$8,Tipy!KP48=Výsledky!$ML$9),10,0))</f>
        <v>0</v>
      </c>
      <c r="MM54" s="183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6" t="str">
        <f>IF(ISBLANK($MN$3),"",IF(ISBLANK(Tipy!KL48),"-",SUM(MI54:MM54)))</f>
        <v>-</v>
      </c>
      <c r="MO54" s="185"/>
      <c r="MP54" s="182">
        <f>IF(ISBLANK($MU$3),"",IF(ISBLANK(Tipy!KR48),0,IF(AND(Tipy!KR48=Výsledky!$MS$3,Tipy!KT48=Výsledky!$MU$3),50,0)))</f>
        <v>0</v>
      </c>
      <c r="MQ54" s="182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2">
        <f>IF(ISBLANK($MU$3),"",IF(OR(Tipy!KU48=Výsledky!$MP$6,Tipy!KU48=Výsledky!$MP$7,Tipy!KU48=Výsledky!$MP$8,Tipy!KU48=Výsledky!$MP$9),30,0))</f>
        <v>0</v>
      </c>
      <c r="MS54" s="182">
        <f>IF(ISBLANK($MU$3),"",IF(OR(Tipy!KV48=Výsledky!$MS$6,Tipy!KV48=Výsledky!$MS$7,Tipy!KV48=Výsledky!$MS$8,Tipy!KV48=Výsledky!$MS$9),10,0))</f>
        <v>0</v>
      </c>
      <c r="MT54" s="183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6" t="str">
        <f>IF(ISBLANK($MU$3),"",IF(ISBLANK(Tipy!KR48),"-",SUM(MP54:MT54)))</f>
        <v>-</v>
      </c>
      <c r="MV54" s="185"/>
      <c r="MW54" s="182">
        <f>IF(ISBLANK($NB$3),"",IF(ISBLANK(Tipy!KX48),0,IF(AND(Tipy!KX48=Výsledky!$MZ$3,Tipy!KZ48=Výsledky!$NB$3),50,0)))</f>
        <v>0</v>
      </c>
      <c r="MX54" s="182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2">
        <f>IF(ISBLANK($NB$3),"",IF(OR(Tipy!LA48=Výsledky!$MW$6,Tipy!LA48=Výsledky!$MW$7,Tipy!LA48=Výsledky!$MW$8,Tipy!LA48=Výsledky!$MW$9),30,0))</f>
        <v>0</v>
      </c>
      <c r="MZ54" s="182">
        <f>IF(ISBLANK($NB$3),"",IF(OR(Tipy!LB48=Výsledky!$MZ$6,Tipy!LB48=Výsledky!$MZ$7,Tipy!LB48=Výsledky!$MZ$8,Tipy!LB48=Výsledky!$MZ$9),10,0))</f>
        <v>0</v>
      </c>
      <c r="NA54" s="183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6" t="str">
        <f>IF(ISBLANK($NB$3),"",IF(ISBLANK(Tipy!KX48),"-",SUM(MW54:NA54)))</f>
        <v>-</v>
      </c>
      <c r="NC54" s="185"/>
      <c r="ND54" s="182" t="str">
        <f>IF(ISBLANK($NI$3),"",IF(ISBLANK(Tipy!LD48),0,IF(AND(Tipy!LD48=Výsledky!$NG$3,Tipy!LF48=Výsledky!$NI$3),50,0)))</f>
        <v/>
      </c>
      <c r="NE54" s="182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2" t="str">
        <f>IF(ISBLANK($NI$3),"",IF(OR(Tipy!LG48=Výsledky!$ND$6,Tipy!LG48=Výsledky!$ND$7,Tipy!LG48=Výsledky!$ND$8,Tipy!LG48=Výsledky!$ND$9),30,0))</f>
        <v/>
      </c>
      <c r="NG54" s="182" t="str">
        <f>IF(ISBLANK($NI$3),"",IF(OR(Tipy!LH48=Výsledky!$NG$6,Tipy!LH48=Výsledky!$NG$7,Tipy!LH48=Výsledky!$NG$8,Tipy!LH48=Výsledky!$NG$9),10,0))</f>
        <v/>
      </c>
      <c r="NH54" s="183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6" t="str">
        <f>IF(ISBLANK($NI$3),"",IF(ISBLANK(Tipy!LD48),"-",SUM(ND54:NH54)))</f>
        <v/>
      </c>
      <c r="NJ54" s="185"/>
      <c r="NK54" s="182">
        <f>IF(ISBLANK($NP$3),"",IF(ISBLANK(Tipy!LJ48),0,IF(AND(Tipy!LJ48=Výsledky!$NN$3,Tipy!LL48=Výsledky!$NP$3),50,0)))</f>
        <v>0</v>
      </c>
      <c r="NL54" s="182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2">
        <f>IF(ISBLANK($NP$3),"",IF(OR(Tipy!LM48=Výsledky!$NK$6,Tipy!LM48=Výsledky!$NK$7,Tipy!LM48=Výsledky!$NK$8,Tipy!LM48=Výsledky!$NK$9),30,0))</f>
        <v>0</v>
      </c>
      <c r="NN54" s="182">
        <f>IF(ISBLANK($NP$3),"",IF(OR(Tipy!LN48=Výsledky!$NN$6,Tipy!LN48=Výsledky!$NN$7,Tipy!LN48=Výsledky!$NN$8,Tipy!LN48=Výsledky!$NN$9),10,0))</f>
        <v>0</v>
      </c>
      <c r="NO54" s="183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6" t="str">
        <f>IF(ISBLANK($NP$3),"",IF(ISBLANK(Tipy!LJ48),"-",SUM(NK54:NO54)))</f>
        <v>-</v>
      </c>
      <c r="NQ54" s="185"/>
      <c r="NR54" s="182">
        <f>IF(ISBLANK($NW$3),"",IF(ISBLANK(Tipy!LP48),0,IF(AND(Tipy!LP48=Výsledky!$NU$3,Tipy!LR48=Výsledky!$NW$3),50,0)))</f>
        <v>0</v>
      </c>
      <c r="NS54" s="182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82">
        <f>IF(ISBLANK($NW$3),"",IF(OR(Tipy!LS48=Výsledky!$NR$6,Tipy!LS48=Výsledky!$NR$7,Tipy!LS48=Výsledky!$NR$8,Tipy!LS48=Výsledky!$NR$9),30,0))</f>
        <v>0</v>
      </c>
      <c r="NU54" s="182">
        <f>IF(ISBLANK($NW$3),"",IF(OR(Tipy!LT48=Výsledky!$NU$6,Tipy!LT48=Výsledky!$NU$7,Tipy!LT48=Výsledky!$NU$8,Tipy!LT48=Výsledky!$NU$9),10,0))</f>
        <v>0</v>
      </c>
      <c r="NV54" s="183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6" t="str">
        <f>IF(ISBLANK($NW$3),"",IF(ISBLANK(Tipy!LP48),"-",SUM(NR54:NV54)))</f>
        <v>-</v>
      </c>
      <c r="NX54" s="94"/>
      <c r="NY54" s="92">
        <f>IF(ISBLANK($OD$3),"",IF(ISBLANK(Tipy!LV48),0,IF(AND(Tipy!LV48=Výsledky!$OB$3,Tipy!LX48=Výsledky!$OD$3),50,0)))</f>
        <v>0</v>
      </c>
      <c r="NZ54" s="92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92">
        <f>IF(ISBLANK($OD$3),"",IF(OR(Tipy!LY48=Výsledky!$NY$6,Tipy!LY48=Výsledky!$NY$7,Tipy!LY48=Výsledky!$NY$8,Tipy!LY48=Výsledky!$NY$9),30,0))</f>
        <v>0</v>
      </c>
      <c r="OB54" s="92">
        <f>IF(ISBLANK($OD$3),"",IF(OR(Tipy!LZ48=Výsledky!$OB$6,Tipy!LZ48=Výsledky!$OB$7,Tipy!LZ48=Výsledky!$OB$8,Tipy!LZ48=Výsledky!$OB$9),10,0))</f>
        <v>0</v>
      </c>
      <c r="OC54" s="93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95" t="str">
        <f>IF(ISBLANK($OD$3),"",IF(ISBLANK(Tipy!LV48),"-",SUM(NY54:OC54)))</f>
        <v>-</v>
      </c>
      <c r="OE54" s="94"/>
      <c r="OF54" s="92" t="str">
        <f>IF(ISBLANK($OK$3),"",IF(ISBLANK(Tipy!MB48),0,IF(AND(Tipy!MB48=Výsledky!$OI$3,Tipy!MD48=Výsledky!$OK$3),50,0)))</f>
        <v/>
      </c>
      <c r="OG54" s="92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92" t="str">
        <f>IF(ISBLANK($OK$3),"",IF(OR(Tipy!ME48=Výsledky!$OF$6,Tipy!ME48=Výsledky!$OF$7,Tipy!ME48=Výsledky!$OF$8,Tipy!ME48=Výsledky!$OF$9),30,0))</f>
        <v/>
      </c>
      <c r="OI54" s="92" t="str">
        <f>IF(ISBLANK($OK$3),"",IF(OR(Tipy!MF48=Výsledky!$OI$6,Tipy!MF48=Výsledky!$OI$7,Tipy!MF48=Výsledky!$OI$8,Tipy!MF48=Výsledky!$OI$9),10,0))</f>
        <v/>
      </c>
      <c r="OJ54" s="93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95" t="str">
        <f>IF(ISBLANK($OK$3),"",IF(ISBLANK(Tipy!MB48),"-",SUM(OF54:OJ54)))</f>
        <v/>
      </c>
      <c r="OL54" s="94"/>
      <c r="OM54" s="92" t="str">
        <f>IF(ISBLANK($OR$3),"",IF(ISBLANK(Tipy!MH48),0,IF(AND(Tipy!MH48=Výsledky!$OP$3,Tipy!MJ48=Výsledky!$OR$3),50,0)))</f>
        <v/>
      </c>
      <c r="ON54" s="92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92" t="str">
        <f>IF(ISBLANK($OR$3),"",IF(OR(Tipy!MK48=Výsledky!$OM$6,Tipy!MK48=Výsledky!$OM$7,Tipy!MK48=Výsledky!$OM$8,Tipy!MK48=Výsledky!$OM$9),30,0))</f>
        <v/>
      </c>
      <c r="OP54" s="92" t="str">
        <f>IF(ISBLANK($OR$3),"",IF(OR(Tipy!ML48=Výsledky!$OP$6,Tipy!ML48=Výsledky!$OP$7,Tipy!ML48=Výsledky!$OP$8,Tipy!ML48=Výsledky!$OP$9),10,0))</f>
        <v/>
      </c>
      <c r="OQ54" s="93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95" t="str">
        <f>IF(ISBLANK($OR$3),"",IF(ISBLANK(Tipy!MH48),"-",SUM(OM54:OQ54)))</f>
        <v/>
      </c>
      <c r="OS54" s="94"/>
      <c r="OT54" s="92" t="str">
        <f>IF(ISBLANK($OY$3),"",IF(ISBLANK(Tipy!MN48),0,IF(AND(Tipy!MN48=Výsledky!$OW$3,Tipy!MP48=Výsledky!$OY$3),50,0)))</f>
        <v/>
      </c>
      <c r="OU54" s="92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92" t="str">
        <f>IF(ISBLANK($OY$3),"",IF(OR(Tipy!MQ48=Výsledky!$OT$6,Tipy!MQ48=Výsledky!$OT$7,Tipy!MQ48=Výsledky!$OT$8,Tipy!MQ48=Výsledky!$OT$9),30,0))</f>
        <v/>
      </c>
      <c r="OW54" s="92" t="str">
        <f>IF(ISBLANK($OY$3),"",IF(OR(Tipy!MR48=Výsledky!$OW$6,Tipy!MR48=Výsledky!$OW$7,Tipy!MR48=Výsledky!$OW$8,Tipy!MR48=Výsledky!$OW$9),10,0))</f>
        <v/>
      </c>
      <c r="OX54" s="93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95" t="str">
        <f>IF(ISBLANK($OY$3),"",IF(ISBLANK(Tipy!MN48),"-",SUM(OT54:OX54)))</f>
        <v/>
      </c>
      <c r="OZ54" s="94"/>
      <c r="PA54" s="92" t="str">
        <f>IF(ISBLANK($PF$3),"",IF(ISBLANK(Tipy!MT48),0,IF(AND(Tipy!MT48=Výsledky!$PD$3,Tipy!MV48=Výsledky!$PF$3),50,0)))</f>
        <v/>
      </c>
      <c r="PB54" s="92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92" t="str">
        <f>IF(ISBLANK($PF$3),"",IF(OR(Tipy!MW48=Výsledky!$PA$6,Tipy!MW48=Výsledky!$PA$7,Tipy!MW48=Výsledky!$PA$8,Tipy!MW48=Výsledky!$PA$9),30,0))</f>
        <v/>
      </c>
      <c r="PD54" s="92" t="str">
        <f>IF(ISBLANK($PF$3),"",IF(OR(Tipy!MX48=Výsledky!$PD$6,Tipy!MX48=Výsledky!$PD$7,Tipy!MX48=Výsledky!$PD$8,Tipy!MX48=Výsledky!$PD$9),10,0))</f>
        <v/>
      </c>
      <c r="PE54" s="93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95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>
        <f>IF(ISBLANK($LS$3),"",IF(ISBLANK(Tipy!JT49),0,IF(AND(Tipy!JT49=Výsledky!$LQ$3,Tipy!JV49=Výsledky!$LS$3),50,0)))</f>
        <v>0</v>
      </c>
      <c r="LO55" s="182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82">
        <f>IF(ISBLANK($LS$3),"",IF(OR(Tipy!JW49=Výsledky!$LN$6,Tipy!JW49=Výsledky!$LN$7,Tipy!JW49=Výsledky!$LN$8,Tipy!JW49=Výsledky!$LN$9),30,0))</f>
        <v>0</v>
      </c>
      <c r="LQ55" s="182">
        <f>IF(ISBLANK($LS$3),"",IF(OR(Tipy!JX49=Výsledky!$LQ$6,Tipy!JX49=Výsledky!$LQ$7,Tipy!JX49=Výsledky!$LQ$8,Tipy!JX49=Výsledky!$LQ$9),10,0))</f>
        <v>0</v>
      </c>
      <c r="LR55" s="183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6" t="str">
        <f>IF(ISBLANK($LS$3),"",IF(ISBLANK(Tipy!JT49),"-",SUM(LN55:LR55)))</f>
        <v>-</v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182">
        <f>IF(ISBLANK($MG$3),"",IF(ISBLANK(Tipy!KF49),0,IF(AND(Tipy!KF49=Výsledky!$ME$3,Tipy!KH49=Výsledky!$MG$3),50,0)))</f>
        <v>0</v>
      </c>
      <c r="MC55" s="182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2">
        <f>IF(ISBLANK($MG$3),"",IF(OR(Tipy!KI49=Výsledky!$MB$6,Tipy!KI49=Výsledky!$MB$7,Tipy!KI49=Výsledky!$MB$8,Tipy!KI49=Výsledky!$MB$9),30,0))</f>
        <v>0</v>
      </c>
      <c r="ME55" s="182">
        <f>IF(ISBLANK($MG$3),"",IF(OR(Tipy!KJ49=Výsledky!$ME$6,Tipy!KJ49=Výsledky!$ME$7,Tipy!KJ49=Výsledky!$ME$8,Tipy!KJ49=Výsledky!$ME$9),10,0))</f>
        <v>0</v>
      </c>
      <c r="MF55" s="183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6" t="str">
        <f>IF(ISBLANK($MG$3),"",IF(ISBLANK(Tipy!KF49),"-",SUM(MB55:MF55)))</f>
        <v>-</v>
      </c>
      <c r="MH55" s="94"/>
      <c r="MI55" s="182">
        <f>IF(ISBLANK($MN$3),"",IF(ISBLANK(Tipy!KL49),0,IF(AND(Tipy!KL49=Výsledky!$ML$3,Tipy!KN49=Výsledky!$MN$3),50,0)))</f>
        <v>0</v>
      </c>
      <c r="MJ55" s="182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2">
        <f>IF(ISBLANK($MN$3),"",IF(OR(Tipy!KO49=Výsledky!$MI$6,Tipy!KO49=Výsledky!$MI$7,Tipy!KO49=Výsledky!$MI$8,Tipy!KO49=Výsledky!$MI$9),30,0))</f>
        <v>0</v>
      </c>
      <c r="ML55" s="182">
        <f>IF(ISBLANK($MN$3),"",IF(OR(Tipy!KP49=Výsledky!$ML$6,Tipy!KP49=Výsledky!$ML$7,Tipy!KP49=Výsledky!$ML$8,Tipy!KP49=Výsledky!$ML$9),10,0))</f>
        <v>0</v>
      </c>
      <c r="MM55" s="183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6" t="str">
        <f>IF(ISBLANK($MN$3),"",IF(ISBLANK(Tipy!KL49),"-",SUM(MI55:MM55)))</f>
        <v>-</v>
      </c>
      <c r="MO55" s="185"/>
      <c r="MP55" s="182">
        <f>IF(ISBLANK($MU$3),"",IF(ISBLANK(Tipy!KR49),0,IF(AND(Tipy!KR49=Výsledky!$MS$3,Tipy!KT49=Výsledky!$MU$3),50,0)))</f>
        <v>0</v>
      </c>
      <c r="MQ55" s="182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2">
        <f>IF(ISBLANK($MU$3),"",IF(OR(Tipy!KU49=Výsledky!$MP$6,Tipy!KU49=Výsledky!$MP$7,Tipy!KU49=Výsledky!$MP$8,Tipy!KU49=Výsledky!$MP$9),30,0))</f>
        <v>0</v>
      </c>
      <c r="MS55" s="182">
        <f>IF(ISBLANK($MU$3),"",IF(OR(Tipy!KV49=Výsledky!$MS$6,Tipy!KV49=Výsledky!$MS$7,Tipy!KV49=Výsledky!$MS$8,Tipy!KV49=Výsledky!$MS$9),10,0))</f>
        <v>0</v>
      </c>
      <c r="MT55" s="183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6" t="str">
        <f>IF(ISBLANK($MU$3),"",IF(ISBLANK(Tipy!KR49),"-",SUM(MP55:MT55)))</f>
        <v>-</v>
      </c>
      <c r="MV55" s="185"/>
      <c r="MW55" s="182">
        <f>IF(ISBLANK($NB$3),"",IF(ISBLANK(Tipy!KX49),0,IF(AND(Tipy!KX49=Výsledky!$MZ$3,Tipy!KZ49=Výsledky!$NB$3),50,0)))</f>
        <v>0</v>
      </c>
      <c r="MX55" s="182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2">
        <f>IF(ISBLANK($NB$3),"",IF(OR(Tipy!LA49=Výsledky!$MW$6,Tipy!LA49=Výsledky!$MW$7,Tipy!LA49=Výsledky!$MW$8,Tipy!LA49=Výsledky!$MW$9),30,0))</f>
        <v>0</v>
      </c>
      <c r="MZ55" s="182">
        <f>IF(ISBLANK($NB$3),"",IF(OR(Tipy!LB49=Výsledky!$MZ$6,Tipy!LB49=Výsledky!$MZ$7,Tipy!LB49=Výsledky!$MZ$8,Tipy!LB49=Výsledky!$MZ$9),10,0))</f>
        <v>0</v>
      </c>
      <c r="NA55" s="183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6" t="str">
        <f>IF(ISBLANK($NB$3),"",IF(ISBLANK(Tipy!KX49),"-",SUM(MW55:NA55)))</f>
        <v>-</v>
      </c>
      <c r="NC55" s="185"/>
      <c r="ND55" s="182" t="str">
        <f>IF(ISBLANK($NI$3),"",IF(ISBLANK(Tipy!LD49),0,IF(AND(Tipy!LD49=Výsledky!$NG$3,Tipy!LF49=Výsledky!$NI$3),50,0)))</f>
        <v/>
      </c>
      <c r="NE55" s="182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2" t="str">
        <f>IF(ISBLANK($NI$3),"",IF(OR(Tipy!LG49=Výsledky!$ND$6,Tipy!LG49=Výsledky!$ND$7,Tipy!LG49=Výsledky!$ND$8,Tipy!LG49=Výsledky!$ND$9),30,0))</f>
        <v/>
      </c>
      <c r="NG55" s="182" t="str">
        <f>IF(ISBLANK($NI$3),"",IF(OR(Tipy!LH49=Výsledky!$NG$6,Tipy!LH49=Výsledky!$NG$7,Tipy!LH49=Výsledky!$NG$8,Tipy!LH49=Výsledky!$NG$9),10,0))</f>
        <v/>
      </c>
      <c r="NH55" s="183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6" t="str">
        <f>IF(ISBLANK($NI$3),"",IF(ISBLANK(Tipy!LD49),"-",SUM(ND55:NH55)))</f>
        <v/>
      </c>
      <c r="NJ55" s="185"/>
      <c r="NK55" s="182">
        <f>IF(ISBLANK($NP$3),"",IF(ISBLANK(Tipy!LJ49),0,IF(AND(Tipy!LJ49=Výsledky!$NN$3,Tipy!LL49=Výsledky!$NP$3),50,0)))</f>
        <v>0</v>
      </c>
      <c r="NL55" s="182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2">
        <f>IF(ISBLANK($NP$3),"",IF(OR(Tipy!LM49=Výsledky!$NK$6,Tipy!LM49=Výsledky!$NK$7,Tipy!LM49=Výsledky!$NK$8,Tipy!LM49=Výsledky!$NK$9),30,0))</f>
        <v>0</v>
      </c>
      <c r="NN55" s="182">
        <f>IF(ISBLANK($NP$3),"",IF(OR(Tipy!LN49=Výsledky!$NN$6,Tipy!LN49=Výsledky!$NN$7,Tipy!LN49=Výsledky!$NN$8,Tipy!LN49=Výsledky!$NN$9),10,0))</f>
        <v>0</v>
      </c>
      <c r="NO55" s="183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6" t="str">
        <f>IF(ISBLANK($NP$3),"",IF(ISBLANK(Tipy!LJ49),"-",SUM(NK55:NO55)))</f>
        <v>-</v>
      </c>
      <c r="NQ55" s="185"/>
      <c r="NR55" s="182">
        <f>IF(ISBLANK($NW$3),"",IF(ISBLANK(Tipy!LP49),0,IF(AND(Tipy!LP49=Výsledky!$NU$3,Tipy!LR49=Výsledky!$NW$3),50,0)))</f>
        <v>0</v>
      </c>
      <c r="NS55" s="182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82">
        <f>IF(ISBLANK($NW$3),"",IF(OR(Tipy!LS49=Výsledky!$NR$6,Tipy!LS49=Výsledky!$NR$7,Tipy!LS49=Výsledky!$NR$8,Tipy!LS49=Výsledky!$NR$9),30,0))</f>
        <v>0</v>
      </c>
      <c r="NU55" s="182">
        <f>IF(ISBLANK($NW$3),"",IF(OR(Tipy!LT49=Výsledky!$NU$6,Tipy!LT49=Výsledky!$NU$7,Tipy!LT49=Výsledky!$NU$8,Tipy!LT49=Výsledky!$NU$9),10,0))</f>
        <v>0</v>
      </c>
      <c r="NV55" s="183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6" t="str">
        <f>IF(ISBLANK($NW$3),"",IF(ISBLANK(Tipy!LP49),"-",SUM(NR55:NV55)))</f>
        <v>-</v>
      </c>
      <c r="NX55" s="94"/>
      <c r="NY55" s="92">
        <f>IF(ISBLANK($OD$3),"",IF(ISBLANK(Tipy!LV49),0,IF(AND(Tipy!LV49=Výsledky!$OB$3,Tipy!LX49=Výsledky!$OD$3),50,0)))</f>
        <v>0</v>
      </c>
      <c r="NZ55" s="92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92">
        <f>IF(ISBLANK($OD$3),"",IF(OR(Tipy!LY49=Výsledky!$NY$6,Tipy!LY49=Výsledky!$NY$7,Tipy!LY49=Výsledky!$NY$8,Tipy!LY49=Výsledky!$NY$9),30,0))</f>
        <v>0</v>
      </c>
      <c r="OB55" s="92">
        <f>IF(ISBLANK($OD$3),"",IF(OR(Tipy!LZ49=Výsledky!$OB$6,Tipy!LZ49=Výsledky!$OB$7,Tipy!LZ49=Výsledky!$OB$8,Tipy!LZ49=Výsledky!$OB$9),10,0))</f>
        <v>0</v>
      </c>
      <c r="OC55" s="93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95" t="str">
        <f>IF(ISBLANK($OD$3),"",IF(ISBLANK(Tipy!LV49),"-",SUM(NY55:OC55)))</f>
        <v>-</v>
      </c>
      <c r="OE55" s="94"/>
      <c r="OF55" s="92" t="str">
        <f>IF(ISBLANK($OK$3),"",IF(ISBLANK(Tipy!MB49),0,IF(AND(Tipy!MB49=Výsledky!$OI$3,Tipy!MD49=Výsledky!$OK$3),50,0)))</f>
        <v/>
      </c>
      <c r="OG55" s="92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92" t="str">
        <f>IF(ISBLANK($OK$3),"",IF(OR(Tipy!ME49=Výsledky!$OF$6,Tipy!ME49=Výsledky!$OF$7,Tipy!ME49=Výsledky!$OF$8,Tipy!ME49=Výsledky!$OF$9),30,0))</f>
        <v/>
      </c>
      <c r="OI55" s="92" t="str">
        <f>IF(ISBLANK($OK$3),"",IF(OR(Tipy!MF49=Výsledky!$OI$6,Tipy!MF49=Výsledky!$OI$7,Tipy!MF49=Výsledky!$OI$8,Tipy!MF49=Výsledky!$OI$9),10,0))</f>
        <v/>
      </c>
      <c r="OJ55" s="93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95" t="str">
        <f>IF(ISBLANK($OK$3),"",IF(ISBLANK(Tipy!MB49),"-",SUM(OF55:OJ55)))</f>
        <v/>
      </c>
      <c r="OL55" s="94"/>
      <c r="OM55" s="92" t="str">
        <f>IF(ISBLANK($OR$3),"",IF(ISBLANK(Tipy!MH49),0,IF(AND(Tipy!MH49=Výsledky!$OP$3,Tipy!MJ49=Výsledky!$OR$3),50,0)))</f>
        <v/>
      </c>
      <c r="ON55" s="92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92" t="str">
        <f>IF(ISBLANK($OR$3),"",IF(OR(Tipy!MK49=Výsledky!$OM$6,Tipy!MK49=Výsledky!$OM$7,Tipy!MK49=Výsledky!$OM$8,Tipy!MK49=Výsledky!$OM$9),30,0))</f>
        <v/>
      </c>
      <c r="OP55" s="92" t="str">
        <f>IF(ISBLANK($OR$3),"",IF(OR(Tipy!ML49=Výsledky!$OP$6,Tipy!ML49=Výsledky!$OP$7,Tipy!ML49=Výsledky!$OP$8,Tipy!ML49=Výsledky!$OP$9),10,0))</f>
        <v/>
      </c>
      <c r="OQ55" s="93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95" t="str">
        <f>IF(ISBLANK($OR$3),"",IF(ISBLANK(Tipy!MH49),"-",SUM(OM55:OQ55)))</f>
        <v/>
      </c>
      <c r="OS55" s="94"/>
      <c r="OT55" s="92" t="str">
        <f>IF(ISBLANK($OY$3),"",IF(ISBLANK(Tipy!MN49),0,IF(AND(Tipy!MN49=Výsledky!$OW$3,Tipy!MP49=Výsledky!$OY$3),50,0)))</f>
        <v/>
      </c>
      <c r="OU55" s="92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92" t="str">
        <f>IF(ISBLANK($OY$3),"",IF(OR(Tipy!MQ49=Výsledky!$OT$6,Tipy!MQ49=Výsledky!$OT$7,Tipy!MQ49=Výsledky!$OT$8,Tipy!MQ49=Výsledky!$OT$9),30,0))</f>
        <v/>
      </c>
      <c r="OW55" s="92" t="str">
        <f>IF(ISBLANK($OY$3),"",IF(OR(Tipy!MR49=Výsledky!$OW$6,Tipy!MR49=Výsledky!$OW$7,Tipy!MR49=Výsledky!$OW$8,Tipy!MR49=Výsledky!$OW$9),10,0))</f>
        <v/>
      </c>
      <c r="OX55" s="93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95" t="str">
        <f>IF(ISBLANK($OY$3),"",IF(ISBLANK(Tipy!MN49),"-",SUM(OT55:OX55)))</f>
        <v/>
      </c>
      <c r="OZ55" s="94"/>
      <c r="PA55" s="92" t="str">
        <f>IF(ISBLANK($PF$3),"",IF(ISBLANK(Tipy!MT49),0,IF(AND(Tipy!MT49=Výsledky!$PD$3,Tipy!MV49=Výsledky!$PF$3),50,0)))</f>
        <v/>
      </c>
      <c r="PB55" s="92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92" t="str">
        <f>IF(ISBLANK($PF$3),"",IF(OR(Tipy!MW49=Výsledky!$PA$6,Tipy!MW49=Výsledky!$PA$7,Tipy!MW49=Výsledky!$PA$8,Tipy!MW49=Výsledky!$PA$9),30,0))</f>
        <v/>
      </c>
      <c r="PD55" s="92" t="str">
        <f>IF(ISBLANK($PF$3),"",IF(OR(Tipy!MX49=Výsledky!$PD$6,Tipy!MX49=Výsledky!$PD$7,Tipy!MX49=Výsledky!$PD$8,Tipy!MX49=Výsledky!$PD$9),10,0))</f>
        <v/>
      </c>
      <c r="PE55" s="93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95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>
        <f>IF(ISBLANK($LS$3),"",IF(ISBLANK(Tipy!JT50),0,IF(AND(Tipy!JT50=Výsledky!$LQ$3,Tipy!JV50=Výsledky!$LS$3),50,0)))</f>
        <v>0</v>
      </c>
      <c r="LO56" s="182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82">
        <f>IF(ISBLANK($LS$3),"",IF(OR(Tipy!JW50=Výsledky!$LN$6,Tipy!JW50=Výsledky!$LN$7,Tipy!JW50=Výsledky!$LN$8,Tipy!JW50=Výsledky!$LN$9),30,0))</f>
        <v>0</v>
      </c>
      <c r="LQ56" s="182">
        <f>IF(ISBLANK($LS$3),"",IF(OR(Tipy!JX50=Výsledky!$LQ$6,Tipy!JX50=Výsledky!$LQ$7,Tipy!JX50=Výsledky!$LQ$8,Tipy!JX50=Výsledky!$LQ$9),10,0))</f>
        <v>0</v>
      </c>
      <c r="LR56" s="183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6" t="str">
        <f>IF(ISBLANK($LS$3),"",IF(ISBLANK(Tipy!JT50),"-",SUM(LN56:LR56)))</f>
        <v>-</v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182">
        <f>IF(ISBLANK($MG$3),"",IF(ISBLANK(Tipy!KF50),0,IF(AND(Tipy!KF50=Výsledky!$ME$3,Tipy!KH50=Výsledky!$MG$3),50,0)))</f>
        <v>0</v>
      </c>
      <c r="MC56" s="182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2">
        <f>IF(ISBLANK($MG$3),"",IF(OR(Tipy!KI50=Výsledky!$MB$6,Tipy!KI50=Výsledky!$MB$7,Tipy!KI50=Výsledky!$MB$8,Tipy!KI50=Výsledky!$MB$9),30,0))</f>
        <v>0</v>
      </c>
      <c r="ME56" s="182">
        <f>IF(ISBLANK($MG$3),"",IF(OR(Tipy!KJ50=Výsledky!$ME$6,Tipy!KJ50=Výsledky!$ME$7,Tipy!KJ50=Výsledky!$ME$8,Tipy!KJ50=Výsledky!$ME$9),10,0))</f>
        <v>0</v>
      </c>
      <c r="MF56" s="183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6" t="str">
        <f>IF(ISBLANK($MG$3),"",IF(ISBLANK(Tipy!KF50),"-",SUM(MB56:MF56)))</f>
        <v>-</v>
      </c>
      <c r="MH56" s="94"/>
      <c r="MI56" s="182">
        <f>IF(ISBLANK($MN$3),"",IF(ISBLANK(Tipy!KL50),0,IF(AND(Tipy!KL50=Výsledky!$ML$3,Tipy!KN50=Výsledky!$MN$3),50,0)))</f>
        <v>0</v>
      </c>
      <c r="MJ56" s="182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2">
        <f>IF(ISBLANK($MN$3),"",IF(OR(Tipy!KO50=Výsledky!$MI$6,Tipy!KO50=Výsledky!$MI$7,Tipy!KO50=Výsledky!$MI$8,Tipy!KO50=Výsledky!$MI$9),30,0))</f>
        <v>0</v>
      </c>
      <c r="ML56" s="182">
        <f>IF(ISBLANK($MN$3),"",IF(OR(Tipy!KP50=Výsledky!$ML$6,Tipy!KP50=Výsledky!$ML$7,Tipy!KP50=Výsledky!$ML$8,Tipy!KP50=Výsledky!$ML$9),10,0))</f>
        <v>0</v>
      </c>
      <c r="MM56" s="183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6" t="str">
        <f>IF(ISBLANK($MN$3),"",IF(ISBLANK(Tipy!KL50),"-",SUM(MI56:MM56)))</f>
        <v>-</v>
      </c>
      <c r="MO56" s="185"/>
      <c r="MP56" s="182">
        <f>IF(ISBLANK($MU$3),"",IF(ISBLANK(Tipy!KR50),0,IF(AND(Tipy!KR50=Výsledky!$MS$3,Tipy!KT50=Výsledky!$MU$3),50,0)))</f>
        <v>0</v>
      </c>
      <c r="MQ56" s="182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2">
        <f>IF(ISBLANK($MU$3),"",IF(OR(Tipy!KU50=Výsledky!$MP$6,Tipy!KU50=Výsledky!$MP$7,Tipy!KU50=Výsledky!$MP$8,Tipy!KU50=Výsledky!$MP$9),30,0))</f>
        <v>0</v>
      </c>
      <c r="MS56" s="182">
        <f>IF(ISBLANK($MU$3),"",IF(OR(Tipy!KV50=Výsledky!$MS$6,Tipy!KV50=Výsledky!$MS$7,Tipy!KV50=Výsledky!$MS$8,Tipy!KV50=Výsledky!$MS$9),10,0))</f>
        <v>0</v>
      </c>
      <c r="MT56" s="183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6" t="str">
        <f>IF(ISBLANK($MU$3),"",IF(ISBLANK(Tipy!KR50),"-",SUM(MP56:MT56)))</f>
        <v>-</v>
      </c>
      <c r="MV56" s="185"/>
      <c r="MW56" s="182">
        <f>IF(ISBLANK($NB$3),"",IF(ISBLANK(Tipy!KX50),0,IF(AND(Tipy!KX50=Výsledky!$MZ$3,Tipy!KZ50=Výsledky!$NB$3),50,0)))</f>
        <v>0</v>
      </c>
      <c r="MX56" s="182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2">
        <f>IF(ISBLANK($NB$3),"",IF(OR(Tipy!LA50=Výsledky!$MW$6,Tipy!LA50=Výsledky!$MW$7,Tipy!LA50=Výsledky!$MW$8,Tipy!LA50=Výsledky!$MW$9),30,0))</f>
        <v>0</v>
      </c>
      <c r="MZ56" s="182">
        <f>IF(ISBLANK($NB$3),"",IF(OR(Tipy!LB50=Výsledky!$MZ$6,Tipy!LB50=Výsledky!$MZ$7,Tipy!LB50=Výsledky!$MZ$8,Tipy!LB50=Výsledky!$MZ$9),10,0))</f>
        <v>0</v>
      </c>
      <c r="NA56" s="183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6" t="str">
        <f>IF(ISBLANK($NB$3),"",IF(ISBLANK(Tipy!KX50),"-",SUM(MW56:NA56)))</f>
        <v>-</v>
      </c>
      <c r="NC56" s="185"/>
      <c r="ND56" s="182" t="str">
        <f>IF(ISBLANK($NI$3),"",IF(ISBLANK(Tipy!LD50),0,IF(AND(Tipy!LD50=Výsledky!$NG$3,Tipy!LF50=Výsledky!$NI$3),50,0)))</f>
        <v/>
      </c>
      <c r="NE56" s="182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2" t="str">
        <f>IF(ISBLANK($NI$3),"",IF(OR(Tipy!LG50=Výsledky!$ND$6,Tipy!LG50=Výsledky!$ND$7,Tipy!LG50=Výsledky!$ND$8,Tipy!LG50=Výsledky!$ND$9),30,0))</f>
        <v/>
      </c>
      <c r="NG56" s="182" t="str">
        <f>IF(ISBLANK($NI$3),"",IF(OR(Tipy!LH50=Výsledky!$NG$6,Tipy!LH50=Výsledky!$NG$7,Tipy!LH50=Výsledky!$NG$8,Tipy!LH50=Výsledky!$NG$9),10,0))</f>
        <v/>
      </c>
      <c r="NH56" s="183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6" t="str">
        <f>IF(ISBLANK($NI$3),"",IF(ISBLANK(Tipy!LD50),"-",SUM(ND56:NH56)))</f>
        <v/>
      </c>
      <c r="NJ56" s="185"/>
      <c r="NK56" s="182">
        <f>IF(ISBLANK($NP$3),"",IF(ISBLANK(Tipy!LJ50),0,IF(AND(Tipy!LJ50=Výsledky!$NN$3,Tipy!LL50=Výsledky!$NP$3),50,0)))</f>
        <v>0</v>
      </c>
      <c r="NL56" s="182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2">
        <f>IF(ISBLANK($NP$3),"",IF(OR(Tipy!LM50=Výsledky!$NK$6,Tipy!LM50=Výsledky!$NK$7,Tipy!LM50=Výsledky!$NK$8,Tipy!LM50=Výsledky!$NK$9),30,0))</f>
        <v>0</v>
      </c>
      <c r="NN56" s="182">
        <f>IF(ISBLANK($NP$3),"",IF(OR(Tipy!LN50=Výsledky!$NN$6,Tipy!LN50=Výsledky!$NN$7,Tipy!LN50=Výsledky!$NN$8,Tipy!LN50=Výsledky!$NN$9),10,0))</f>
        <v>0</v>
      </c>
      <c r="NO56" s="183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6" t="str">
        <f>IF(ISBLANK($NP$3),"",IF(ISBLANK(Tipy!LJ50),"-",SUM(NK56:NO56)))</f>
        <v>-</v>
      </c>
      <c r="NQ56" s="185"/>
      <c r="NR56" s="182">
        <f>IF(ISBLANK($NW$3),"",IF(ISBLANK(Tipy!LP50),0,IF(AND(Tipy!LP50=Výsledky!$NU$3,Tipy!LR50=Výsledky!$NW$3),50,0)))</f>
        <v>0</v>
      </c>
      <c r="NS56" s="182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82">
        <f>IF(ISBLANK($NW$3),"",IF(OR(Tipy!LS50=Výsledky!$NR$6,Tipy!LS50=Výsledky!$NR$7,Tipy!LS50=Výsledky!$NR$8,Tipy!LS50=Výsledky!$NR$9),30,0))</f>
        <v>0</v>
      </c>
      <c r="NU56" s="182">
        <f>IF(ISBLANK($NW$3),"",IF(OR(Tipy!LT50=Výsledky!$NU$6,Tipy!LT50=Výsledky!$NU$7,Tipy!LT50=Výsledky!$NU$8,Tipy!LT50=Výsledky!$NU$9),10,0))</f>
        <v>0</v>
      </c>
      <c r="NV56" s="183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6" t="str">
        <f>IF(ISBLANK($NW$3),"",IF(ISBLANK(Tipy!LP50),"-",SUM(NR56:NV56)))</f>
        <v>-</v>
      </c>
      <c r="NX56" s="94"/>
      <c r="NY56" s="92">
        <f>IF(ISBLANK($OD$3),"",IF(ISBLANK(Tipy!LV50),0,IF(AND(Tipy!LV50=Výsledky!$OB$3,Tipy!LX50=Výsledky!$OD$3),50,0)))</f>
        <v>0</v>
      </c>
      <c r="NZ56" s="92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92">
        <f>IF(ISBLANK($OD$3),"",IF(OR(Tipy!LY50=Výsledky!$NY$6,Tipy!LY50=Výsledky!$NY$7,Tipy!LY50=Výsledky!$NY$8,Tipy!LY50=Výsledky!$NY$9),30,0))</f>
        <v>0</v>
      </c>
      <c r="OB56" s="92">
        <f>IF(ISBLANK($OD$3),"",IF(OR(Tipy!LZ50=Výsledky!$OB$6,Tipy!LZ50=Výsledky!$OB$7,Tipy!LZ50=Výsledky!$OB$8,Tipy!LZ50=Výsledky!$OB$9),10,0))</f>
        <v>0</v>
      </c>
      <c r="OC56" s="93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95" t="str">
        <f>IF(ISBLANK($OD$3),"",IF(ISBLANK(Tipy!LV50),"-",SUM(NY56:OC56)))</f>
        <v>-</v>
      </c>
      <c r="OE56" s="94"/>
      <c r="OF56" s="92" t="str">
        <f>IF(ISBLANK($OK$3),"",IF(ISBLANK(Tipy!MB50),0,IF(AND(Tipy!MB50=Výsledky!$OI$3,Tipy!MD50=Výsledky!$OK$3),50,0)))</f>
        <v/>
      </c>
      <c r="OG56" s="92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92" t="str">
        <f>IF(ISBLANK($OK$3),"",IF(OR(Tipy!ME50=Výsledky!$OF$6,Tipy!ME50=Výsledky!$OF$7,Tipy!ME50=Výsledky!$OF$8,Tipy!ME50=Výsledky!$OF$9),30,0))</f>
        <v/>
      </c>
      <c r="OI56" s="92" t="str">
        <f>IF(ISBLANK($OK$3),"",IF(OR(Tipy!MF50=Výsledky!$OI$6,Tipy!MF50=Výsledky!$OI$7,Tipy!MF50=Výsledky!$OI$8,Tipy!MF50=Výsledky!$OI$9),10,0))</f>
        <v/>
      </c>
      <c r="OJ56" s="93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95" t="str">
        <f>IF(ISBLANK($OK$3),"",IF(ISBLANK(Tipy!MB50),"-",SUM(OF56:OJ56)))</f>
        <v/>
      </c>
      <c r="OL56" s="94"/>
      <c r="OM56" s="92" t="str">
        <f>IF(ISBLANK($OR$3),"",IF(ISBLANK(Tipy!MH50),0,IF(AND(Tipy!MH50=Výsledky!$OP$3,Tipy!MJ50=Výsledky!$OR$3),50,0)))</f>
        <v/>
      </c>
      <c r="ON56" s="92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92" t="str">
        <f>IF(ISBLANK($OR$3),"",IF(OR(Tipy!MK50=Výsledky!$OM$6,Tipy!MK50=Výsledky!$OM$7,Tipy!MK50=Výsledky!$OM$8,Tipy!MK50=Výsledky!$OM$9),30,0))</f>
        <v/>
      </c>
      <c r="OP56" s="92" t="str">
        <f>IF(ISBLANK($OR$3),"",IF(OR(Tipy!ML50=Výsledky!$OP$6,Tipy!ML50=Výsledky!$OP$7,Tipy!ML50=Výsledky!$OP$8,Tipy!ML50=Výsledky!$OP$9),10,0))</f>
        <v/>
      </c>
      <c r="OQ56" s="93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95" t="str">
        <f>IF(ISBLANK($OR$3),"",IF(ISBLANK(Tipy!MH50),"-",SUM(OM56:OQ56)))</f>
        <v/>
      </c>
      <c r="OS56" s="94"/>
      <c r="OT56" s="92" t="str">
        <f>IF(ISBLANK($OY$3),"",IF(ISBLANK(Tipy!MN50),0,IF(AND(Tipy!MN50=Výsledky!$OW$3,Tipy!MP50=Výsledky!$OY$3),50,0)))</f>
        <v/>
      </c>
      <c r="OU56" s="92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92" t="str">
        <f>IF(ISBLANK($OY$3),"",IF(OR(Tipy!MQ50=Výsledky!$OT$6,Tipy!MQ50=Výsledky!$OT$7,Tipy!MQ50=Výsledky!$OT$8,Tipy!MQ50=Výsledky!$OT$9),30,0))</f>
        <v/>
      </c>
      <c r="OW56" s="92" t="str">
        <f>IF(ISBLANK($OY$3),"",IF(OR(Tipy!MR50=Výsledky!$OW$6,Tipy!MR50=Výsledky!$OW$7,Tipy!MR50=Výsledky!$OW$8,Tipy!MR50=Výsledky!$OW$9),10,0))</f>
        <v/>
      </c>
      <c r="OX56" s="93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95" t="str">
        <f>IF(ISBLANK($OY$3),"",IF(ISBLANK(Tipy!MN50),"-",SUM(OT56:OX56)))</f>
        <v/>
      </c>
      <c r="OZ56" s="94"/>
      <c r="PA56" s="92" t="str">
        <f>IF(ISBLANK($PF$3),"",IF(ISBLANK(Tipy!MT50),0,IF(AND(Tipy!MT50=Výsledky!$PD$3,Tipy!MV50=Výsledky!$PF$3),50,0)))</f>
        <v/>
      </c>
      <c r="PB56" s="92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92" t="str">
        <f>IF(ISBLANK($PF$3),"",IF(OR(Tipy!MW50=Výsledky!$PA$6,Tipy!MW50=Výsledky!$PA$7,Tipy!MW50=Výsledky!$PA$8,Tipy!MW50=Výsledky!$PA$9),30,0))</f>
        <v/>
      </c>
      <c r="PD56" s="92" t="str">
        <f>IF(ISBLANK($PF$3),"",IF(OR(Tipy!MX50=Výsledky!$PD$6,Tipy!MX50=Výsledky!$PD$7,Tipy!MX50=Výsledky!$PD$8,Tipy!MX50=Výsledky!$PD$9),10,0))</f>
        <v/>
      </c>
      <c r="PE56" s="93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95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>
        <f>IF(ISBLANK($LS$3),"",IF(ISBLANK(Tipy!JT51),0,IF(AND(Tipy!JT51=Výsledky!$LQ$3,Tipy!JV51=Výsledky!$LS$3),50,0)))</f>
        <v>0</v>
      </c>
      <c r="LO57" s="182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82">
        <f>IF(ISBLANK($LS$3),"",IF(OR(Tipy!JW51=Výsledky!$LN$6,Tipy!JW51=Výsledky!$LN$7,Tipy!JW51=Výsledky!$LN$8,Tipy!JW51=Výsledky!$LN$9),30,0))</f>
        <v>0</v>
      </c>
      <c r="LQ57" s="182">
        <f>IF(ISBLANK($LS$3),"",IF(OR(Tipy!JX51=Výsledky!$LQ$6,Tipy!JX51=Výsledky!$LQ$7,Tipy!JX51=Výsledky!$LQ$8,Tipy!JX51=Výsledky!$LQ$9),10,0))</f>
        <v>0</v>
      </c>
      <c r="LR57" s="183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6" t="str">
        <f>IF(ISBLANK($LS$3),"",IF(ISBLANK(Tipy!JT51),"-",SUM(LN57:LR57)))</f>
        <v>-</v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182">
        <f>IF(ISBLANK($MG$3),"",IF(ISBLANK(Tipy!KF51),0,IF(AND(Tipy!KF51=Výsledky!$ME$3,Tipy!KH51=Výsledky!$MG$3),50,0)))</f>
        <v>0</v>
      </c>
      <c r="MC57" s="182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2">
        <f>IF(ISBLANK($MG$3),"",IF(OR(Tipy!KI51=Výsledky!$MB$6,Tipy!KI51=Výsledky!$MB$7,Tipy!KI51=Výsledky!$MB$8,Tipy!KI51=Výsledky!$MB$9),30,0))</f>
        <v>0</v>
      </c>
      <c r="ME57" s="182">
        <f>IF(ISBLANK($MG$3),"",IF(OR(Tipy!KJ51=Výsledky!$ME$6,Tipy!KJ51=Výsledky!$ME$7,Tipy!KJ51=Výsledky!$ME$8,Tipy!KJ51=Výsledky!$ME$9),10,0))</f>
        <v>0</v>
      </c>
      <c r="MF57" s="183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6" t="str">
        <f>IF(ISBLANK($MG$3),"",IF(ISBLANK(Tipy!KF51),"-",SUM(MB57:MF57)))</f>
        <v>-</v>
      </c>
      <c r="MH57" s="94"/>
      <c r="MI57" s="182">
        <f>IF(ISBLANK($MN$3),"",IF(ISBLANK(Tipy!KL51),0,IF(AND(Tipy!KL51=Výsledky!$ML$3,Tipy!KN51=Výsledky!$MN$3),50,0)))</f>
        <v>0</v>
      </c>
      <c r="MJ57" s="182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2">
        <f>IF(ISBLANK($MN$3),"",IF(OR(Tipy!KO51=Výsledky!$MI$6,Tipy!KO51=Výsledky!$MI$7,Tipy!KO51=Výsledky!$MI$8,Tipy!KO51=Výsledky!$MI$9),30,0))</f>
        <v>0</v>
      </c>
      <c r="ML57" s="182">
        <f>IF(ISBLANK($MN$3),"",IF(OR(Tipy!KP51=Výsledky!$ML$6,Tipy!KP51=Výsledky!$ML$7,Tipy!KP51=Výsledky!$ML$8,Tipy!KP51=Výsledky!$ML$9),10,0))</f>
        <v>0</v>
      </c>
      <c r="MM57" s="183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6" t="str">
        <f>IF(ISBLANK($MN$3),"",IF(ISBLANK(Tipy!KL51),"-",SUM(MI57:MM57)))</f>
        <v>-</v>
      </c>
      <c r="MO57" s="185"/>
      <c r="MP57" s="182">
        <f>IF(ISBLANK($MU$3),"",IF(ISBLANK(Tipy!KR51),0,IF(AND(Tipy!KR51=Výsledky!$MS$3,Tipy!KT51=Výsledky!$MU$3),50,0)))</f>
        <v>0</v>
      </c>
      <c r="MQ57" s="182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2">
        <f>IF(ISBLANK($MU$3),"",IF(OR(Tipy!KU51=Výsledky!$MP$6,Tipy!KU51=Výsledky!$MP$7,Tipy!KU51=Výsledky!$MP$8,Tipy!KU51=Výsledky!$MP$9),30,0))</f>
        <v>0</v>
      </c>
      <c r="MS57" s="182">
        <f>IF(ISBLANK($MU$3),"",IF(OR(Tipy!KV51=Výsledky!$MS$6,Tipy!KV51=Výsledky!$MS$7,Tipy!KV51=Výsledky!$MS$8,Tipy!KV51=Výsledky!$MS$9),10,0))</f>
        <v>0</v>
      </c>
      <c r="MT57" s="183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6" t="str">
        <f>IF(ISBLANK($MU$3),"",IF(ISBLANK(Tipy!KR51),"-",SUM(MP57:MT57)))</f>
        <v>-</v>
      </c>
      <c r="MV57" s="185"/>
      <c r="MW57" s="182">
        <f>IF(ISBLANK($NB$3),"",IF(ISBLANK(Tipy!KX51),0,IF(AND(Tipy!KX51=Výsledky!$MZ$3,Tipy!KZ51=Výsledky!$NB$3),50,0)))</f>
        <v>0</v>
      </c>
      <c r="MX57" s="182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2">
        <f>IF(ISBLANK($NB$3),"",IF(OR(Tipy!LA51=Výsledky!$MW$6,Tipy!LA51=Výsledky!$MW$7,Tipy!LA51=Výsledky!$MW$8,Tipy!LA51=Výsledky!$MW$9),30,0))</f>
        <v>0</v>
      </c>
      <c r="MZ57" s="182">
        <f>IF(ISBLANK($NB$3),"",IF(OR(Tipy!LB51=Výsledky!$MZ$6,Tipy!LB51=Výsledky!$MZ$7,Tipy!LB51=Výsledky!$MZ$8,Tipy!LB51=Výsledky!$MZ$9),10,0))</f>
        <v>0</v>
      </c>
      <c r="NA57" s="183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6" t="str">
        <f>IF(ISBLANK($NB$3),"",IF(ISBLANK(Tipy!KX51),"-",SUM(MW57:NA57)))</f>
        <v>-</v>
      </c>
      <c r="NC57" s="185"/>
      <c r="ND57" s="182" t="str">
        <f>IF(ISBLANK($NI$3),"",IF(ISBLANK(Tipy!LD51),0,IF(AND(Tipy!LD51=Výsledky!$NG$3,Tipy!LF51=Výsledky!$NI$3),50,0)))</f>
        <v/>
      </c>
      <c r="NE57" s="182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2" t="str">
        <f>IF(ISBLANK($NI$3),"",IF(OR(Tipy!LG51=Výsledky!$ND$6,Tipy!LG51=Výsledky!$ND$7,Tipy!LG51=Výsledky!$ND$8,Tipy!LG51=Výsledky!$ND$9),30,0))</f>
        <v/>
      </c>
      <c r="NG57" s="182" t="str">
        <f>IF(ISBLANK($NI$3),"",IF(OR(Tipy!LH51=Výsledky!$NG$6,Tipy!LH51=Výsledky!$NG$7,Tipy!LH51=Výsledky!$NG$8,Tipy!LH51=Výsledky!$NG$9),10,0))</f>
        <v/>
      </c>
      <c r="NH57" s="183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6" t="str">
        <f>IF(ISBLANK($NI$3),"",IF(ISBLANK(Tipy!LD51),"-",SUM(ND57:NH57)))</f>
        <v/>
      </c>
      <c r="NJ57" s="185"/>
      <c r="NK57" s="182">
        <f>IF(ISBLANK($NP$3),"",IF(ISBLANK(Tipy!LJ51),0,IF(AND(Tipy!LJ51=Výsledky!$NN$3,Tipy!LL51=Výsledky!$NP$3),50,0)))</f>
        <v>0</v>
      </c>
      <c r="NL57" s="182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2">
        <f>IF(ISBLANK($NP$3),"",IF(OR(Tipy!LM51=Výsledky!$NK$6,Tipy!LM51=Výsledky!$NK$7,Tipy!LM51=Výsledky!$NK$8,Tipy!LM51=Výsledky!$NK$9),30,0))</f>
        <v>0</v>
      </c>
      <c r="NN57" s="182">
        <f>IF(ISBLANK($NP$3),"",IF(OR(Tipy!LN51=Výsledky!$NN$6,Tipy!LN51=Výsledky!$NN$7,Tipy!LN51=Výsledky!$NN$8,Tipy!LN51=Výsledky!$NN$9),10,0))</f>
        <v>0</v>
      </c>
      <c r="NO57" s="183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6" t="str">
        <f>IF(ISBLANK($NP$3),"",IF(ISBLANK(Tipy!LJ51),"-",SUM(NK57:NO57)))</f>
        <v>-</v>
      </c>
      <c r="NQ57" s="185"/>
      <c r="NR57" s="182">
        <f>IF(ISBLANK($NW$3),"",IF(ISBLANK(Tipy!LP51),0,IF(AND(Tipy!LP51=Výsledky!$NU$3,Tipy!LR51=Výsledky!$NW$3),50,0)))</f>
        <v>0</v>
      </c>
      <c r="NS57" s="182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82">
        <f>IF(ISBLANK($NW$3),"",IF(OR(Tipy!LS51=Výsledky!$NR$6,Tipy!LS51=Výsledky!$NR$7,Tipy!LS51=Výsledky!$NR$8,Tipy!LS51=Výsledky!$NR$9),30,0))</f>
        <v>0</v>
      </c>
      <c r="NU57" s="182">
        <f>IF(ISBLANK($NW$3),"",IF(OR(Tipy!LT51=Výsledky!$NU$6,Tipy!LT51=Výsledky!$NU$7,Tipy!LT51=Výsledky!$NU$8,Tipy!LT51=Výsledky!$NU$9),10,0))</f>
        <v>0</v>
      </c>
      <c r="NV57" s="183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6" t="str">
        <f>IF(ISBLANK($NW$3),"",IF(ISBLANK(Tipy!LP51),"-",SUM(NR57:NV57)))</f>
        <v>-</v>
      </c>
      <c r="NX57" s="94"/>
      <c r="NY57" s="92">
        <f>IF(ISBLANK($OD$3),"",IF(ISBLANK(Tipy!LV51),0,IF(AND(Tipy!LV51=Výsledky!$OB$3,Tipy!LX51=Výsledky!$OD$3),50,0)))</f>
        <v>0</v>
      </c>
      <c r="NZ57" s="92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92">
        <f>IF(ISBLANK($OD$3),"",IF(OR(Tipy!LY51=Výsledky!$NY$6,Tipy!LY51=Výsledky!$NY$7,Tipy!LY51=Výsledky!$NY$8,Tipy!LY51=Výsledky!$NY$9),30,0))</f>
        <v>0</v>
      </c>
      <c r="OB57" s="92">
        <f>IF(ISBLANK($OD$3),"",IF(OR(Tipy!LZ51=Výsledky!$OB$6,Tipy!LZ51=Výsledky!$OB$7,Tipy!LZ51=Výsledky!$OB$8,Tipy!LZ51=Výsledky!$OB$9),10,0))</f>
        <v>0</v>
      </c>
      <c r="OC57" s="93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95" t="str">
        <f>IF(ISBLANK($OD$3),"",IF(ISBLANK(Tipy!LV51),"-",SUM(NY57:OC57)))</f>
        <v>-</v>
      </c>
      <c r="OE57" s="94"/>
      <c r="OF57" s="92" t="str">
        <f>IF(ISBLANK($OK$3),"",IF(ISBLANK(Tipy!MB51),0,IF(AND(Tipy!MB51=Výsledky!$OI$3,Tipy!MD51=Výsledky!$OK$3),50,0)))</f>
        <v/>
      </c>
      <c r="OG57" s="92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92" t="str">
        <f>IF(ISBLANK($OK$3),"",IF(OR(Tipy!ME51=Výsledky!$OF$6,Tipy!ME51=Výsledky!$OF$7,Tipy!ME51=Výsledky!$OF$8,Tipy!ME51=Výsledky!$OF$9),30,0))</f>
        <v/>
      </c>
      <c r="OI57" s="92" t="str">
        <f>IF(ISBLANK($OK$3),"",IF(OR(Tipy!MF51=Výsledky!$OI$6,Tipy!MF51=Výsledky!$OI$7,Tipy!MF51=Výsledky!$OI$8,Tipy!MF51=Výsledky!$OI$9),10,0))</f>
        <v/>
      </c>
      <c r="OJ57" s="93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95" t="str">
        <f>IF(ISBLANK($OK$3),"",IF(ISBLANK(Tipy!MB51),"-",SUM(OF57:OJ57)))</f>
        <v/>
      </c>
      <c r="OL57" s="94"/>
      <c r="OM57" s="92" t="str">
        <f>IF(ISBLANK($OR$3),"",IF(ISBLANK(Tipy!MH51),0,IF(AND(Tipy!MH51=Výsledky!$OP$3,Tipy!MJ51=Výsledky!$OR$3),50,0)))</f>
        <v/>
      </c>
      <c r="ON57" s="92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92" t="str">
        <f>IF(ISBLANK($OR$3),"",IF(OR(Tipy!MK51=Výsledky!$OM$6,Tipy!MK51=Výsledky!$OM$7,Tipy!MK51=Výsledky!$OM$8,Tipy!MK51=Výsledky!$OM$9),30,0))</f>
        <v/>
      </c>
      <c r="OP57" s="92" t="str">
        <f>IF(ISBLANK($OR$3),"",IF(OR(Tipy!ML51=Výsledky!$OP$6,Tipy!ML51=Výsledky!$OP$7,Tipy!ML51=Výsledky!$OP$8,Tipy!ML51=Výsledky!$OP$9),10,0))</f>
        <v/>
      </c>
      <c r="OQ57" s="93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95" t="str">
        <f>IF(ISBLANK($OR$3),"",IF(ISBLANK(Tipy!MH51),"-",SUM(OM57:OQ57)))</f>
        <v/>
      </c>
      <c r="OS57" s="94"/>
      <c r="OT57" s="92" t="str">
        <f>IF(ISBLANK($OY$3),"",IF(ISBLANK(Tipy!MN51),0,IF(AND(Tipy!MN51=Výsledky!$OW$3,Tipy!MP51=Výsledky!$OY$3),50,0)))</f>
        <v/>
      </c>
      <c r="OU57" s="92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92" t="str">
        <f>IF(ISBLANK($OY$3),"",IF(OR(Tipy!MQ51=Výsledky!$OT$6,Tipy!MQ51=Výsledky!$OT$7,Tipy!MQ51=Výsledky!$OT$8,Tipy!MQ51=Výsledky!$OT$9),30,0))</f>
        <v/>
      </c>
      <c r="OW57" s="92" t="str">
        <f>IF(ISBLANK($OY$3),"",IF(OR(Tipy!MR51=Výsledky!$OW$6,Tipy!MR51=Výsledky!$OW$7,Tipy!MR51=Výsledky!$OW$8,Tipy!MR51=Výsledky!$OW$9),10,0))</f>
        <v/>
      </c>
      <c r="OX57" s="93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95" t="str">
        <f>IF(ISBLANK($OY$3),"",IF(ISBLANK(Tipy!MN51),"-",SUM(OT57:OX57)))</f>
        <v/>
      </c>
      <c r="OZ57" s="94"/>
      <c r="PA57" s="92" t="str">
        <f>IF(ISBLANK($PF$3),"",IF(ISBLANK(Tipy!MT51),0,IF(AND(Tipy!MT51=Výsledky!$PD$3,Tipy!MV51=Výsledky!$PF$3),50,0)))</f>
        <v/>
      </c>
      <c r="PB57" s="92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92" t="str">
        <f>IF(ISBLANK($PF$3),"",IF(OR(Tipy!MW51=Výsledky!$PA$6,Tipy!MW51=Výsledky!$PA$7,Tipy!MW51=Výsledky!$PA$8,Tipy!MW51=Výsledky!$PA$9),30,0))</f>
        <v/>
      </c>
      <c r="PD57" s="92" t="str">
        <f>IF(ISBLANK($PF$3),"",IF(OR(Tipy!MX51=Výsledky!$PD$6,Tipy!MX51=Výsledky!$PD$7,Tipy!MX51=Výsledky!$PD$8,Tipy!MX51=Výsledky!$PD$9),10,0))</f>
        <v/>
      </c>
      <c r="PE57" s="93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95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>
        <f>IF(ISBLANK($LS$3),"",IF(ISBLANK(Tipy!JT52),0,IF(AND(Tipy!JT52=Výsledky!$LQ$3,Tipy!JV52=Výsledky!$LS$3),50,0)))</f>
        <v>0</v>
      </c>
      <c r="LO58" s="182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82">
        <f>IF(ISBLANK($LS$3),"",IF(OR(Tipy!JW52=Výsledky!$LN$6,Tipy!JW52=Výsledky!$LN$7,Tipy!JW52=Výsledky!$LN$8,Tipy!JW52=Výsledky!$LN$9),30,0))</f>
        <v>0</v>
      </c>
      <c r="LQ58" s="182">
        <f>IF(ISBLANK($LS$3),"",IF(OR(Tipy!JX52=Výsledky!$LQ$6,Tipy!JX52=Výsledky!$LQ$7,Tipy!JX52=Výsledky!$LQ$8,Tipy!JX52=Výsledky!$LQ$9),10,0))</f>
        <v>0</v>
      </c>
      <c r="LR58" s="183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6" t="str">
        <f>IF(ISBLANK($LS$3),"",IF(ISBLANK(Tipy!JT52),"-",SUM(LN58:LR58)))</f>
        <v>-</v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182">
        <f>IF(ISBLANK($MG$3),"",IF(ISBLANK(Tipy!KF52),0,IF(AND(Tipy!KF52=Výsledky!$ME$3,Tipy!KH52=Výsledky!$MG$3),50,0)))</f>
        <v>0</v>
      </c>
      <c r="MC58" s="182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2">
        <f>IF(ISBLANK($MG$3),"",IF(OR(Tipy!KI52=Výsledky!$MB$6,Tipy!KI52=Výsledky!$MB$7,Tipy!KI52=Výsledky!$MB$8,Tipy!KI52=Výsledky!$MB$9),30,0))</f>
        <v>0</v>
      </c>
      <c r="ME58" s="182">
        <f>IF(ISBLANK($MG$3),"",IF(OR(Tipy!KJ52=Výsledky!$ME$6,Tipy!KJ52=Výsledky!$ME$7,Tipy!KJ52=Výsledky!$ME$8,Tipy!KJ52=Výsledky!$ME$9),10,0))</f>
        <v>0</v>
      </c>
      <c r="MF58" s="183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6" t="str">
        <f>IF(ISBLANK($MG$3),"",IF(ISBLANK(Tipy!KF52),"-",SUM(MB58:MF58)))</f>
        <v>-</v>
      </c>
      <c r="MH58" s="94"/>
      <c r="MI58" s="182">
        <f>IF(ISBLANK($MN$3),"",IF(ISBLANK(Tipy!KL52),0,IF(AND(Tipy!KL52=Výsledky!$ML$3,Tipy!KN52=Výsledky!$MN$3),50,0)))</f>
        <v>0</v>
      </c>
      <c r="MJ58" s="182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2">
        <f>IF(ISBLANK($MN$3),"",IF(OR(Tipy!KO52=Výsledky!$MI$6,Tipy!KO52=Výsledky!$MI$7,Tipy!KO52=Výsledky!$MI$8,Tipy!KO52=Výsledky!$MI$9),30,0))</f>
        <v>0</v>
      </c>
      <c r="ML58" s="182">
        <f>IF(ISBLANK($MN$3),"",IF(OR(Tipy!KP52=Výsledky!$ML$6,Tipy!KP52=Výsledky!$ML$7,Tipy!KP52=Výsledky!$ML$8,Tipy!KP52=Výsledky!$ML$9),10,0))</f>
        <v>0</v>
      </c>
      <c r="MM58" s="183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6" t="str">
        <f>IF(ISBLANK($MN$3),"",IF(ISBLANK(Tipy!KL52),"-",SUM(MI58:MM58)))</f>
        <v>-</v>
      </c>
      <c r="MO58" s="185"/>
      <c r="MP58" s="182">
        <f>IF(ISBLANK($MU$3),"",IF(ISBLANK(Tipy!KR52),0,IF(AND(Tipy!KR52=Výsledky!$MS$3,Tipy!KT52=Výsledky!$MU$3),50,0)))</f>
        <v>0</v>
      </c>
      <c r="MQ58" s="182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2">
        <f>IF(ISBLANK($MU$3),"",IF(OR(Tipy!KU52=Výsledky!$MP$6,Tipy!KU52=Výsledky!$MP$7,Tipy!KU52=Výsledky!$MP$8,Tipy!KU52=Výsledky!$MP$9),30,0))</f>
        <v>0</v>
      </c>
      <c r="MS58" s="182">
        <f>IF(ISBLANK($MU$3),"",IF(OR(Tipy!KV52=Výsledky!$MS$6,Tipy!KV52=Výsledky!$MS$7,Tipy!KV52=Výsledky!$MS$8,Tipy!KV52=Výsledky!$MS$9),10,0))</f>
        <v>0</v>
      </c>
      <c r="MT58" s="183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6" t="str">
        <f>IF(ISBLANK($MU$3),"",IF(ISBLANK(Tipy!KR52),"-",SUM(MP58:MT58)))</f>
        <v>-</v>
      </c>
      <c r="MV58" s="185"/>
      <c r="MW58" s="182">
        <f>IF(ISBLANK($NB$3),"",IF(ISBLANK(Tipy!KX52),0,IF(AND(Tipy!KX52=Výsledky!$MZ$3,Tipy!KZ52=Výsledky!$NB$3),50,0)))</f>
        <v>0</v>
      </c>
      <c r="MX58" s="182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2">
        <f>IF(ISBLANK($NB$3),"",IF(OR(Tipy!LA52=Výsledky!$MW$6,Tipy!LA52=Výsledky!$MW$7,Tipy!LA52=Výsledky!$MW$8,Tipy!LA52=Výsledky!$MW$9),30,0))</f>
        <v>0</v>
      </c>
      <c r="MZ58" s="182">
        <f>IF(ISBLANK($NB$3),"",IF(OR(Tipy!LB52=Výsledky!$MZ$6,Tipy!LB52=Výsledky!$MZ$7,Tipy!LB52=Výsledky!$MZ$8,Tipy!LB52=Výsledky!$MZ$9),10,0))</f>
        <v>0</v>
      </c>
      <c r="NA58" s="183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6" t="str">
        <f>IF(ISBLANK($NB$3),"",IF(ISBLANK(Tipy!KX52),"-",SUM(MW58:NA58)))</f>
        <v>-</v>
      </c>
      <c r="NC58" s="185"/>
      <c r="ND58" s="182" t="str">
        <f>IF(ISBLANK($NI$3),"",IF(ISBLANK(Tipy!LD52),0,IF(AND(Tipy!LD52=Výsledky!$NG$3,Tipy!LF52=Výsledky!$NI$3),50,0)))</f>
        <v/>
      </c>
      <c r="NE58" s="182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2" t="str">
        <f>IF(ISBLANK($NI$3),"",IF(OR(Tipy!LG52=Výsledky!$ND$6,Tipy!LG52=Výsledky!$ND$7,Tipy!LG52=Výsledky!$ND$8,Tipy!LG52=Výsledky!$ND$9),30,0))</f>
        <v/>
      </c>
      <c r="NG58" s="182" t="str">
        <f>IF(ISBLANK($NI$3),"",IF(OR(Tipy!LH52=Výsledky!$NG$6,Tipy!LH52=Výsledky!$NG$7,Tipy!LH52=Výsledky!$NG$8,Tipy!LH52=Výsledky!$NG$9),10,0))</f>
        <v/>
      </c>
      <c r="NH58" s="183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6" t="str">
        <f>IF(ISBLANK($NI$3),"",IF(ISBLANK(Tipy!LD52),"-",SUM(ND58:NH58)))</f>
        <v/>
      </c>
      <c r="NJ58" s="185"/>
      <c r="NK58" s="182">
        <f>IF(ISBLANK($NP$3),"",IF(ISBLANK(Tipy!LJ52),0,IF(AND(Tipy!LJ52=Výsledky!$NN$3,Tipy!LL52=Výsledky!$NP$3),50,0)))</f>
        <v>0</v>
      </c>
      <c r="NL58" s="182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2">
        <f>IF(ISBLANK($NP$3),"",IF(OR(Tipy!LM52=Výsledky!$NK$6,Tipy!LM52=Výsledky!$NK$7,Tipy!LM52=Výsledky!$NK$8,Tipy!LM52=Výsledky!$NK$9),30,0))</f>
        <v>0</v>
      </c>
      <c r="NN58" s="182">
        <f>IF(ISBLANK($NP$3),"",IF(OR(Tipy!LN52=Výsledky!$NN$6,Tipy!LN52=Výsledky!$NN$7,Tipy!LN52=Výsledky!$NN$8,Tipy!LN52=Výsledky!$NN$9),10,0))</f>
        <v>0</v>
      </c>
      <c r="NO58" s="183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6" t="str">
        <f>IF(ISBLANK($NP$3),"",IF(ISBLANK(Tipy!LJ52),"-",SUM(NK58:NO58)))</f>
        <v>-</v>
      </c>
      <c r="NQ58" s="185"/>
      <c r="NR58" s="182">
        <f>IF(ISBLANK($NW$3),"",IF(ISBLANK(Tipy!LP52),0,IF(AND(Tipy!LP52=Výsledky!$NU$3,Tipy!LR52=Výsledky!$NW$3),50,0)))</f>
        <v>0</v>
      </c>
      <c r="NS58" s="182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82">
        <f>IF(ISBLANK($NW$3),"",IF(OR(Tipy!LS52=Výsledky!$NR$6,Tipy!LS52=Výsledky!$NR$7,Tipy!LS52=Výsledky!$NR$8,Tipy!LS52=Výsledky!$NR$9),30,0))</f>
        <v>0</v>
      </c>
      <c r="NU58" s="182">
        <f>IF(ISBLANK($NW$3),"",IF(OR(Tipy!LT52=Výsledky!$NU$6,Tipy!LT52=Výsledky!$NU$7,Tipy!LT52=Výsledky!$NU$8,Tipy!LT52=Výsledky!$NU$9),10,0))</f>
        <v>0</v>
      </c>
      <c r="NV58" s="183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6" t="str">
        <f>IF(ISBLANK($NW$3),"",IF(ISBLANK(Tipy!LP52),"-",SUM(NR58:NV58)))</f>
        <v>-</v>
      </c>
      <c r="NX58" s="94"/>
      <c r="NY58" s="92">
        <f>IF(ISBLANK($OD$3),"",IF(ISBLANK(Tipy!LV52),0,IF(AND(Tipy!LV52=Výsledky!$OB$3,Tipy!LX52=Výsledky!$OD$3),50,0)))</f>
        <v>0</v>
      </c>
      <c r="NZ58" s="92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92">
        <f>IF(ISBLANK($OD$3),"",IF(OR(Tipy!LY52=Výsledky!$NY$6,Tipy!LY52=Výsledky!$NY$7,Tipy!LY52=Výsledky!$NY$8,Tipy!LY52=Výsledky!$NY$9),30,0))</f>
        <v>0</v>
      </c>
      <c r="OB58" s="92">
        <f>IF(ISBLANK($OD$3),"",IF(OR(Tipy!LZ52=Výsledky!$OB$6,Tipy!LZ52=Výsledky!$OB$7,Tipy!LZ52=Výsledky!$OB$8,Tipy!LZ52=Výsledky!$OB$9),10,0))</f>
        <v>0</v>
      </c>
      <c r="OC58" s="93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95" t="str">
        <f>IF(ISBLANK($OD$3),"",IF(ISBLANK(Tipy!LV52),"-",SUM(NY58:OC58)))</f>
        <v>-</v>
      </c>
      <c r="OE58" s="94"/>
      <c r="OF58" s="92" t="str">
        <f>IF(ISBLANK($OK$3),"",IF(ISBLANK(Tipy!MB52),0,IF(AND(Tipy!MB52=Výsledky!$OI$3,Tipy!MD52=Výsledky!$OK$3),50,0)))</f>
        <v/>
      </c>
      <c r="OG58" s="92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92" t="str">
        <f>IF(ISBLANK($OK$3),"",IF(OR(Tipy!ME52=Výsledky!$OF$6,Tipy!ME52=Výsledky!$OF$7,Tipy!ME52=Výsledky!$OF$8,Tipy!ME52=Výsledky!$OF$9),30,0))</f>
        <v/>
      </c>
      <c r="OI58" s="92" t="str">
        <f>IF(ISBLANK($OK$3),"",IF(OR(Tipy!MF52=Výsledky!$OI$6,Tipy!MF52=Výsledky!$OI$7,Tipy!MF52=Výsledky!$OI$8,Tipy!MF52=Výsledky!$OI$9),10,0))</f>
        <v/>
      </c>
      <c r="OJ58" s="93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95" t="str">
        <f>IF(ISBLANK($OK$3),"",IF(ISBLANK(Tipy!MB52),"-",SUM(OF58:OJ58)))</f>
        <v/>
      </c>
      <c r="OL58" s="94"/>
      <c r="OM58" s="92" t="str">
        <f>IF(ISBLANK($OR$3),"",IF(ISBLANK(Tipy!MH52),0,IF(AND(Tipy!MH52=Výsledky!$OP$3,Tipy!MJ52=Výsledky!$OR$3),50,0)))</f>
        <v/>
      </c>
      <c r="ON58" s="92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92" t="str">
        <f>IF(ISBLANK($OR$3),"",IF(OR(Tipy!MK52=Výsledky!$OM$6,Tipy!MK52=Výsledky!$OM$7,Tipy!MK52=Výsledky!$OM$8,Tipy!MK52=Výsledky!$OM$9),30,0))</f>
        <v/>
      </c>
      <c r="OP58" s="92" t="str">
        <f>IF(ISBLANK($OR$3),"",IF(OR(Tipy!ML52=Výsledky!$OP$6,Tipy!ML52=Výsledky!$OP$7,Tipy!ML52=Výsledky!$OP$8,Tipy!ML52=Výsledky!$OP$9),10,0))</f>
        <v/>
      </c>
      <c r="OQ58" s="93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95" t="str">
        <f>IF(ISBLANK($OR$3),"",IF(ISBLANK(Tipy!MH52),"-",SUM(OM58:OQ58)))</f>
        <v/>
      </c>
      <c r="OS58" s="94"/>
      <c r="OT58" s="92" t="str">
        <f>IF(ISBLANK($OY$3),"",IF(ISBLANK(Tipy!MN52),0,IF(AND(Tipy!MN52=Výsledky!$OW$3,Tipy!MP52=Výsledky!$OY$3),50,0)))</f>
        <v/>
      </c>
      <c r="OU58" s="92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92" t="str">
        <f>IF(ISBLANK($OY$3),"",IF(OR(Tipy!MQ52=Výsledky!$OT$6,Tipy!MQ52=Výsledky!$OT$7,Tipy!MQ52=Výsledky!$OT$8,Tipy!MQ52=Výsledky!$OT$9),30,0))</f>
        <v/>
      </c>
      <c r="OW58" s="92" t="str">
        <f>IF(ISBLANK($OY$3),"",IF(OR(Tipy!MR52=Výsledky!$OW$6,Tipy!MR52=Výsledky!$OW$7,Tipy!MR52=Výsledky!$OW$8,Tipy!MR52=Výsledky!$OW$9),10,0))</f>
        <v/>
      </c>
      <c r="OX58" s="93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95" t="str">
        <f>IF(ISBLANK($OY$3),"",IF(ISBLANK(Tipy!MN52),"-",SUM(OT58:OX58)))</f>
        <v/>
      </c>
      <c r="OZ58" s="94"/>
      <c r="PA58" s="92" t="str">
        <f>IF(ISBLANK($PF$3),"",IF(ISBLANK(Tipy!MT52),0,IF(AND(Tipy!MT52=Výsledky!$PD$3,Tipy!MV52=Výsledky!$PF$3),50,0)))</f>
        <v/>
      </c>
      <c r="PB58" s="92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92" t="str">
        <f>IF(ISBLANK($PF$3),"",IF(OR(Tipy!MW52=Výsledky!$PA$6,Tipy!MW52=Výsledky!$PA$7,Tipy!MW52=Výsledky!$PA$8,Tipy!MW52=Výsledky!$PA$9),30,0))</f>
        <v/>
      </c>
      <c r="PD58" s="92" t="str">
        <f>IF(ISBLANK($PF$3),"",IF(OR(Tipy!MX52=Výsledky!$PD$6,Tipy!MX52=Výsledky!$PD$7,Tipy!MX52=Výsledky!$PD$8,Tipy!MX52=Výsledky!$PD$9),10,0))</f>
        <v/>
      </c>
      <c r="PE58" s="93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95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>
        <f>IF(ISBLANK($LS$3),"",IF(ISBLANK(Tipy!JT53),0,IF(AND(Tipy!JT53=Výsledky!$LQ$3,Tipy!JV53=Výsledky!$LS$3),50,0)))</f>
        <v>0</v>
      </c>
      <c r="LO59" s="182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82">
        <f>IF(ISBLANK($LS$3),"",IF(OR(Tipy!JW53=Výsledky!$LN$6,Tipy!JW53=Výsledky!$LN$7,Tipy!JW53=Výsledky!$LN$8,Tipy!JW53=Výsledky!$LN$9),30,0))</f>
        <v>0</v>
      </c>
      <c r="LQ59" s="182">
        <f>IF(ISBLANK($LS$3),"",IF(OR(Tipy!JX53=Výsledky!$LQ$6,Tipy!JX53=Výsledky!$LQ$7,Tipy!JX53=Výsledky!$LQ$8,Tipy!JX53=Výsledky!$LQ$9),10,0))</f>
        <v>0</v>
      </c>
      <c r="LR59" s="183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6" t="str">
        <f>IF(ISBLANK($LS$3),"",IF(ISBLANK(Tipy!JT53),"-",SUM(LN59:LR59)))</f>
        <v>-</v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182">
        <f>IF(ISBLANK($MG$3),"",IF(ISBLANK(Tipy!KF53),0,IF(AND(Tipy!KF53=Výsledky!$ME$3,Tipy!KH53=Výsledky!$MG$3),50,0)))</f>
        <v>0</v>
      </c>
      <c r="MC59" s="182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2">
        <f>IF(ISBLANK($MG$3),"",IF(OR(Tipy!KI53=Výsledky!$MB$6,Tipy!KI53=Výsledky!$MB$7,Tipy!KI53=Výsledky!$MB$8,Tipy!KI53=Výsledky!$MB$9),30,0))</f>
        <v>0</v>
      </c>
      <c r="ME59" s="182">
        <f>IF(ISBLANK($MG$3),"",IF(OR(Tipy!KJ53=Výsledky!$ME$6,Tipy!KJ53=Výsledky!$ME$7,Tipy!KJ53=Výsledky!$ME$8,Tipy!KJ53=Výsledky!$ME$9),10,0))</f>
        <v>0</v>
      </c>
      <c r="MF59" s="183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6" t="str">
        <f>IF(ISBLANK($MG$3),"",IF(ISBLANK(Tipy!KF53),"-",SUM(MB59:MF59)))</f>
        <v>-</v>
      </c>
      <c r="MH59" s="94"/>
      <c r="MI59" s="182">
        <f>IF(ISBLANK($MN$3),"",IF(ISBLANK(Tipy!KL53),0,IF(AND(Tipy!KL53=Výsledky!$ML$3,Tipy!KN53=Výsledky!$MN$3),50,0)))</f>
        <v>0</v>
      </c>
      <c r="MJ59" s="182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2">
        <f>IF(ISBLANK($MN$3),"",IF(OR(Tipy!KO53=Výsledky!$MI$6,Tipy!KO53=Výsledky!$MI$7,Tipy!KO53=Výsledky!$MI$8,Tipy!KO53=Výsledky!$MI$9),30,0))</f>
        <v>0</v>
      </c>
      <c r="ML59" s="182">
        <f>IF(ISBLANK($MN$3),"",IF(OR(Tipy!KP53=Výsledky!$ML$6,Tipy!KP53=Výsledky!$ML$7,Tipy!KP53=Výsledky!$ML$8,Tipy!KP53=Výsledky!$ML$9),10,0))</f>
        <v>0</v>
      </c>
      <c r="MM59" s="183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6" t="str">
        <f>IF(ISBLANK($MN$3),"",IF(ISBLANK(Tipy!KL53),"-",SUM(MI59:MM59)))</f>
        <v>-</v>
      </c>
      <c r="MO59" s="185"/>
      <c r="MP59" s="182">
        <f>IF(ISBLANK($MU$3),"",IF(ISBLANK(Tipy!KR53),0,IF(AND(Tipy!KR53=Výsledky!$MS$3,Tipy!KT53=Výsledky!$MU$3),50,0)))</f>
        <v>0</v>
      </c>
      <c r="MQ59" s="182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2">
        <f>IF(ISBLANK($MU$3),"",IF(OR(Tipy!KU53=Výsledky!$MP$6,Tipy!KU53=Výsledky!$MP$7,Tipy!KU53=Výsledky!$MP$8,Tipy!KU53=Výsledky!$MP$9),30,0))</f>
        <v>0</v>
      </c>
      <c r="MS59" s="182">
        <f>IF(ISBLANK($MU$3),"",IF(OR(Tipy!KV53=Výsledky!$MS$6,Tipy!KV53=Výsledky!$MS$7,Tipy!KV53=Výsledky!$MS$8,Tipy!KV53=Výsledky!$MS$9),10,0))</f>
        <v>0</v>
      </c>
      <c r="MT59" s="183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6" t="str">
        <f>IF(ISBLANK($MU$3),"",IF(ISBLANK(Tipy!KR53),"-",SUM(MP59:MT59)))</f>
        <v>-</v>
      </c>
      <c r="MV59" s="185"/>
      <c r="MW59" s="182">
        <f>IF(ISBLANK($NB$3),"",IF(ISBLANK(Tipy!KX53),0,IF(AND(Tipy!KX53=Výsledky!$MZ$3,Tipy!KZ53=Výsledky!$NB$3),50,0)))</f>
        <v>0</v>
      </c>
      <c r="MX59" s="182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2">
        <f>IF(ISBLANK($NB$3),"",IF(OR(Tipy!LA53=Výsledky!$MW$6,Tipy!LA53=Výsledky!$MW$7,Tipy!LA53=Výsledky!$MW$8,Tipy!LA53=Výsledky!$MW$9),30,0))</f>
        <v>0</v>
      </c>
      <c r="MZ59" s="182">
        <f>IF(ISBLANK($NB$3),"",IF(OR(Tipy!LB53=Výsledky!$MZ$6,Tipy!LB53=Výsledky!$MZ$7,Tipy!LB53=Výsledky!$MZ$8,Tipy!LB53=Výsledky!$MZ$9),10,0))</f>
        <v>0</v>
      </c>
      <c r="NA59" s="183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6" t="str">
        <f>IF(ISBLANK($NB$3),"",IF(ISBLANK(Tipy!KX53),"-",SUM(MW59:NA59)))</f>
        <v>-</v>
      </c>
      <c r="NC59" s="185"/>
      <c r="ND59" s="182" t="str">
        <f>IF(ISBLANK($NI$3),"",IF(ISBLANK(Tipy!LD53),0,IF(AND(Tipy!LD53=Výsledky!$NG$3,Tipy!LF53=Výsledky!$NI$3),50,0)))</f>
        <v/>
      </c>
      <c r="NE59" s="182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2" t="str">
        <f>IF(ISBLANK($NI$3),"",IF(OR(Tipy!LG53=Výsledky!$ND$6,Tipy!LG53=Výsledky!$ND$7,Tipy!LG53=Výsledky!$ND$8,Tipy!LG53=Výsledky!$ND$9),30,0))</f>
        <v/>
      </c>
      <c r="NG59" s="182" t="str">
        <f>IF(ISBLANK($NI$3),"",IF(OR(Tipy!LH53=Výsledky!$NG$6,Tipy!LH53=Výsledky!$NG$7,Tipy!LH53=Výsledky!$NG$8,Tipy!LH53=Výsledky!$NG$9),10,0))</f>
        <v/>
      </c>
      <c r="NH59" s="183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6" t="str">
        <f>IF(ISBLANK($NI$3),"",IF(ISBLANK(Tipy!LD53),"-",SUM(ND59:NH59)))</f>
        <v/>
      </c>
      <c r="NJ59" s="185"/>
      <c r="NK59" s="182">
        <f>IF(ISBLANK($NP$3),"",IF(ISBLANK(Tipy!LJ53),0,IF(AND(Tipy!LJ53=Výsledky!$NN$3,Tipy!LL53=Výsledky!$NP$3),50,0)))</f>
        <v>0</v>
      </c>
      <c r="NL59" s="182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2">
        <f>IF(ISBLANK($NP$3),"",IF(OR(Tipy!LM53=Výsledky!$NK$6,Tipy!LM53=Výsledky!$NK$7,Tipy!LM53=Výsledky!$NK$8,Tipy!LM53=Výsledky!$NK$9),30,0))</f>
        <v>0</v>
      </c>
      <c r="NN59" s="182">
        <f>IF(ISBLANK($NP$3),"",IF(OR(Tipy!LN53=Výsledky!$NN$6,Tipy!LN53=Výsledky!$NN$7,Tipy!LN53=Výsledky!$NN$8,Tipy!LN53=Výsledky!$NN$9),10,0))</f>
        <v>0</v>
      </c>
      <c r="NO59" s="183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6" t="str">
        <f>IF(ISBLANK($NP$3),"",IF(ISBLANK(Tipy!LJ53),"-",SUM(NK59:NO59)))</f>
        <v>-</v>
      </c>
      <c r="NQ59" s="185"/>
      <c r="NR59" s="182">
        <f>IF(ISBLANK($NW$3),"",IF(ISBLANK(Tipy!LP53),0,IF(AND(Tipy!LP53=Výsledky!$NU$3,Tipy!LR53=Výsledky!$NW$3),50,0)))</f>
        <v>0</v>
      </c>
      <c r="NS59" s="182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82">
        <f>IF(ISBLANK($NW$3),"",IF(OR(Tipy!LS53=Výsledky!$NR$6,Tipy!LS53=Výsledky!$NR$7,Tipy!LS53=Výsledky!$NR$8,Tipy!LS53=Výsledky!$NR$9),30,0))</f>
        <v>0</v>
      </c>
      <c r="NU59" s="182">
        <f>IF(ISBLANK($NW$3),"",IF(OR(Tipy!LT53=Výsledky!$NU$6,Tipy!LT53=Výsledky!$NU$7,Tipy!LT53=Výsledky!$NU$8,Tipy!LT53=Výsledky!$NU$9),10,0))</f>
        <v>0</v>
      </c>
      <c r="NV59" s="183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6" t="str">
        <f>IF(ISBLANK($NW$3),"",IF(ISBLANK(Tipy!LP53),"-",SUM(NR59:NV59)))</f>
        <v>-</v>
      </c>
      <c r="NX59" s="94"/>
      <c r="NY59" s="92">
        <f>IF(ISBLANK($OD$3),"",IF(ISBLANK(Tipy!LV53),0,IF(AND(Tipy!LV53=Výsledky!$OB$3,Tipy!LX53=Výsledky!$OD$3),50,0)))</f>
        <v>0</v>
      </c>
      <c r="NZ59" s="92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92">
        <f>IF(ISBLANK($OD$3),"",IF(OR(Tipy!LY53=Výsledky!$NY$6,Tipy!LY53=Výsledky!$NY$7,Tipy!LY53=Výsledky!$NY$8,Tipy!LY53=Výsledky!$NY$9),30,0))</f>
        <v>0</v>
      </c>
      <c r="OB59" s="92">
        <f>IF(ISBLANK($OD$3),"",IF(OR(Tipy!LZ53=Výsledky!$OB$6,Tipy!LZ53=Výsledky!$OB$7,Tipy!LZ53=Výsledky!$OB$8,Tipy!LZ53=Výsledky!$OB$9),10,0))</f>
        <v>0</v>
      </c>
      <c r="OC59" s="93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95" t="str">
        <f>IF(ISBLANK($OD$3),"",IF(ISBLANK(Tipy!LV53),"-",SUM(NY59:OC59)))</f>
        <v>-</v>
      </c>
      <c r="OE59" s="94"/>
      <c r="OF59" s="92" t="str">
        <f>IF(ISBLANK($OK$3),"",IF(ISBLANK(Tipy!MB53),0,IF(AND(Tipy!MB53=Výsledky!$OI$3,Tipy!MD53=Výsledky!$OK$3),50,0)))</f>
        <v/>
      </c>
      <c r="OG59" s="92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92" t="str">
        <f>IF(ISBLANK($OK$3),"",IF(OR(Tipy!ME53=Výsledky!$OF$6,Tipy!ME53=Výsledky!$OF$7,Tipy!ME53=Výsledky!$OF$8,Tipy!ME53=Výsledky!$OF$9),30,0))</f>
        <v/>
      </c>
      <c r="OI59" s="92" t="str">
        <f>IF(ISBLANK($OK$3),"",IF(OR(Tipy!MF53=Výsledky!$OI$6,Tipy!MF53=Výsledky!$OI$7,Tipy!MF53=Výsledky!$OI$8,Tipy!MF53=Výsledky!$OI$9),10,0))</f>
        <v/>
      </c>
      <c r="OJ59" s="93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95" t="str">
        <f>IF(ISBLANK($OK$3),"",IF(ISBLANK(Tipy!MB53),"-",SUM(OF59:OJ59)))</f>
        <v/>
      </c>
      <c r="OL59" s="94"/>
      <c r="OM59" s="92" t="str">
        <f>IF(ISBLANK($OR$3),"",IF(ISBLANK(Tipy!MH53),0,IF(AND(Tipy!MH53=Výsledky!$OP$3,Tipy!MJ53=Výsledky!$OR$3),50,0)))</f>
        <v/>
      </c>
      <c r="ON59" s="92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92" t="str">
        <f>IF(ISBLANK($OR$3),"",IF(OR(Tipy!MK53=Výsledky!$OM$6,Tipy!MK53=Výsledky!$OM$7,Tipy!MK53=Výsledky!$OM$8,Tipy!MK53=Výsledky!$OM$9),30,0))</f>
        <v/>
      </c>
      <c r="OP59" s="92" t="str">
        <f>IF(ISBLANK($OR$3),"",IF(OR(Tipy!ML53=Výsledky!$OP$6,Tipy!ML53=Výsledky!$OP$7,Tipy!ML53=Výsledky!$OP$8,Tipy!ML53=Výsledky!$OP$9),10,0))</f>
        <v/>
      </c>
      <c r="OQ59" s="93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95" t="str">
        <f>IF(ISBLANK($OR$3),"",IF(ISBLANK(Tipy!MH53),"-",SUM(OM59:OQ59)))</f>
        <v/>
      </c>
      <c r="OS59" s="94"/>
      <c r="OT59" s="92" t="str">
        <f>IF(ISBLANK($OY$3),"",IF(ISBLANK(Tipy!MN53),0,IF(AND(Tipy!MN53=Výsledky!$OW$3,Tipy!MP53=Výsledky!$OY$3),50,0)))</f>
        <v/>
      </c>
      <c r="OU59" s="92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92" t="str">
        <f>IF(ISBLANK($OY$3),"",IF(OR(Tipy!MQ53=Výsledky!$OT$6,Tipy!MQ53=Výsledky!$OT$7,Tipy!MQ53=Výsledky!$OT$8,Tipy!MQ53=Výsledky!$OT$9),30,0))</f>
        <v/>
      </c>
      <c r="OW59" s="92" t="str">
        <f>IF(ISBLANK($OY$3),"",IF(OR(Tipy!MR53=Výsledky!$OW$6,Tipy!MR53=Výsledky!$OW$7,Tipy!MR53=Výsledky!$OW$8,Tipy!MR53=Výsledky!$OW$9),10,0))</f>
        <v/>
      </c>
      <c r="OX59" s="93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95" t="str">
        <f>IF(ISBLANK($OY$3),"",IF(ISBLANK(Tipy!MN53),"-",SUM(OT59:OX59)))</f>
        <v/>
      </c>
      <c r="OZ59" s="94"/>
      <c r="PA59" s="92" t="str">
        <f>IF(ISBLANK($PF$3),"",IF(ISBLANK(Tipy!MT53),0,IF(AND(Tipy!MT53=Výsledky!$PD$3,Tipy!MV53=Výsledky!$PF$3),50,0)))</f>
        <v/>
      </c>
      <c r="PB59" s="92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92" t="str">
        <f>IF(ISBLANK($PF$3),"",IF(OR(Tipy!MW53=Výsledky!$PA$6,Tipy!MW53=Výsledky!$PA$7,Tipy!MW53=Výsledky!$PA$8,Tipy!MW53=Výsledky!$PA$9),30,0))</f>
        <v/>
      </c>
      <c r="PD59" s="92" t="str">
        <f>IF(ISBLANK($PF$3),"",IF(OR(Tipy!MX53=Výsledky!$PD$6,Tipy!MX53=Výsledky!$PD$7,Tipy!MX53=Výsledky!$PD$8,Tipy!MX53=Výsledky!$PD$9),10,0))</f>
        <v/>
      </c>
      <c r="PE59" s="93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95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>
        <f>IF(ISBLANK($LS$3),"",IF(ISBLANK(Tipy!JT54),0,IF(AND(Tipy!JT54=Výsledky!$LQ$3,Tipy!JV54=Výsledky!$LS$3),50,0)))</f>
        <v>0</v>
      </c>
      <c r="LO60" s="182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82">
        <f>IF(ISBLANK($LS$3),"",IF(OR(Tipy!JW54=Výsledky!$LN$6,Tipy!JW54=Výsledky!$LN$7,Tipy!JW54=Výsledky!$LN$8,Tipy!JW54=Výsledky!$LN$9),30,0))</f>
        <v>30</v>
      </c>
      <c r="LQ60" s="182">
        <f>IF(ISBLANK($LS$3),"",IF(OR(Tipy!JX54=Výsledky!$LQ$6,Tipy!JX54=Výsledky!$LQ$7,Tipy!JX54=Výsledky!$LQ$8,Tipy!JX54=Výsledky!$LQ$9),10,0))</f>
        <v>0</v>
      </c>
      <c r="LR60" s="183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6">
        <f>IF(ISBLANK($LS$3),"",IF(ISBLANK(Tipy!JT54),"-",SUM(LN60:LR60)))</f>
        <v>50</v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182">
        <f>IF(ISBLANK($MG$3),"",IF(ISBLANK(Tipy!KF54),0,IF(AND(Tipy!KF54=Výsledky!$ME$3,Tipy!KH54=Výsledky!$MG$3),50,0)))</f>
        <v>0</v>
      </c>
      <c r="MC60" s="182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2">
        <f>IF(ISBLANK($MG$3),"",IF(OR(Tipy!KI54=Výsledky!$MB$6,Tipy!KI54=Výsledky!$MB$7,Tipy!KI54=Výsledky!$MB$8,Tipy!KI54=Výsledky!$MB$9),30,0))</f>
        <v>0</v>
      </c>
      <c r="ME60" s="182">
        <f>IF(ISBLANK($MG$3),"",IF(OR(Tipy!KJ54=Výsledky!$ME$6,Tipy!KJ54=Výsledky!$ME$7,Tipy!KJ54=Výsledky!$ME$8,Tipy!KJ54=Výsledky!$ME$9),10,0))</f>
        <v>0</v>
      </c>
      <c r="MF60" s="183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6">
        <f>IF(ISBLANK($MG$3),"",IF(ISBLANK(Tipy!KF54),"-",SUM(MB60:MF60)))</f>
        <v>20</v>
      </c>
      <c r="MH60" s="94"/>
      <c r="MI60" s="182">
        <f>IF(ISBLANK($MN$3),"",IF(ISBLANK(Tipy!KL54),0,IF(AND(Tipy!KL54=Výsledky!$ML$3,Tipy!KN54=Výsledky!$MN$3),50,0)))</f>
        <v>50</v>
      </c>
      <c r="MJ60" s="182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2">
        <f>IF(ISBLANK($MN$3),"",IF(OR(Tipy!KO54=Výsledky!$MI$6,Tipy!KO54=Výsledky!$MI$7,Tipy!KO54=Výsledky!$MI$8,Tipy!KO54=Výsledky!$MI$9),30,0))</f>
        <v>30</v>
      </c>
      <c r="ML60" s="182">
        <f>IF(ISBLANK($MN$3),"",IF(OR(Tipy!KP54=Výsledky!$ML$6,Tipy!KP54=Výsledky!$ML$7,Tipy!KP54=Výsledky!$ML$8,Tipy!KP54=Výsledky!$ML$9),10,0))</f>
        <v>0</v>
      </c>
      <c r="MM60" s="183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6">
        <f>IF(ISBLANK($MN$3),"",IF(ISBLANK(Tipy!KL54),"-",SUM(MI60:MM60)))</f>
        <v>80</v>
      </c>
      <c r="MO60" s="185"/>
      <c r="MP60" s="182">
        <f>IF(ISBLANK($MU$3),"",IF(ISBLANK(Tipy!KR54),0,IF(AND(Tipy!KR54=Výsledky!$MS$3,Tipy!KT54=Výsledky!$MU$3),50,0)))</f>
        <v>0</v>
      </c>
      <c r="MQ60" s="182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2">
        <f>IF(ISBLANK($MU$3),"",IF(OR(Tipy!KU54=Výsledky!$MP$6,Tipy!KU54=Výsledky!$MP$7,Tipy!KU54=Výsledky!$MP$8,Tipy!KU54=Výsledky!$MP$9),30,0))</f>
        <v>30</v>
      </c>
      <c r="MS60" s="182">
        <f>IF(ISBLANK($MU$3),"",IF(OR(Tipy!KV54=Výsledky!$MS$6,Tipy!KV54=Výsledky!$MS$7,Tipy!KV54=Výsledky!$MS$8,Tipy!KV54=Výsledky!$MS$9),10,0))</f>
        <v>10</v>
      </c>
      <c r="MT60" s="183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6">
        <f>IF(ISBLANK($MU$3),"",IF(ISBLANK(Tipy!KR54),"-",SUM(MP60:MT60)))</f>
        <v>50</v>
      </c>
      <c r="MV60" s="185"/>
      <c r="MW60" s="182">
        <f>IF(ISBLANK($NB$3),"",IF(ISBLANK(Tipy!KX54),0,IF(AND(Tipy!KX54=Výsledky!$MZ$3,Tipy!KZ54=Výsledky!$NB$3),50,0)))</f>
        <v>0</v>
      </c>
      <c r="MX60" s="182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2">
        <f>IF(ISBLANK($NB$3),"",IF(OR(Tipy!LA54=Výsledky!$MW$6,Tipy!LA54=Výsledky!$MW$7,Tipy!LA54=Výsledky!$MW$8,Tipy!LA54=Výsledky!$MW$9),30,0))</f>
        <v>0</v>
      </c>
      <c r="MZ60" s="182">
        <f>IF(ISBLANK($NB$3),"",IF(OR(Tipy!LB54=Výsledky!$MZ$6,Tipy!LB54=Výsledky!$MZ$7,Tipy!LB54=Výsledky!$MZ$8,Tipy!LB54=Výsledky!$MZ$9),10,0))</f>
        <v>0</v>
      </c>
      <c r="NA60" s="183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6">
        <f>IF(ISBLANK($NB$3),"",IF(ISBLANK(Tipy!KX54),"-",SUM(MW60:NA60)))</f>
        <v>0</v>
      </c>
      <c r="NC60" s="185"/>
      <c r="ND60" s="182" t="str">
        <f>IF(ISBLANK($NI$3),"",IF(ISBLANK(Tipy!LD54),0,IF(AND(Tipy!LD54=Výsledky!$NG$3,Tipy!LF54=Výsledky!$NI$3),50,0)))</f>
        <v/>
      </c>
      <c r="NE60" s="182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2" t="str">
        <f>IF(ISBLANK($NI$3),"",IF(OR(Tipy!LG54=Výsledky!$ND$6,Tipy!LG54=Výsledky!$ND$7,Tipy!LG54=Výsledky!$ND$8,Tipy!LG54=Výsledky!$ND$9),30,0))</f>
        <v/>
      </c>
      <c r="NG60" s="182" t="str">
        <f>IF(ISBLANK($NI$3),"",IF(OR(Tipy!LH54=Výsledky!$NG$6,Tipy!LH54=Výsledky!$NG$7,Tipy!LH54=Výsledky!$NG$8,Tipy!LH54=Výsledky!$NG$9),10,0))</f>
        <v/>
      </c>
      <c r="NH60" s="183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6" t="str">
        <f>IF(ISBLANK($NI$3),"",IF(ISBLANK(Tipy!LD54),"-",SUM(ND60:NH60)))</f>
        <v/>
      </c>
      <c r="NJ60" s="185"/>
      <c r="NK60" s="182">
        <f>IF(ISBLANK($NP$3),"",IF(ISBLANK(Tipy!LJ54),0,IF(AND(Tipy!LJ54=Výsledky!$NN$3,Tipy!LL54=Výsledky!$NP$3),50,0)))</f>
        <v>0</v>
      </c>
      <c r="NL60" s="182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2">
        <f>IF(ISBLANK($NP$3),"",IF(OR(Tipy!LM54=Výsledky!$NK$6,Tipy!LM54=Výsledky!$NK$7,Tipy!LM54=Výsledky!$NK$8,Tipy!LM54=Výsledky!$NK$9),30,0))</f>
        <v>0</v>
      </c>
      <c r="NN60" s="182">
        <f>IF(ISBLANK($NP$3),"",IF(OR(Tipy!LN54=Výsledky!$NN$6,Tipy!LN54=Výsledky!$NN$7,Tipy!LN54=Výsledky!$NN$8,Tipy!LN54=Výsledky!$NN$9),10,0))</f>
        <v>0</v>
      </c>
      <c r="NO60" s="183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6" t="str">
        <f>IF(ISBLANK($NP$3),"",IF(ISBLANK(Tipy!LJ54),"-",SUM(NK60:NO60)))</f>
        <v>-</v>
      </c>
      <c r="NQ60" s="185"/>
      <c r="NR60" s="182">
        <f>IF(ISBLANK($NW$3),"",IF(ISBLANK(Tipy!LP54),0,IF(AND(Tipy!LP54=Výsledky!$NU$3,Tipy!LR54=Výsledky!$NW$3),50,0)))</f>
        <v>0</v>
      </c>
      <c r="NS60" s="182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82">
        <f>IF(ISBLANK($NW$3),"",IF(OR(Tipy!LS54=Výsledky!$NR$6,Tipy!LS54=Výsledky!$NR$7,Tipy!LS54=Výsledky!$NR$8,Tipy!LS54=Výsledky!$NR$9),30,0))</f>
        <v>0</v>
      </c>
      <c r="NU60" s="182">
        <f>IF(ISBLANK($NW$3),"",IF(OR(Tipy!LT54=Výsledky!$NU$6,Tipy!LT54=Výsledky!$NU$7,Tipy!LT54=Výsledky!$NU$8,Tipy!LT54=Výsledky!$NU$9),10,0))</f>
        <v>10</v>
      </c>
      <c r="NV60" s="183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6">
        <f>IF(ISBLANK($NW$3),"",IF(ISBLANK(Tipy!LP54),"-",SUM(NR60:NV60)))</f>
        <v>30</v>
      </c>
      <c r="NX60" s="94"/>
      <c r="NY60" s="92">
        <f>IF(ISBLANK($OD$3),"",IF(ISBLANK(Tipy!LV54),0,IF(AND(Tipy!LV54=Výsledky!$OB$3,Tipy!LX54=Výsledky!$OD$3),50,0)))</f>
        <v>50</v>
      </c>
      <c r="NZ60" s="92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92">
        <f>IF(ISBLANK($OD$3),"",IF(OR(Tipy!LY54=Výsledky!$NY$6,Tipy!LY54=Výsledky!$NY$7,Tipy!LY54=Výsledky!$NY$8,Tipy!LY54=Výsledky!$NY$9),30,0))</f>
        <v>0</v>
      </c>
      <c r="OB60" s="92">
        <f>IF(ISBLANK($OD$3),"",IF(OR(Tipy!LZ54=Výsledky!$OB$6,Tipy!LZ54=Výsledky!$OB$7,Tipy!LZ54=Výsledky!$OB$8,Tipy!LZ54=Výsledky!$OB$9),10,0))</f>
        <v>0</v>
      </c>
      <c r="OC60" s="93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95">
        <f>IF(ISBLANK($OD$3),"",IF(ISBLANK(Tipy!LV54),"-",SUM(NY60:OC60)))</f>
        <v>50</v>
      </c>
      <c r="OE60" s="94"/>
      <c r="OF60" s="92" t="str">
        <f>IF(ISBLANK($OK$3),"",IF(ISBLANK(Tipy!MB54),0,IF(AND(Tipy!MB54=Výsledky!$OI$3,Tipy!MD54=Výsledky!$OK$3),50,0)))</f>
        <v/>
      </c>
      <c r="OG60" s="92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92" t="str">
        <f>IF(ISBLANK($OK$3),"",IF(OR(Tipy!ME54=Výsledky!$OF$6,Tipy!ME54=Výsledky!$OF$7,Tipy!ME54=Výsledky!$OF$8,Tipy!ME54=Výsledky!$OF$9),30,0))</f>
        <v/>
      </c>
      <c r="OI60" s="92" t="str">
        <f>IF(ISBLANK($OK$3),"",IF(OR(Tipy!MF54=Výsledky!$OI$6,Tipy!MF54=Výsledky!$OI$7,Tipy!MF54=Výsledky!$OI$8,Tipy!MF54=Výsledky!$OI$9),10,0))</f>
        <v/>
      </c>
      <c r="OJ60" s="93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95" t="str">
        <f>IF(ISBLANK($OK$3),"",IF(ISBLANK(Tipy!MB54),"-",SUM(OF60:OJ60)))</f>
        <v/>
      </c>
      <c r="OL60" s="94"/>
      <c r="OM60" s="92" t="str">
        <f>IF(ISBLANK($OR$3),"",IF(ISBLANK(Tipy!MH54),0,IF(AND(Tipy!MH54=Výsledky!$OP$3,Tipy!MJ54=Výsledky!$OR$3),50,0)))</f>
        <v/>
      </c>
      <c r="ON60" s="92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92" t="str">
        <f>IF(ISBLANK($OR$3),"",IF(OR(Tipy!MK54=Výsledky!$OM$6,Tipy!MK54=Výsledky!$OM$7,Tipy!MK54=Výsledky!$OM$8,Tipy!MK54=Výsledky!$OM$9),30,0))</f>
        <v/>
      </c>
      <c r="OP60" s="92" t="str">
        <f>IF(ISBLANK($OR$3),"",IF(OR(Tipy!ML54=Výsledky!$OP$6,Tipy!ML54=Výsledky!$OP$7,Tipy!ML54=Výsledky!$OP$8,Tipy!ML54=Výsledky!$OP$9),10,0))</f>
        <v/>
      </c>
      <c r="OQ60" s="93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95" t="str">
        <f>IF(ISBLANK($OR$3),"",IF(ISBLANK(Tipy!MH54),"-",SUM(OM60:OQ60)))</f>
        <v/>
      </c>
      <c r="OS60" s="94"/>
      <c r="OT60" s="92" t="str">
        <f>IF(ISBLANK($OY$3),"",IF(ISBLANK(Tipy!MN54),0,IF(AND(Tipy!MN54=Výsledky!$OW$3,Tipy!MP54=Výsledky!$OY$3),50,0)))</f>
        <v/>
      </c>
      <c r="OU60" s="92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92" t="str">
        <f>IF(ISBLANK($OY$3),"",IF(OR(Tipy!MQ54=Výsledky!$OT$6,Tipy!MQ54=Výsledky!$OT$7,Tipy!MQ54=Výsledky!$OT$8,Tipy!MQ54=Výsledky!$OT$9),30,0))</f>
        <v/>
      </c>
      <c r="OW60" s="92" t="str">
        <f>IF(ISBLANK($OY$3),"",IF(OR(Tipy!MR54=Výsledky!$OW$6,Tipy!MR54=Výsledky!$OW$7,Tipy!MR54=Výsledky!$OW$8,Tipy!MR54=Výsledky!$OW$9),10,0))</f>
        <v/>
      </c>
      <c r="OX60" s="93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95" t="str">
        <f>IF(ISBLANK($OY$3),"",IF(ISBLANK(Tipy!MN54),"-",SUM(OT60:OX60)))</f>
        <v/>
      </c>
      <c r="OZ60" s="94"/>
      <c r="PA60" s="92" t="str">
        <f>IF(ISBLANK($PF$3),"",IF(ISBLANK(Tipy!MT54),0,IF(AND(Tipy!MT54=Výsledky!$PD$3,Tipy!MV54=Výsledky!$PF$3),50,0)))</f>
        <v/>
      </c>
      <c r="PB60" s="92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92" t="str">
        <f>IF(ISBLANK($PF$3),"",IF(OR(Tipy!MW54=Výsledky!$PA$6,Tipy!MW54=Výsledky!$PA$7,Tipy!MW54=Výsledky!$PA$8,Tipy!MW54=Výsledky!$PA$9),30,0))</f>
        <v/>
      </c>
      <c r="PD60" s="92" t="str">
        <f>IF(ISBLANK($PF$3),"",IF(OR(Tipy!MX54=Výsledky!$PD$6,Tipy!MX54=Výsledky!$PD$7,Tipy!MX54=Výsledky!$PD$8,Tipy!MX54=Výsledky!$PD$9),10,0))</f>
        <v/>
      </c>
      <c r="PE60" s="93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95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>
        <f>IF(ISBLANK($LS$3),"",IF(ISBLANK(Tipy!JT55),0,IF(AND(Tipy!JT55=Výsledky!$LQ$3,Tipy!JV55=Výsledky!$LS$3),50,0)))</f>
        <v>0</v>
      </c>
      <c r="LO61" s="182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82">
        <f>IF(ISBLANK($LS$3),"",IF(OR(Tipy!JW55=Výsledky!$LN$6,Tipy!JW55=Výsledky!$LN$7,Tipy!JW55=Výsledky!$LN$8,Tipy!JW55=Výsledky!$LN$9),30,0))</f>
        <v>0</v>
      </c>
      <c r="LQ61" s="182">
        <f>IF(ISBLANK($LS$3),"",IF(OR(Tipy!JX55=Výsledky!$LQ$6,Tipy!JX55=Výsledky!$LQ$7,Tipy!JX55=Výsledky!$LQ$8,Tipy!JX55=Výsledky!$LQ$9),10,0))</f>
        <v>0</v>
      </c>
      <c r="LR61" s="183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6" t="str">
        <f>IF(ISBLANK($LS$3),"",IF(ISBLANK(Tipy!JT55),"-",SUM(LN61:LR61)))</f>
        <v>-</v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182">
        <f>IF(ISBLANK($MG$3),"",IF(ISBLANK(Tipy!KF55),0,IF(AND(Tipy!KF55=Výsledky!$ME$3,Tipy!KH55=Výsledky!$MG$3),50,0)))</f>
        <v>0</v>
      </c>
      <c r="MC61" s="182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2">
        <f>IF(ISBLANK($MG$3),"",IF(OR(Tipy!KI55=Výsledky!$MB$6,Tipy!KI55=Výsledky!$MB$7,Tipy!KI55=Výsledky!$MB$8,Tipy!KI55=Výsledky!$MB$9),30,0))</f>
        <v>0</v>
      </c>
      <c r="ME61" s="182">
        <f>IF(ISBLANK($MG$3),"",IF(OR(Tipy!KJ55=Výsledky!$ME$6,Tipy!KJ55=Výsledky!$ME$7,Tipy!KJ55=Výsledky!$ME$8,Tipy!KJ55=Výsledky!$ME$9),10,0))</f>
        <v>0</v>
      </c>
      <c r="MF61" s="183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6">
        <f>IF(ISBLANK($MG$3),"",IF(ISBLANK(Tipy!KF55),"-",SUM(MB61:MF61)))</f>
        <v>20</v>
      </c>
      <c r="MH61" s="94"/>
      <c r="MI61" s="182">
        <f>IF(ISBLANK($MN$3),"",IF(ISBLANK(Tipy!KL55),0,IF(AND(Tipy!KL55=Výsledky!$ML$3,Tipy!KN55=Výsledky!$MN$3),50,0)))</f>
        <v>0</v>
      </c>
      <c r="MJ61" s="182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2">
        <f>IF(ISBLANK($MN$3),"",IF(OR(Tipy!KO55=Výsledky!$MI$6,Tipy!KO55=Výsledky!$MI$7,Tipy!KO55=Výsledky!$MI$8,Tipy!KO55=Výsledky!$MI$9),30,0))</f>
        <v>0</v>
      </c>
      <c r="ML61" s="182">
        <f>IF(ISBLANK($MN$3),"",IF(OR(Tipy!KP55=Výsledky!$ML$6,Tipy!KP55=Výsledky!$ML$7,Tipy!KP55=Výsledky!$ML$8,Tipy!KP55=Výsledky!$ML$9),10,0))</f>
        <v>0</v>
      </c>
      <c r="MM61" s="183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6">
        <f>IF(ISBLANK($MN$3),"",IF(ISBLANK(Tipy!KL55),"-",SUM(MI61:MM61)))</f>
        <v>0</v>
      </c>
      <c r="MO61" s="185"/>
      <c r="MP61" s="182">
        <f>IF(ISBLANK($MU$3),"",IF(ISBLANK(Tipy!KR55),0,IF(AND(Tipy!KR55=Výsledky!$MS$3,Tipy!KT55=Výsledky!$MU$3),50,0)))</f>
        <v>0</v>
      </c>
      <c r="MQ61" s="182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2">
        <f>IF(ISBLANK($MU$3),"",IF(OR(Tipy!KU55=Výsledky!$MP$6,Tipy!KU55=Výsledky!$MP$7,Tipy!KU55=Výsledky!$MP$8,Tipy!KU55=Výsledky!$MP$9),30,0))</f>
        <v>0</v>
      </c>
      <c r="MS61" s="182">
        <f>IF(ISBLANK($MU$3),"",IF(OR(Tipy!KV55=Výsledky!$MS$6,Tipy!KV55=Výsledky!$MS$7,Tipy!KV55=Výsledky!$MS$8,Tipy!KV55=Výsledky!$MS$9),10,0))</f>
        <v>10</v>
      </c>
      <c r="MT61" s="183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6">
        <f>IF(ISBLANK($MU$3),"",IF(ISBLANK(Tipy!KR55),"-",SUM(MP61:MT61)))</f>
        <v>10</v>
      </c>
      <c r="MV61" s="185"/>
      <c r="MW61" s="182">
        <f>IF(ISBLANK($NB$3),"",IF(ISBLANK(Tipy!KX55),0,IF(AND(Tipy!KX55=Výsledky!$MZ$3,Tipy!KZ55=Výsledky!$NB$3),50,0)))</f>
        <v>0</v>
      </c>
      <c r="MX61" s="182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2">
        <f>IF(ISBLANK($NB$3),"",IF(OR(Tipy!LA55=Výsledky!$MW$6,Tipy!LA55=Výsledky!$MW$7,Tipy!LA55=Výsledky!$MW$8,Tipy!LA55=Výsledky!$MW$9),30,0))</f>
        <v>0</v>
      </c>
      <c r="MZ61" s="182">
        <f>IF(ISBLANK($NB$3),"",IF(OR(Tipy!LB55=Výsledky!$MZ$6,Tipy!LB55=Výsledky!$MZ$7,Tipy!LB55=Výsledky!$MZ$8,Tipy!LB55=Výsledky!$MZ$9),10,0))</f>
        <v>0</v>
      </c>
      <c r="NA61" s="183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6" t="str">
        <f>IF(ISBLANK($NB$3),"",IF(ISBLANK(Tipy!KX55),"-",SUM(MW61:NA61)))</f>
        <v>-</v>
      </c>
      <c r="NC61" s="185"/>
      <c r="ND61" s="182" t="str">
        <f>IF(ISBLANK($NI$3),"",IF(ISBLANK(Tipy!LD55),0,IF(AND(Tipy!LD55=Výsledky!$NG$3,Tipy!LF55=Výsledky!$NI$3),50,0)))</f>
        <v/>
      </c>
      <c r="NE61" s="182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2" t="str">
        <f>IF(ISBLANK($NI$3),"",IF(OR(Tipy!LG55=Výsledky!$ND$6,Tipy!LG55=Výsledky!$ND$7,Tipy!LG55=Výsledky!$ND$8,Tipy!LG55=Výsledky!$ND$9),30,0))</f>
        <v/>
      </c>
      <c r="NG61" s="182" t="str">
        <f>IF(ISBLANK($NI$3),"",IF(OR(Tipy!LH55=Výsledky!$NG$6,Tipy!LH55=Výsledky!$NG$7,Tipy!LH55=Výsledky!$NG$8,Tipy!LH55=Výsledky!$NG$9),10,0))</f>
        <v/>
      </c>
      <c r="NH61" s="183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6" t="str">
        <f>IF(ISBLANK($NI$3),"",IF(ISBLANK(Tipy!LD55),"-",SUM(ND61:NH61)))</f>
        <v/>
      </c>
      <c r="NJ61" s="185"/>
      <c r="NK61" s="182">
        <f>IF(ISBLANK($NP$3),"",IF(ISBLANK(Tipy!LJ55),0,IF(AND(Tipy!LJ55=Výsledky!$NN$3,Tipy!LL55=Výsledky!$NP$3),50,0)))</f>
        <v>0</v>
      </c>
      <c r="NL61" s="182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2">
        <f>IF(ISBLANK($NP$3),"",IF(OR(Tipy!LM55=Výsledky!$NK$6,Tipy!LM55=Výsledky!$NK$7,Tipy!LM55=Výsledky!$NK$8,Tipy!LM55=Výsledky!$NK$9),30,0))</f>
        <v>0</v>
      </c>
      <c r="NN61" s="182">
        <f>IF(ISBLANK($NP$3),"",IF(OR(Tipy!LN55=Výsledky!$NN$6,Tipy!LN55=Výsledky!$NN$7,Tipy!LN55=Výsledky!$NN$8,Tipy!LN55=Výsledky!$NN$9),10,0))</f>
        <v>0</v>
      </c>
      <c r="NO61" s="183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6" t="str">
        <f>IF(ISBLANK($NP$3),"",IF(ISBLANK(Tipy!LJ55),"-",SUM(NK61:NO61)))</f>
        <v>-</v>
      </c>
      <c r="NQ61" s="185"/>
      <c r="NR61" s="182">
        <f>IF(ISBLANK($NW$3),"",IF(ISBLANK(Tipy!LP55),0,IF(AND(Tipy!LP55=Výsledky!$NU$3,Tipy!LR55=Výsledky!$NW$3),50,0)))</f>
        <v>0</v>
      </c>
      <c r="NS61" s="182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82">
        <f>IF(ISBLANK($NW$3),"",IF(OR(Tipy!LS55=Výsledky!$NR$6,Tipy!LS55=Výsledky!$NR$7,Tipy!LS55=Výsledky!$NR$8,Tipy!LS55=Výsledky!$NR$9),30,0))</f>
        <v>0</v>
      </c>
      <c r="NU61" s="182">
        <f>IF(ISBLANK($NW$3),"",IF(OR(Tipy!LT55=Výsledky!$NU$6,Tipy!LT55=Výsledky!$NU$7,Tipy!LT55=Výsledky!$NU$8,Tipy!LT55=Výsledky!$NU$9),10,0))</f>
        <v>0</v>
      </c>
      <c r="NV61" s="183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6" t="str">
        <f>IF(ISBLANK($NW$3),"",IF(ISBLANK(Tipy!LP55),"-",SUM(NR61:NV61)))</f>
        <v>-</v>
      </c>
      <c r="NX61" s="94"/>
      <c r="NY61" s="92">
        <f>IF(ISBLANK($OD$3),"",IF(ISBLANK(Tipy!LV55),0,IF(AND(Tipy!LV55=Výsledky!$OB$3,Tipy!LX55=Výsledky!$OD$3),50,0)))</f>
        <v>0</v>
      </c>
      <c r="NZ61" s="92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92">
        <f>IF(ISBLANK($OD$3),"",IF(OR(Tipy!LY55=Výsledky!$NY$6,Tipy!LY55=Výsledky!$NY$7,Tipy!LY55=Výsledky!$NY$8,Tipy!LY55=Výsledky!$NY$9),30,0))</f>
        <v>0</v>
      </c>
      <c r="OB61" s="92">
        <f>IF(ISBLANK($OD$3),"",IF(OR(Tipy!LZ55=Výsledky!$OB$6,Tipy!LZ55=Výsledky!$OB$7,Tipy!LZ55=Výsledky!$OB$8,Tipy!LZ55=Výsledky!$OB$9),10,0))</f>
        <v>0</v>
      </c>
      <c r="OC61" s="93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95" t="str">
        <f>IF(ISBLANK($OD$3),"",IF(ISBLANK(Tipy!LV55),"-",SUM(NY61:OC61)))</f>
        <v>-</v>
      </c>
      <c r="OE61" s="94"/>
      <c r="OF61" s="92" t="str">
        <f>IF(ISBLANK($OK$3),"",IF(ISBLANK(Tipy!MB55),0,IF(AND(Tipy!MB55=Výsledky!$OI$3,Tipy!MD55=Výsledky!$OK$3),50,0)))</f>
        <v/>
      </c>
      <c r="OG61" s="92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92" t="str">
        <f>IF(ISBLANK($OK$3),"",IF(OR(Tipy!ME55=Výsledky!$OF$6,Tipy!ME55=Výsledky!$OF$7,Tipy!ME55=Výsledky!$OF$8,Tipy!ME55=Výsledky!$OF$9),30,0))</f>
        <v/>
      </c>
      <c r="OI61" s="92" t="str">
        <f>IF(ISBLANK($OK$3),"",IF(OR(Tipy!MF55=Výsledky!$OI$6,Tipy!MF55=Výsledky!$OI$7,Tipy!MF55=Výsledky!$OI$8,Tipy!MF55=Výsledky!$OI$9),10,0))</f>
        <v/>
      </c>
      <c r="OJ61" s="93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95" t="str">
        <f>IF(ISBLANK($OK$3),"",IF(ISBLANK(Tipy!MB55),"-",SUM(OF61:OJ61)))</f>
        <v/>
      </c>
      <c r="OL61" s="94"/>
      <c r="OM61" s="92" t="str">
        <f>IF(ISBLANK($OR$3),"",IF(ISBLANK(Tipy!MH55),0,IF(AND(Tipy!MH55=Výsledky!$OP$3,Tipy!MJ55=Výsledky!$OR$3),50,0)))</f>
        <v/>
      </c>
      <c r="ON61" s="92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92" t="str">
        <f>IF(ISBLANK($OR$3),"",IF(OR(Tipy!MK55=Výsledky!$OM$6,Tipy!MK55=Výsledky!$OM$7,Tipy!MK55=Výsledky!$OM$8,Tipy!MK55=Výsledky!$OM$9),30,0))</f>
        <v/>
      </c>
      <c r="OP61" s="92" t="str">
        <f>IF(ISBLANK($OR$3),"",IF(OR(Tipy!ML55=Výsledky!$OP$6,Tipy!ML55=Výsledky!$OP$7,Tipy!ML55=Výsledky!$OP$8,Tipy!ML55=Výsledky!$OP$9),10,0))</f>
        <v/>
      </c>
      <c r="OQ61" s="93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95" t="str">
        <f>IF(ISBLANK($OR$3),"",IF(ISBLANK(Tipy!MH55),"-",SUM(OM61:OQ61)))</f>
        <v/>
      </c>
      <c r="OS61" s="94"/>
      <c r="OT61" s="92" t="str">
        <f>IF(ISBLANK($OY$3),"",IF(ISBLANK(Tipy!MN55),0,IF(AND(Tipy!MN55=Výsledky!$OW$3,Tipy!MP55=Výsledky!$OY$3),50,0)))</f>
        <v/>
      </c>
      <c r="OU61" s="92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92" t="str">
        <f>IF(ISBLANK($OY$3),"",IF(OR(Tipy!MQ55=Výsledky!$OT$6,Tipy!MQ55=Výsledky!$OT$7,Tipy!MQ55=Výsledky!$OT$8,Tipy!MQ55=Výsledky!$OT$9),30,0))</f>
        <v/>
      </c>
      <c r="OW61" s="92" t="str">
        <f>IF(ISBLANK($OY$3),"",IF(OR(Tipy!MR55=Výsledky!$OW$6,Tipy!MR55=Výsledky!$OW$7,Tipy!MR55=Výsledky!$OW$8,Tipy!MR55=Výsledky!$OW$9),10,0))</f>
        <v/>
      </c>
      <c r="OX61" s="93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95" t="str">
        <f>IF(ISBLANK($OY$3),"",IF(ISBLANK(Tipy!MN55),"-",SUM(OT61:OX61)))</f>
        <v/>
      </c>
      <c r="OZ61" s="94"/>
      <c r="PA61" s="92" t="str">
        <f>IF(ISBLANK($PF$3),"",IF(ISBLANK(Tipy!MT55),0,IF(AND(Tipy!MT55=Výsledky!$PD$3,Tipy!MV55=Výsledky!$PF$3),50,0)))</f>
        <v/>
      </c>
      <c r="PB61" s="92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92" t="str">
        <f>IF(ISBLANK($PF$3),"",IF(OR(Tipy!MW55=Výsledky!$PA$6,Tipy!MW55=Výsledky!$PA$7,Tipy!MW55=Výsledky!$PA$8,Tipy!MW55=Výsledky!$PA$9),30,0))</f>
        <v/>
      </c>
      <c r="PD61" s="92" t="str">
        <f>IF(ISBLANK($PF$3),"",IF(OR(Tipy!MX55=Výsledky!$PD$6,Tipy!MX55=Výsledky!$PD$7,Tipy!MX55=Výsledky!$PD$8,Tipy!MX55=Výsledky!$PD$9),10,0))</f>
        <v/>
      </c>
      <c r="PE61" s="93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95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>
        <f>IF(ISBLANK($LS$3),"",IF(ISBLANK(Tipy!JT56),0,IF(AND(Tipy!JT56=Výsledky!$LQ$3,Tipy!JV56=Výsledky!$LS$3),50,0)))</f>
        <v>0</v>
      </c>
      <c r="LO62" s="182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82">
        <f>IF(ISBLANK($LS$3),"",IF(OR(Tipy!JW56=Výsledky!$LN$6,Tipy!JW56=Výsledky!$LN$7,Tipy!JW56=Výsledky!$LN$8,Tipy!JW56=Výsledky!$LN$9),30,0))</f>
        <v>0</v>
      </c>
      <c r="LQ62" s="182">
        <f>IF(ISBLANK($LS$3),"",IF(OR(Tipy!JX56=Výsledky!$LQ$6,Tipy!JX56=Výsledky!$LQ$7,Tipy!JX56=Výsledky!$LQ$8,Tipy!JX56=Výsledky!$LQ$9),10,0))</f>
        <v>0</v>
      </c>
      <c r="LR62" s="183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6" t="str">
        <f>IF(ISBLANK($LS$3),"",IF(ISBLANK(Tipy!JT56),"-",SUM(LN62:LR62)))</f>
        <v>-</v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182">
        <f>IF(ISBLANK($MG$3),"",IF(ISBLANK(Tipy!KF56),0,IF(AND(Tipy!KF56=Výsledky!$ME$3,Tipy!KH56=Výsledky!$MG$3),50,0)))</f>
        <v>0</v>
      </c>
      <c r="MC62" s="182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2">
        <f>IF(ISBLANK($MG$3),"",IF(OR(Tipy!KI56=Výsledky!$MB$6,Tipy!KI56=Výsledky!$MB$7,Tipy!KI56=Výsledky!$MB$8,Tipy!KI56=Výsledky!$MB$9),30,0))</f>
        <v>0</v>
      </c>
      <c r="ME62" s="182">
        <f>IF(ISBLANK($MG$3),"",IF(OR(Tipy!KJ56=Výsledky!$ME$6,Tipy!KJ56=Výsledky!$ME$7,Tipy!KJ56=Výsledky!$ME$8,Tipy!KJ56=Výsledky!$ME$9),10,0))</f>
        <v>0</v>
      </c>
      <c r="MF62" s="183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6" t="str">
        <f>IF(ISBLANK($MG$3),"",IF(ISBLANK(Tipy!KF56),"-",SUM(MB62:MF62)))</f>
        <v>-</v>
      </c>
      <c r="MH62" s="94"/>
      <c r="MI62" s="182">
        <f>IF(ISBLANK($MN$3),"",IF(ISBLANK(Tipy!KL56),0,IF(AND(Tipy!KL56=Výsledky!$ML$3,Tipy!KN56=Výsledky!$MN$3),50,0)))</f>
        <v>0</v>
      </c>
      <c r="MJ62" s="182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2">
        <f>IF(ISBLANK($MN$3),"",IF(OR(Tipy!KO56=Výsledky!$MI$6,Tipy!KO56=Výsledky!$MI$7,Tipy!KO56=Výsledky!$MI$8,Tipy!KO56=Výsledky!$MI$9),30,0))</f>
        <v>0</v>
      </c>
      <c r="ML62" s="182">
        <f>IF(ISBLANK($MN$3),"",IF(OR(Tipy!KP56=Výsledky!$ML$6,Tipy!KP56=Výsledky!$ML$7,Tipy!KP56=Výsledky!$ML$8,Tipy!KP56=Výsledky!$ML$9),10,0))</f>
        <v>0</v>
      </c>
      <c r="MM62" s="183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6" t="str">
        <f>IF(ISBLANK($MN$3),"",IF(ISBLANK(Tipy!KL56),"-",SUM(MI62:MM62)))</f>
        <v>-</v>
      </c>
      <c r="MO62" s="185"/>
      <c r="MP62" s="182">
        <f>IF(ISBLANK($MU$3),"",IF(ISBLANK(Tipy!KR56),0,IF(AND(Tipy!KR56=Výsledky!$MS$3,Tipy!KT56=Výsledky!$MU$3),50,0)))</f>
        <v>0</v>
      </c>
      <c r="MQ62" s="182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2">
        <f>IF(ISBLANK($MU$3),"",IF(OR(Tipy!KU56=Výsledky!$MP$6,Tipy!KU56=Výsledky!$MP$7,Tipy!KU56=Výsledky!$MP$8,Tipy!KU56=Výsledky!$MP$9),30,0))</f>
        <v>0</v>
      </c>
      <c r="MS62" s="182">
        <f>IF(ISBLANK($MU$3),"",IF(OR(Tipy!KV56=Výsledky!$MS$6,Tipy!KV56=Výsledky!$MS$7,Tipy!KV56=Výsledky!$MS$8,Tipy!KV56=Výsledky!$MS$9),10,0))</f>
        <v>0</v>
      </c>
      <c r="MT62" s="183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6" t="str">
        <f>IF(ISBLANK($MU$3),"",IF(ISBLANK(Tipy!KR56),"-",SUM(MP62:MT62)))</f>
        <v>-</v>
      </c>
      <c r="MV62" s="185"/>
      <c r="MW62" s="182">
        <f>IF(ISBLANK($NB$3),"",IF(ISBLANK(Tipy!KX56),0,IF(AND(Tipy!KX56=Výsledky!$MZ$3,Tipy!KZ56=Výsledky!$NB$3),50,0)))</f>
        <v>0</v>
      </c>
      <c r="MX62" s="182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2">
        <f>IF(ISBLANK($NB$3),"",IF(OR(Tipy!LA56=Výsledky!$MW$6,Tipy!LA56=Výsledky!$MW$7,Tipy!LA56=Výsledky!$MW$8,Tipy!LA56=Výsledky!$MW$9),30,0))</f>
        <v>0</v>
      </c>
      <c r="MZ62" s="182">
        <f>IF(ISBLANK($NB$3),"",IF(OR(Tipy!LB56=Výsledky!$MZ$6,Tipy!LB56=Výsledky!$MZ$7,Tipy!LB56=Výsledky!$MZ$8,Tipy!LB56=Výsledky!$MZ$9),10,0))</f>
        <v>0</v>
      </c>
      <c r="NA62" s="183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6" t="str">
        <f>IF(ISBLANK($NB$3),"",IF(ISBLANK(Tipy!KX56),"-",SUM(MW62:NA62)))</f>
        <v>-</v>
      </c>
      <c r="NC62" s="185"/>
      <c r="ND62" s="182" t="str">
        <f>IF(ISBLANK($NI$3),"",IF(ISBLANK(Tipy!LD56),0,IF(AND(Tipy!LD56=Výsledky!$NG$3,Tipy!LF56=Výsledky!$NI$3),50,0)))</f>
        <v/>
      </c>
      <c r="NE62" s="182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2" t="str">
        <f>IF(ISBLANK($NI$3),"",IF(OR(Tipy!LG56=Výsledky!$ND$6,Tipy!LG56=Výsledky!$ND$7,Tipy!LG56=Výsledky!$ND$8,Tipy!LG56=Výsledky!$ND$9),30,0))</f>
        <v/>
      </c>
      <c r="NG62" s="182" t="str">
        <f>IF(ISBLANK($NI$3),"",IF(OR(Tipy!LH56=Výsledky!$NG$6,Tipy!LH56=Výsledky!$NG$7,Tipy!LH56=Výsledky!$NG$8,Tipy!LH56=Výsledky!$NG$9),10,0))</f>
        <v/>
      </c>
      <c r="NH62" s="183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6" t="str">
        <f>IF(ISBLANK($NI$3),"",IF(ISBLANK(Tipy!LD56),"-",SUM(ND62:NH62)))</f>
        <v/>
      </c>
      <c r="NJ62" s="185"/>
      <c r="NK62" s="182">
        <f>IF(ISBLANK($NP$3),"",IF(ISBLANK(Tipy!LJ56),0,IF(AND(Tipy!LJ56=Výsledky!$NN$3,Tipy!LL56=Výsledky!$NP$3),50,0)))</f>
        <v>0</v>
      </c>
      <c r="NL62" s="182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2">
        <f>IF(ISBLANK($NP$3),"",IF(OR(Tipy!LM56=Výsledky!$NK$6,Tipy!LM56=Výsledky!$NK$7,Tipy!LM56=Výsledky!$NK$8,Tipy!LM56=Výsledky!$NK$9),30,0))</f>
        <v>0</v>
      </c>
      <c r="NN62" s="182">
        <f>IF(ISBLANK($NP$3),"",IF(OR(Tipy!LN56=Výsledky!$NN$6,Tipy!LN56=Výsledky!$NN$7,Tipy!LN56=Výsledky!$NN$8,Tipy!LN56=Výsledky!$NN$9),10,0))</f>
        <v>0</v>
      </c>
      <c r="NO62" s="183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6" t="str">
        <f>IF(ISBLANK($NP$3),"",IF(ISBLANK(Tipy!LJ56),"-",SUM(NK62:NO62)))</f>
        <v>-</v>
      </c>
      <c r="NQ62" s="185"/>
      <c r="NR62" s="182">
        <f>IF(ISBLANK($NW$3),"",IF(ISBLANK(Tipy!LP56),0,IF(AND(Tipy!LP56=Výsledky!$NU$3,Tipy!LR56=Výsledky!$NW$3),50,0)))</f>
        <v>0</v>
      </c>
      <c r="NS62" s="182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82">
        <f>IF(ISBLANK($NW$3),"",IF(OR(Tipy!LS56=Výsledky!$NR$6,Tipy!LS56=Výsledky!$NR$7,Tipy!LS56=Výsledky!$NR$8,Tipy!LS56=Výsledky!$NR$9),30,0))</f>
        <v>0</v>
      </c>
      <c r="NU62" s="182">
        <f>IF(ISBLANK($NW$3),"",IF(OR(Tipy!LT56=Výsledky!$NU$6,Tipy!LT56=Výsledky!$NU$7,Tipy!LT56=Výsledky!$NU$8,Tipy!LT56=Výsledky!$NU$9),10,0))</f>
        <v>0</v>
      </c>
      <c r="NV62" s="183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6" t="str">
        <f>IF(ISBLANK($NW$3),"",IF(ISBLANK(Tipy!LP56),"-",SUM(NR62:NV62)))</f>
        <v>-</v>
      </c>
      <c r="NX62" s="94"/>
      <c r="NY62" s="92">
        <f>IF(ISBLANK($OD$3),"",IF(ISBLANK(Tipy!LV56),0,IF(AND(Tipy!LV56=Výsledky!$OB$3,Tipy!LX56=Výsledky!$OD$3),50,0)))</f>
        <v>0</v>
      </c>
      <c r="NZ62" s="92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92">
        <f>IF(ISBLANK($OD$3),"",IF(OR(Tipy!LY56=Výsledky!$NY$6,Tipy!LY56=Výsledky!$NY$7,Tipy!LY56=Výsledky!$NY$8,Tipy!LY56=Výsledky!$NY$9),30,0))</f>
        <v>0</v>
      </c>
      <c r="OB62" s="92">
        <f>IF(ISBLANK($OD$3),"",IF(OR(Tipy!LZ56=Výsledky!$OB$6,Tipy!LZ56=Výsledky!$OB$7,Tipy!LZ56=Výsledky!$OB$8,Tipy!LZ56=Výsledky!$OB$9),10,0))</f>
        <v>0</v>
      </c>
      <c r="OC62" s="93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95" t="str">
        <f>IF(ISBLANK($OD$3),"",IF(ISBLANK(Tipy!LV56),"-",SUM(NY62:OC62)))</f>
        <v>-</v>
      </c>
      <c r="OE62" s="94"/>
      <c r="OF62" s="92" t="str">
        <f>IF(ISBLANK($OK$3),"",IF(ISBLANK(Tipy!MB56),0,IF(AND(Tipy!MB56=Výsledky!$OI$3,Tipy!MD56=Výsledky!$OK$3),50,0)))</f>
        <v/>
      </c>
      <c r="OG62" s="92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92" t="str">
        <f>IF(ISBLANK($OK$3),"",IF(OR(Tipy!ME56=Výsledky!$OF$6,Tipy!ME56=Výsledky!$OF$7,Tipy!ME56=Výsledky!$OF$8,Tipy!ME56=Výsledky!$OF$9),30,0))</f>
        <v/>
      </c>
      <c r="OI62" s="92" t="str">
        <f>IF(ISBLANK($OK$3),"",IF(OR(Tipy!MF56=Výsledky!$OI$6,Tipy!MF56=Výsledky!$OI$7,Tipy!MF56=Výsledky!$OI$8,Tipy!MF56=Výsledky!$OI$9),10,0))</f>
        <v/>
      </c>
      <c r="OJ62" s="93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95" t="str">
        <f>IF(ISBLANK($OK$3),"",IF(ISBLANK(Tipy!MB56),"-",SUM(OF62:OJ62)))</f>
        <v/>
      </c>
      <c r="OL62" s="94"/>
      <c r="OM62" s="92" t="str">
        <f>IF(ISBLANK($OR$3),"",IF(ISBLANK(Tipy!MH56),0,IF(AND(Tipy!MH56=Výsledky!$OP$3,Tipy!MJ56=Výsledky!$OR$3),50,0)))</f>
        <v/>
      </c>
      <c r="ON62" s="92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92" t="str">
        <f>IF(ISBLANK($OR$3),"",IF(OR(Tipy!MK56=Výsledky!$OM$6,Tipy!MK56=Výsledky!$OM$7,Tipy!MK56=Výsledky!$OM$8,Tipy!MK56=Výsledky!$OM$9),30,0))</f>
        <v/>
      </c>
      <c r="OP62" s="92" t="str">
        <f>IF(ISBLANK($OR$3),"",IF(OR(Tipy!ML56=Výsledky!$OP$6,Tipy!ML56=Výsledky!$OP$7,Tipy!ML56=Výsledky!$OP$8,Tipy!ML56=Výsledky!$OP$9),10,0))</f>
        <v/>
      </c>
      <c r="OQ62" s="93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95" t="str">
        <f>IF(ISBLANK($OR$3),"",IF(ISBLANK(Tipy!MH56),"-",SUM(OM62:OQ62)))</f>
        <v/>
      </c>
      <c r="OS62" s="94"/>
      <c r="OT62" s="92" t="str">
        <f>IF(ISBLANK($OY$3),"",IF(ISBLANK(Tipy!MN56),0,IF(AND(Tipy!MN56=Výsledky!$OW$3,Tipy!MP56=Výsledky!$OY$3),50,0)))</f>
        <v/>
      </c>
      <c r="OU62" s="92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92" t="str">
        <f>IF(ISBLANK($OY$3),"",IF(OR(Tipy!MQ56=Výsledky!$OT$6,Tipy!MQ56=Výsledky!$OT$7,Tipy!MQ56=Výsledky!$OT$8,Tipy!MQ56=Výsledky!$OT$9),30,0))</f>
        <v/>
      </c>
      <c r="OW62" s="92" t="str">
        <f>IF(ISBLANK($OY$3),"",IF(OR(Tipy!MR56=Výsledky!$OW$6,Tipy!MR56=Výsledky!$OW$7,Tipy!MR56=Výsledky!$OW$8,Tipy!MR56=Výsledky!$OW$9),10,0))</f>
        <v/>
      </c>
      <c r="OX62" s="93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95" t="str">
        <f>IF(ISBLANK($OY$3),"",IF(ISBLANK(Tipy!MN56),"-",SUM(OT62:OX62)))</f>
        <v/>
      </c>
      <c r="OZ62" s="94"/>
      <c r="PA62" s="92" t="str">
        <f>IF(ISBLANK($PF$3),"",IF(ISBLANK(Tipy!MT56),0,IF(AND(Tipy!MT56=Výsledky!$PD$3,Tipy!MV56=Výsledky!$PF$3),50,0)))</f>
        <v/>
      </c>
      <c r="PB62" s="92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92" t="str">
        <f>IF(ISBLANK($PF$3),"",IF(OR(Tipy!MW56=Výsledky!$PA$6,Tipy!MW56=Výsledky!$PA$7,Tipy!MW56=Výsledky!$PA$8,Tipy!MW56=Výsledky!$PA$9),30,0))</f>
        <v/>
      </c>
      <c r="PD62" s="92" t="str">
        <f>IF(ISBLANK($PF$3),"",IF(OR(Tipy!MX56=Výsledky!$PD$6,Tipy!MX56=Výsledky!$PD$7,Tipy!MX56=Výsledky!$PD$8,Tipy!MX56=Výsledky!$PD$9),10,0))</f>
        <v/>
      </c>
      <c r="PE62" s="93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95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>
        <f>IF(ISBLANK($LS$3),"",IF(ISBLANK(Tipy!JT57),0,IF(AND(Tipy!JT57=Výsledky!$LQ$3,Tipy!JV57=Výsledky!$LS$3),50,0)))</f>
        <v>0</v>
      </c>
      <c r="LO63" s="182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82">
        <f>IF(ISBLANK($LS$3),"",IF(OR(Tipy!JW57=Výsledky!$LN$6,Tipy!JW57=Výsledky!$LN$7,Tipy!JW57=Výsledky!$LN$8,Tipy!JW57=Výsledky!$LN$9),30,0))</f>
        <v>0</v>
      </c>
      <c r="LQ63" s="182">
        <f>IF(ISBLANK($LS$3),"",IF(OR(Tipy!JX57=Výsledky!$LQ$6,Tipy!JX57=Výsledky!$LQ$7,Tipy!JX57=Výsledky!$LQ$8,Tipy!JX57=Výsledky!$LQ$9),10,0))</f>
        <v>0</v>
      </c>
      <c r="LR63" s="183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6" t="str">
        <f>IF(ISBLANK($LS$3),"",IF(ISBLANK(Tipy!JT57),"-",SUM(LN63:LR63)))</f>
        <v>-</v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182">
        <f>IF(ISBLANK($MG$3),"",IF(ISBLANK(Tipy!KF57),0,IF(AND(Tipy!KF57=Výsledky!$ME$3,Tipy!KH57=Výsledky!$MG$3),50,0)))</f>
        <v>0</v>
      </c>
      <c r="MC63" s="182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2">
        <f>IF(ISBLANK($MG$3),"",IF(OR(Tipy!KI57=Výsledky!$MB$6,Tipy!KI57=Výsledky!$MB$7,Tipy!KI57=Výsledky!$MB$8,Tipy!KI57=Výsledky!$MB$9),30,0))</f>
        <v>0</v>
      </c>
      <c r="ME63" s="182">
        <f>IF(ISBLANK($MG$3),"",IF(OR(Tipy!KJ57=Výsledky!$ME$6,Tipy!KJ57=Výsledky!$ME$7,Tipy!KJ57=Výsledky!$ME$8,Tipy!KJ57=Výsledky!$ME$9),10,0))</f>
        <v>0</v>
      </c>
      <c r="MF63" s="183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6" t="str">
        <f>IF(ISBLANK($MG$3),"",IF(ISBLANK(Tipy!KF57),"-",SUM(MB63:MF63)))</f>
        <v>-</v>
      </c>
      <c r="MH63" s="94"/>
      <c r="MI63" s="182">
        <f>IF(ISBLANK($MN$3),"",IF(ISBLANK(Tipy!KL57),0,IF(AND(Tipy!KL57=Výsledky!$ML$3,Tipy!KN57=Výsledky!$MN$3),50,0)))</f>
        <v>0</v>
      </c>
      <c r="MJ63" s="182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2">
        <f>IF(ISBLANK($MN$3),"",IF(OR(Tipy!KO57=Výsledky!$MI$6,Tipy!KO57=Výsledky!$MI$7,Tipy!KO57=Výsledky!$MI$8,Tipy!KO57=Výsledky!$MI$9),30,0))</f>
        <v>0</v>
      </c>
      <c r="ML63" s="182">
        <f>IF(ISBLANK($MN$3),"",IF(OR(Tipy!KP57=Výsledky!$ML$6,Tipy!KP57=Výsledky!$ML$7,Tipy!KP57=Výsledky!$ML$8,Tipy!KP57=Výsledky!$ML$9),10,0))</f>
        <v>0</v>
      </c>
      <c r="MM63" s="183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6" t="str">
        <f>IF(ISBLANK($MN$3),"",IF(ISBLANK(Tipy!KL57),"-",SUM(MI63:MM63)))</f>
        <v>-</v>
      </c>
      <c r="MO63" s="185"/>
      <c r="MP63" s="182">
        <f>IF(ISBLANK($MU$3),"",IF(ISBLANK(Tipy!KR57),0,IF(AND(Tipy!KR57=Výsledky!$MS$3,Tipy!KT57=Výsledky!$MU$3),50,0)))</f>
        <v>0</v>
      </c>
      <c r="MQ63" s="182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2">
        <f>IF(ISBLANK($MU$3),"",IF(OR(Tipy!KU57=Výsledky!$MP$6,Tipy!KU57=Výsledky!$MP$7,Tipy!KU57=Výsledky!$MP$8,Tipy!KU57=Výsledky!$MP$9),30,0))</f>
        <v>0</v>
      </c>
      <c r="MS63" s="182">
        <f>IF(ISBLANK($MU$3),"",IF(OR(Tipy!KV57=Výsledky!$MS$6,Tipy!KV57=Výsledky!$MS$7,Tipy!KV57=Výsledky!$MS$8,Tipy!KV57=Výsledky!$MS$9),10,0))</f>
        <v>0</v>
      </c>
      <c r="MT63" s="183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6" t="str">
        <f>IF(ISBLANK($MU$3),"",IF(ISBLANK(Tipy!KR57),"-",SUM(MP63:MT63)))</f>
        <v>-</v>
      </c>
      <c r="MV63" s="185"/>
      <c r="MW63" s="182">
        <f>IF(ISBLANK($NB$3),"",IF(ISBLANK(Tipy!KX57),0,IF(AND(Tipy!KX57=Výsledky!$MZ$3,Tipy!KZ57=Výsledky!$NB$3),50,0)))</f>
        <v>0</v>
      </c>
      <c r="MX63" s="182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2">
        <f>IF(ISBLANK($NB$3),"",IF(OR(Tipy!LA57=Výsledky!$MW$6,Tipy!LA57=Výsledky!$MW$7,Tipy!LA57=Výsledky!$MW$8,Tipy!LA57=Výsledky!$MW$9),30,0))</f>
        <v>0</v>
      </c>
      <c r="MZ63" s="182">
        <f>IF(ISBLANK($NB$3),"",IF(OR(Tipy!LB57=Výsledky!$MZ$6,Tipy!LB57=Výsledky!$MZ$7,Tipy!LB57=Výsledky!$MZ$8,Tipy!LB57=Výsledky!$MZ$9),10,0))</f>
        <v>0</v>
      </c>
      <c r="NA63" s="183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6" t="str">
        <f>IF(ISBLANK($NB$3),"",IF(ISBLANK(Tipy!KX57),"-",SUM(MW63:NA63)))</f>
        <v>-</v>
      </c>
      <c r="NC63" s="185"/>
      <c r="ND63" s="182" t="str">
        <f>IF(ISBLANK($NI$3),"",IF(ISBLANK(Tipy!LD57),0,IF(AND(Tipy!LD57=Výsledky!$NG$3,Tipy!LF57=Výsledky!$NI$3),50,0)))</f>
        <v/>
      </c>
      <c r="NE63" s="182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2" t="str">
        <f>IF(ISBLANK($NI$3),"",IF(OR(Tipy!LG57=Výsledky!$ND$6,Tipy!LG57=Výsledky!$ND$7,Tipy!LG57=Výsledky!$ND$8,Tipy!LG57=Výsledky!$ND$9),30,0))</f>
        <v/>
      </c>
      <c r="NG63" s="182" t="str">
        <f>IF(ISBLANK($NI$3),"",IF(OR(Tipy!LH57=Výsledky!$NG$6,Tipy!LH57=Výsledky!$NG$7,Tipy!LH57=Výsledky!$NG$8,Tipy!LH57=Výsledky!$NG$9),10,0))</f>
        <v/>
      </c>
      <c r="NH63" s="183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6" t="str">
        <f>IF(ISBLANK($NI$3),"",IF(ISBLANK(Tipy!LD57),"-",SUM(ND63:NH63)))</f>
        <v/>
      </c>
      <c r="NJ63" s="185"/>
      <c r="NK63" s="182">
        <f>IF(ISBLANK($NP$3),"",IF(ISBLANK(Tipy!LJ57),0,IF(AND(Tipy!LJ57=Výsledky!$NN$3,Tipy!LL57=Výsledky!$NP$3),50,0)))</f>
        <v>0</v>
      </c>
      <c r="NL63" s="182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2">
        <f>IF(ISBLANK($NP$3),"",IF(OR(Tipy!LM57=Výsledky!$NK$6,Tipy!LM57=Výsledky!$NK$7,Tipy!LM57=Výsledky!$NK$8,Tipy!LM57=Výsledky!$NK$9),30,0))</f>
        <v>0</v>
      </c>
      <c r="NN63" s="182">
        <f>IF(ISBLANK($NP$3),"",IF(OR(Tipy!LN57=Výsledky!$NN$6,Tipy!LN57=Výsledky!$NN$7,Tipy!LN57=Výsledky!$NN$8,Tipy!LN57=Výsledky!$NN$9),10,0))</f>
        <v>0</v>
      </c>
      <c r="NO63" s="183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6" t="str">
        <f>IF(ISBLANK($NP$3),"",IF(ISBLANK(Tipy!LJ57),"-",SUM(NK63:NO63)))</f>
        <v>-</v>
      </c>
      <c r="NQ63" s="185"/>
      <c r="NR63" s="182">
        <f>IF(ISBLANK($NW$3),"",IF(ISBLANK(Tipy!LP57),0,IF(AND(Tipy!LP57=Výsledky!$NU$3,Tipy!LR57=Výsledky!$NW$3),50,0)))</f>
        <v>0</v>
      </c>
      <c r="NS63" s="182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82">
        <f>IF(ISBLANK($NW$3),"",IF(OR(Tipy!LS57=Výsledky!$NR$6,Tipy!LS57=Výsledky!$NR$7,Tipy!LS57=Výsledky!$NR$8,Tipy!LS57=Výsledky!$NR$9),30,0))</f>
        <v>0</v>
      </c>
      <c r="NU63" s="182">
        <f>IF(ISBLANK($NW$3),"",IF(OR(Tipy!LT57=Výsledky!$NU$6,Tipy!LT57=Výsledky!$NU$7,Tipy!LT57=Výsledky!$NU$8,Tipy!LT57=Výsledky!$NU$9),10,0))</f>
        <v>0</v>
      </c>
      <c r="NV63" s="183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6" t="str">
        <f>IF(ISBLANK($NW$3),"",IF(ISBLANK(Tipy!LP57),"-",SUM(NR63:NV63)))</f>
        <v>-</v>
      </c>
      <c r="NX63" s="94"/>
      <c r="NY63" s="92">
        <f>IF(ISBLANK($OD$3),"",IF(ISBLANK(Tipy!LV57),0,IF(AND(Tipy!LV57=Výsledky!$OB$3,Tipy!LX57=Výsledky!$OD$3),50,0)))</f>
        <v>0</v>
      </c>
      <c r="NZ63" s="92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92">
        <f>IF(ISBLANK($OD$3),"",IF(OR(Tipy!LY57=Výsledky!$NY$6,Tipy!LY57=Výsledky!$NY$7,Tipy!LY57=Výsledky!$NY$8,Tipy!LY57=Výsledky!$NY$9),30,0))</f>
        <v>0</v>
      </c>
      <c r="OB63" s="92">
        <f>IF(ISBLANK($OD$3),"",IF(OR(Tipy!LZ57=Výsledky!$OB$6,Tipy!LZ57=Výsledky!$OB$7,Tipy!LZ57=Výsledky!$OB$8,Tipy!LZ57=Výsledky!$OB$9),10,0))</f>
        <v>0</v>
      </c>
      <c r="OC63" s="93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95" t="str">
        <f>IF(ISBLANK($OD$3),"",IF(ISBLANK(Tipy!LV57),"-",SUM(NY63:OC63)))</f>
        <v>-</v>
      </c>
      <c r="OE63" s="94"/>
      <c r="OF63" s="92" t="str">
        <f>IF(ISBLANK($OK$3),"",IF(ISBLANK(Tipy!MB57),0,IF(AND(Tipy!MB57=Výsledky!$OI$3,Tipy!MD57=Výsledky!$OK$3),50,0)))</f>
        <v/>
      </c>
      <c r="OG63" s="92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92" t="str">
        <f>IF(ISBLANK($OK$3),"",IF(OR(Tipy!ME57=Výsledky!$OF$6,Tipy!ME57=Výsledky!$OF$7,Tipy!ME57=Výsledky!$OF$8,Tipy!ME57=Výsledky!$OF$9),30,0))</f>
        <v/>
      </c>
      <c r="OI63" s="92" t="str">
        <f>IF(ISBLANK($OK$3),"",IF(OR(Tipy!MF57=Výsledky!$OI$6,Tipy!MF57=Výsledky!$OI$7,Tipy!MF57=Výsledky!$OI$8,Tipy!MF57=Výsledky!$OI$9),10,0))</f>
        <v/>
      </c>
      <c r="OJ63" s="93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95" t="str">
        <f>IF(ISBLANK($OK$3),"",IF(ISBLANK(Tipy!MB57),"-",SUM(OF63:OJ63)))</f>
        <v/>
      </c>
      <c r="OL63" s="94"/>
      <c r="OM63" s="92" t="str">
        <f>IF(ISBLANK($OR$3),"",IF(ISBLANK(Tipy!MH57),0,IF(AND(Tipy!MH57=Výsledky!$OP$3,Tipy!MJ57=Výsledky!$OR$3),50,0)))</f>
        <v/>
      </c>
      <c r="ON63" s="92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92" t="str">
        <f>IF(ISBLANK($OR$3),"",IF(OR(Tipy!MK57=Výsledky!$OM$6,Tipy!MK57=Výsledky!$OM$7,Tipy!MK57=Výsledky!$OM$8,Tipy!MK57=Výsledky!$OM$9),30,0))</f>
        <v/>
      </c>
      <c r="OP63" s="92" t="str">
        <f>IF(ISBLANK($OR$3),"",IF(OR(Tipy!ML57=Výsledky!$OP$6,Tipy!ML57=Výsledky!$OP$7,Tipy!ML57=Výsledky!$OP$8,Tipy!ML57=Výsledky!$OP$9),10,0))</f>
        <v/>
      </c>
      <c r="OQ63" s="93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95" t="str">
        <f>IF(ISBLANK($OR$3),"",IF(ISBLANK(Tipy!MH57),"-",SUM(OM63:OQ63)))</f>
        <v/>
      </c>
      <c r="OS63" s="94"/>
      <c r="OT63" s="92" t="str">
        <f>IF(ISBLANK($OY$3),"",IF(ISBLANK(Tipy!MN57),0,IF(AND(Tipy!MN57=Výsledky!$OW$3,Tipy!MP57=Výsledky!$OY$3),50,0)))</f>
        <v/>
      </c>
      <c r="OU63" s="92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92" t="str">
        <f>IF(ISBLANK($OY$3),"",IF(OR(Tipy!MQ57=Výsledky!$OT$6,Tipy!MQ57=Výsledky!$OT$7,Tipy!MQ57=Výsledky!$OT$8,Tipy!MQ57=Výsledky!$OT$9),30,0))</f>
        <v/>
      </c>
      <c r="OW63" s="92" t="str">
        <f>IF(ISBLANK($OY$3),"",IF(OR(Tipy!MR57=Výsledky!$OW$6,Tipy!MR57=Výsledky!$OW$7,Tipy!MR57=Výsledky!$OW$8,Tipy!MR57=Výsledky!$OW$9),10,0))</f>
        <v/>
      </c>
      <c r="OX63" s="93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95" t="str">
        <f>IF(ISBLANK($OY$3),"",IF(ISBLANK(Tipy!MN57),"-",SUM(OT63:OX63)))</f>
        <v/>
      </c>
      <c r="OZ63" s="94"/>
      <c r="PA63" s="92" t="str">
        <f>IF(ISBLANK($PF$3),"",IF(ISBLANK(Tipy!MT57),0,IF(AND(Tipy!MT57=Výsledky!$PD$3,Tipy!MV57=Výsledky!$PF$3),50,0)))</f>
        <v/>
      </c>
      <c r="PB63" s="92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92" t="str">
        <f>IF(ISBLANK($PF$3),"",IF(OR(Tipy!MW57=Výsledky!$PA$6,Tipy!MW57=Výsledky!$PA$7,Tipy!MW57=Výsledky!$PA$8,Tipy!MW57=Výsledky!$PA$9),30,0))</f>
        <v/>
      </c>
      <c r="PD63" s="92" t="str">
        <f>IF(ISBLANK($PF$3),"",IF(OR(Tipy!MX57=Výsledky!$PD$6,Tipy!MX57=Výsledky!$PD$7,Tipy!MX57=Výsledky!$PD$8,Tipy!MX57=Výsledky!$PD$9),10,0))</f>
        <v/>
      </c>
      <c r="PE63" s="93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95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>
        <f>IF(ISBLANK($LS$3),"",IF(ISBLANK(Tipy!JT58),0,IF(AND(Tipy!JT58=Výsledky!$LQ$3,Tipy!JV58=Výsledky!$LS$3),50,0)))</f>
        <v>0</v>
      </c>
      <c r="LO64" s="182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82">
        <f>IF(ISBLANK($LS$3),"",IF(OR(Tipy!JW58=Výsledky!$LN$6,Tipy!JW58=Výsledky!$LN$7,Tipy!JW58=Výsledky!$LN$8,Tipy!JW58=Výsledky!$LN$9),30,0))</f>
        <v>0</v>
      </c>
      <c r="LQ64" s="182">
        <f>IF(ISBLANK($LS$3),"",IF(OR(Tipy!JX58=Výsledky!$LQ$6,Tipy!JX58=Výsledky!$LQ$7,Tipy!JX58=Výsledky!$LQ$8,Tipy!JX58=Výsledky!$LQ$9),10,0))</f>
        <v>0</v>
      </c>
      <c r="LR64" s="183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6" t="str">
        <f>IF(ISBLANK($LS$3),"",IF(ISBLANK(Tipy!JT58),"-",SUM(LN64:LR64)))</f>
        <v>-</v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182">
        <f>IF(ISBLANK($MG$3),"",IF(ISBLANK(Tipy!KF58),0,IF(AND(Tipy!KF58=Výsledky!$ME$3,Tipy!KH58=Výsledky!$MG$3),50,0)))</f>
        <v>0</v>
      </c>
      <c r="MC64" s="182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2">
        <f>IF(ISBLANK($MG$3),"",IF(OR(Tipy!KI58=Výsledky!$MB$6,Tipy!KI58=Výsledky!$MB$7,Tipy!KI58=Výsledky!$MB$8,Tipy!KI58=Výsledky!$MB$9),30,0))</f>
        <v>0</v>
      </c>
      <c r="ME64" s="182">
        <f>IF(ISBLANK($MG$3),"",IF(OR(Tipy!KJ58=Výsledky!$ME$6,Tipy!KJ58=Výsledky!$ME$7,Tipy!KJ58=Výsledky!$ME$8,Tipy!KJ58=Výsledky!$ME$9),10,0))</f>
        <v>0</v>
      </c>
      <c r="MF64" s="183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6" t="str">
        <f>IF(ISBLANK($MG$3),"",IF(ISBLANK(Tipy!KF58),"-",SUM(MB64:MF64)))</f>
        <v>-</v>
      </c>
      <c r="MH64" s="94"/>
      <c r="MI64" s="182">
        <f>IF(ISBLANK($MN$3),"",IF(ISBLANK(Tipy!KL58),0,IF(AND(Tipy!KL58=Výsledky!$ML$3,Tipy!KN58=Výsledky!$MN$3),50,0)))</f>
        <v>0</v>
      </c>
      <c r="MJ64" s="182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2">
        <f>IF(ISBLANK($MN$3),"",IF(OR(Tipy!KO58=Výsledky!$MI$6,Tipy!KO58=Výsledky!$MI$7,Tipy!KO58=Výsledky!$MI$8,Tipy!KO58=Výsledky!$MI$9),30,0))</f>
        <v>0</v>
      </c>
      <c r="ML64" s="182">
        <f>IF(ISBLANK($MN$3),"",IF(OR(Tipy!KP58=Výsledky!$ML$6,Tipy!KP58=Výsledky!$ML$7,Tipy!KP58=Výsledky!$ML$8,Tipy!KP58=Výsledky!$ML$9),10,0))</f>
        <v>0</v>
      </c>
      <c r="MM64" s="183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6" t="str">
        <f>IF(ISBLANK($MN$3),"",IF(ISBLANK(Tipy!KL58),"-",SUM(MI64:MM64)))</f>
        <v>-</v>
      </c>
      <c r="MO64" s="185"/>
      <c r="MP64" s="182">
        <f>IF(ISBLANK($MU$3),"",IF(ISBLANK(Tipy!KR58),0,IF(AND(Tipy!KR58=Výsledky!$MS$3,Tipy!KT58=Výsledky!$MU$3),50,0)))</f>
        <v>0</v>
      </c>
      <c r="MQ64" s="182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2">
        <f>IF(ISBLANK($MU$3),"",IF(OR(Tipy!KU58=Výsledky!$MP$6,Tipy!KU58=Výsledky!$MP$7,Tipy!KU58=Výsledky!$MP$8,Tipy!KU58=Výsledky!$MP$9),30,0))</f>
        <v>0</v>
      </c>
      <c r="MS64" s="182">
        <f>IF(ISBLANK($MU$3),"",IF(OR(Tipy!KV58=Výsledky!$MS$6,Tipy!KV58=Výsledky!$MS$7,Tipy!KV58=Výsledky!$MS$8,Tipy!KV58=Výsledky!$MS$9),10,0))</f>
        <v>0</v>
      </c>
      <c r="MT64" s="183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6" t="str">
        <f>IF(ISBLANK($MU$3),"",IF(ISBLANK(Tipy!KR58),"-",SUM(MP64:MT64)))</f>
        <v>-</v>
      </c>
      <c r="MV64" s="185"/>
      <c r="MW64" s="182">
        <f>IF(ISBLANK($NB$3),"",IF(ISBLANK(Tipy!KX58),0,IF(AND(Tipy!KX58=Výsledky!$MZ$3,Tipy!KZ58=Výsledky!$NB$3),50,0)))</f>
        <v>0</v>
      </c>
      <c r="MX64" s="182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2">
        <f>IF(ISBLANK($NB$3),"",IF(OR(Tipy!LA58=Výsledky!$MW$6,Tipy!LA58=Výsledky!$MW$7,Tipy!LA58=Výsledky!$MW$8,Tipy!LA58=Výsledky!$MW$9),30,0))</f>
        <v>0</v>
      </c>
      <c r="MZ64" s="182">
        <f>IF(ISBLANK($NB$3),"",IF(OR(Tipy!LB58=Výsledky!$MZ$6,Tipy!LB58=Výsledky!$MZ$7,Tipy!LB58=Výsledky!$MZ$8,Tipy!LB58=Výsledky!$MZ$9),10,0))</f>
        <v>0</v>
      </c>
      <c r="NA64" s="183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6" t="str">
        <f>IF(ISBLANK($NB$3),"",IF(ISBLANK(Tipy!KX58),"-",SUM(MW64:NA64)))</f>
        <v>-</v>
      </c>
      <c r="NC64" s="185"/>
      <c r="ND64" s="182" t="str">
        <f>IF(ISBLANK($NI$3),"",IF(ISBLANK(Tipy!LD58),0,IF(AND(Tipy!LD58=Výsledky!$NG$3,Tipy!LF58=Výsledky!$NI$3),50,0)))</f>
        <v/>
      </c>
      <c r="NE64" s="182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2" t="str">
        <f>IF(ISBLANK($NI$3),"",IF(OR(Tipy!LG58=Výsledky!$ND$6,Tipy!LG58=Výsledky!$ND$7,Tipy!LG58=Výsledky!$ND$8,Tipy!LG58=Výsledky!$ND$9),30,0))</f>
        <v/>
      </c>
      <c r="NG64" s="182" t="str">
        <f>IF(ISBLANK($NI$3),"",IF(OR(Tipy!LH58=Výsledky!$NG$6,Tipy!LH58=Výsledky!$NG$7,Tipy!LH58=Výsledky!$NG$8,Tipy!LH58=Výsledky!$NG$9),10,0))</f>
        <v/>
      </c>
      <c r="NH64" s="183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6" t="str">
        <f>IF(ISBLANK($NI$3),"",IF(ISBLANK(Tipy!LD58),"-",SUM(ND64:NH64)))</f>
        <v/>
      </c>
      <c r="NJ64" s="185"/>
      <c r="NK64" s="182">
        <f>IF(ISBLANK($NP$3),"",IF(ISBLANK(Tipy!LJ58),0,IF(AND(Tipy!LJ58=Výsledky!$NN$3,Tipy!LL58=Výsledky!$NP$3),50,0)))</f>
        <v>0</v>
      </c>
      <c r="NL64" s="182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2">
        <f>IF(ISBLANK($NP$3),"",IF(OR(Tipy!LM58=Výsledky!$NK$6,Tipy!LM58=Výsledky!$NK$7,Tipy!LM58=Výsledky!$NK$8,Tipy!LM58=Výsledky!$NK$9),30,0))</f>
        <v>0</v>
      </c>
      <c r="NN64" s="182">
        <f>IF(ISBLANK($NP$3),"",IF(OR(Tipy!LN58=Výsledky!$NN$6,Tipy!LN58=Výsledky!$NN$7,Tipy!LN58=Výsledky!$NN$8,Tipy!LN58=Výsledky!$NN$9),10,0))</f>
        <v>0</v>
      </c>
      <c r="NO64" s="183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6" t="str">
        <f>IF(ISBLANK($NP$3),"",IF(ISBLANK(Tipy!LJ58),"-",SUM(NK64:NO64)))</f>
        <v>-</v>
      </c>
      <c r="NQ64" s="185"/>
      <c r="NR64" s="182">
        <f>IF(ISBLANK($NW$3),"",IF(ISBLANK(Tipy!LP58),0,IF(AND(Tipy!LP58=Výsledky!$NU$3,Tipy!LR58=Výsledky!$NW$3),50,0)))</f>
        <v>0</v>
      </c>
      <c r="NS64" s="182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82">
        <f>IF(ISBLANK($NW$3),"",IF(OR(Tipy!LS58=Výsledky!$NR$6,Tipy!LS58=Výsledky!$NR$7,Tipy!LS58=Výsledky!$NR$8,Tipy!LS58=Výsledky!$NR$9),30,0))</f>
        <v>0</v>
      </c>
      <c r="NU64" s="182">
        <f>IF(ISBLANK($NW$3),"",IF(OR(Tipy!LT58=Výsledky!$NU$6,Tipy!LT58=Výsledky!$NU$7,Tipy!LT58=Výsledky!$NU$8,Tipy!LT58=Výsledky!$NU$9),10,0))</f>
        <v>0</v>
      </c>
      <c r="NV64" s="183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6" t="str">
        <f>IF(ISBLANK($NW$3),"",IF(ISBLANK(Tipy!LP58),"-",SUM(NR64:NV64)))</f>
        <v>-</v>
      </c>
      <c r="NX64" s="94"/>
      <c r="NY64" s="92">
        <f>IF(ISBLANK($OD$3),"",IF(ISBLANK(Tipy!LV58),0,IF(AND(Tipy!LV58=Výsledky!$OB$3,Tipy!LX58=Výsledky!$OD$3),50,0)))</f>
        <v>0</v>
      </c>
      <c r="NZ64" s="92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92">
        <f>IF(ISBLANK($OD$3),"",IF(OR(Tipy!LY58=Výsledky!$NY$6,Tipy!LY58=Výsledky!$NY$7,Tipy!LY58=Výsledky!$NY$8,Tipy!LY58=Výsledky!$NY$9),30,0))</f>
        <v>0</v>
      </c>
      <c r="OB64" s="92">
        <f>IF(ISBLANK($OD$3),"",IF(OR(Tipy!LZ58=Výsledky!$OB$6,Tipy!LZ58=Výsledky!$OB$7,Tipy!LZ58=Výsledky!$OB$8,Tipy!LZ58=Výsledky!$OB$9),10,0))</f>
        <v>0</v>
      </c>
      <c r="OC64" s="93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95" t="str">
        <f>IF(ISBLANK($OD$3),"",IF(ISBLANK(Tipy!LV58),"-",SUM(NY64:OC64)))</f>
        <v>-</v>
      </c>
      <c r="OE64" s="94"/>
      <c r="OF64" s="92" t="str">
        <f>IF(ISBLANK($OK$3),"",IF(ISBLANK(Tipy!MB58),0,IF(AND(Tipy!MB58=Výsledky!$OI$3,Tipy!MD58=Výsledky!$OK$3),50,0)))</f>
        <v/>
      </c>
      <c r="OG64" s="92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92" t="str">
        <f>IF(ISBLANK($OK$3),"",IF(OR(Tipy!ME58=Výsledky!$OF$6,Tipy!ME58=Výsledky!$OF$7,Tipy!ME58=Výsledky!$OF$8,Tipy!ME58=Výsledky!$OF$9),30,0))</f>
        <v/>
      </c>
      <c r="OI64" s="92" t="str">
        <f>IF(ISBLANK($OK$3),"",IF(OR(Tipy!MF58=Výsledky!$OI$6,Tipy!MF58=Výsledky!$OI$7,Tipy!MF58=Výsledky!$OI$8,Tipy!MF58=Výsledky!$OI$9),10,0))</f>
        <v/>
      </c>
      <c r="OJ64" s="93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95" t="str">
        <f>IF(ISBLANK($OK$3),"",IF(ISBLANK(Tipy!MB58),"-",SUM(OF64:OJ64)))</f>
        <v/>
      </c>
      <c r="OL64" s="94"/>
      <c r="OM64" s="92" t="str">
        <f>IF(ISBLANK($OR$3),"",IF(ISBLANK(Tipy!MH58),0,IF(AND(Tipy!MH58=Výsledky!$OP$3,Tipy!MJ58=Výsledky!$OR$3),50,0)))</f>
        <v/>
      </c>
      <c r="ON64" s="92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92" t="str">
        <f>IF(ISBLANK($OR$3),"",IF(OR(Tipy!MK58=Výsledky!$OM$6,Tipy!MK58=Výsledky!$OM$7,Tipy!MK58=Výsledky!$OM$8,Tipy!MK58=Výsledky!$OM$9),30,0))</f>
        <v/>
      </c>
      <c r="OP64" s="92" t="str">
        <f>IF(ISBLANK($OR$3),"",IF(OR(Tipy!ML58=Výsledky!$OP$6,Tipy!ML58=Výsledky!$OP$7,Tipy!ML58=Výsledky!$OP$8,Tipy!ML58=Výsledky!$OP$9),10,0))</f>
        <v/>
      </c>
      <c r="OQ64" s="93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95" t="str">
        <f>IF(ISBLANK($OR$3),"",IF(ISBLANK(Tipy!MH58),"-",SUM(OM64:OQ64)))</f>
        <v/>
      </c>
      <c r="OS64" s="94"/>
      <c r="OT64" s="92" t="str">
        <f>IF(ISBLANK($OY$3),"",IF(ISBLANK(Tipy!MN58),0,IF(AND(Tipy!MN58=Výsledky!$OW$3,Tipy!MP58=Výsledky!$OY$3),50,0)))</f>
        <v/>
      </c>
      <c r="OU64" s="92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92" t="str">
        <f>IF(ISBLANK($OY$3),"",IF(OR(Tipy!MQ58=Výsledky!$OT$6,Tipy!MQ58=Výsledky!$OT$7,Tipy!MQ58=Výsledky!$OT$8,Tipy!MQ58=Výsledky!$OT$9),30,0))</f>
        <v/>
      </c>
      <c r="OW64" s="92" t="str">
        <f>IF(ISBLANK($OY$3),"",IF(OR(Tipy!MR58=Výsledky!$OW$6,Tipy!MR58=Výsledky!$OW$7,Tipy!MR58=Výsledky!$OW$8,Tipy!MR58=Výsledky!$OW$9),10,0))</f>
        <v/>
      </c>
      <c r="OX64" s="93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95" t="str">
        <f>IF(ISBLANK($OY$3),"",IF(ISBLANK(Tipy!MN58),"-",SUM(OT64:OX64)))</f>
        <v/>
      </c>
      <c r="OZ64" s="94"/>
      <c r="PA64" s="92" t="str">
        <f>IF(ISBLANK($PF$3),"",IF(ISBLANK(Tipy!MT58),0,IF(AND(Tipy!MT58=Výsledky!$PD$3,Tipy!MV58=Výsledky!$PF$3),50,0)))</f>
        <v/>
      </c>
      <c r="PB64" s="92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92" t="str">
        <f>IF(ISBLANK($PF$3),"",IF(OR(Tipy!MW58=Výsledky!$PA$6,Tipy!MW58=Výsledky!$PA$7,Tipy!MW58=Výsledky!$PA$8,Tipy!MW58=Výsledky!$PA$9),30,0))</f>
        <v/>
      </c>
      <c r="PD64" s="92" t="str">
        <f>IF(ISBLANK($PF$3),"",IF(OR(Tipy!MX58=Výsledky!$PD$6,Tipy!MX58=Výsledky!$PD$7,Tipy!MX58=Výsledky!$PD$8,Tipy!MX58=Výsledky!$PD$9),10,0))</f>
        <v/>
      </c>
      <c r="PE64" s="93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95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>
        <f>IF(ISBLANK($LS$3),"",IF(ISBLANK(Tipy!JT59),0,IF(AND(Tipy!JT59=Výsledky!$LQ$3,Tipy!JV59=Výsledky!$LS$3),50,0)))</f>
        <v>0</v>
      </c>
      <c r="LO65" s="182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82">
        <f>IF(ISBLANK($LS$3),"",IF(OR(Tipy!JW59=Výsledky!$LN$6,Tipy!JW59=Výsledky!$LN$7,Tipy!JW59=Výsledky!$LN$8,Tipy!JW59=Výsledky!$LN$9),30,0))</f>
        <v>0</v>
      </c>
      <c r="LQ65" s="182">
        <f>IF(ISBLANK($LS$3),"",IF(OR(Tipy!JX59=Výsledky!$LQ$6,Tipy!JX59=Výsledky!$LQ$7,Tipy!JX59=Výsledky!$LQ$8,Tipy!JX59=Výsledky!$LQ$9),10,0))</f>
        <v>0</v>
      </c>
      <c r="LR65" s="183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6" t="str">
        <f>IF(ISBLANK($LS$3),"",IF(ISBLANK(Tipy!JT59),"-",SUM(LN65:LR65)))</f>
        <v>-</v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182">
        <f>IF(ISBLANK($MG$3),"",IF(ISBLANK(Tipy!KF59),0,IF(AND(Tipy!KF59=Výsledky!$ME$3,Tipy!KH59=Výsledky!$MG$3),50,0)))</f>
        <v>0</v>
      </c>
      <c r="MC65" s="182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2">
        <f>IF(ISBLANK($MG$3),"",IF(OR(Tipy!KI59=Výsledky!$MB$6,Tipy!KI59=Výsledky!$MB$7,Tipy!KI59=Výsledky!$MB$8,Tipy!KI59=Výsledky!$MB$9),30,0))</f>
        <v>0</v>
      </c>
      <c r="ME65" s="182">
        <f>IF(ISBLANK($MG$3),"",IF(OR(Tipy!KJ59=Výsledky!$ME$6,Tipy!KJ59=Výsledky!$ME$7,Tipy!KJ59=Výsledky!$ME$8,Tipy!KJ59=Výsledky!$ME$9),10,0))</f>
        <v>0</v>
      </c>
      <c r="MF65" s="183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6" t="str">
        <f>IF(ISBLANK($MG$3),"",IF(ISBLANK(Tipy!KF59),"-",SUM(MB65:MF65)))</f>
        <v>-</v>
      </c>
      <c r="MH65" s="94"/>
      <c r="MI65" s="182">
        <f>IF(ISBLANK($MN$3),"",IF(ISBLANK(Tipy!KL59),0,IF(AND(Tipy!KL59=Výsledky!$ML$3,Tipy!KN59=Výsledky!$MN$3),50,0)))</f>
        <v>0</v>
      </c>
      <c r="MJ65" s="182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2">
        <f>IF(ISBLANK($MN$3),"",IF(OR(Tipy!KO59=Výsledky!$MI$6,Tipy!KO59=Výsledky!$MI$7,Tipy!KO59=Výsledky!$MI$8,Tipy!KO59=Výsledky!$MI$9),30,0))</f>
        <v>0</v>
      </c>
      <c r="ML65" s="182">
        <f>IF(ISBLANK($MN$3),"",IF(OR(Tipy!KP59=Výsledky!$ML$6,Tipy!KP59=Výsledky!$ML$7,Tipy!KP59=Výsledky!$ML$8,Tipy!KP59=Výsledky!$ML$9),10,0))</f>
        <v>0</v>
      </c>
      <c r="MM65" s="183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6" t="str">
        <f>IF(ISBLANK($MN$3),"",IF(ISBLANK(Tipy!KL59),"-",SUM(MI65:MM65)))</f>
        <v>-</v>
      </c>
      <c r="MO65" s="185"/>
      <c r="MP65" s="182">
        <f>IF(ISBLANK($MU$3),"",IF(ISBLANK(Tipy!KR59),0,IF(AND(Tipy!KR59=Výsledky!$MS$3,Tipy!KT59=Výsledky!$MU$3),50,0)))</f>
        <v>0</v>
      </c>
      <c r="MQ65" s="182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2">
        <f>IF(ISBLANK($MU$3),"",IF(OR(Tipy!KU59=Výsledky!$MP$6,Tipy!KU59=Výsledky!$MP$7,Tipy!KU59=Výsledky!$MP$8,Tipy!KU59=Výsledky!$MP$9),30,0))</f>
        <v>0</v>
      </c>
      <c r="MS65" s="182">
        <f>IF(ISBLANK($MU$3),"",IF(OR(Tipy!KV59=Výsledky!$MS$6,Tipy!KV59=Výsledky!$MS$7,Tipy!KV59=Výsledky!$MS$8,Tipy!KV59=Výsledky!$MS$9),10,0))</f>
        <v>0</v>
      </c>
      <c r="MT65" s="183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6" t="str">
        <f>IF(ISBLANK($MU$3),"",IF(ISBLANK(Tipy!KR59),"-",SUM(MP65:MT65)))</f>
        <v>-</v>
      </c>
      <c r="MV65" s="185"/>
      <c r="MW65" s="182">
        <f>IF(ISBLANK($NB$3),"",IF(ISBLANK(Tipy!KX59),0,IF(AND(Tipy!KX59=Výsledky!$MZ$3,Tipy!KZ59=Výsledky!$NB$3),50,0)))</f>
        <v>0</v>
      </c>
      <c r="MX65" s="182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2">
        <f>IF(ISBLANK($NB$3),"",IF(OR(Tipy!LA59=Výsledky!$MW$6,Tipy!LA59=Výsledky!$MW$7,Tipy!LA59=Výsledky!$MW$8,Tipy!LA59=Výsledky!$MW$9),30,0))</f>
        <v>0</v>
      </c>
      <c r="MZ65" s="182">
        <f>IF(ISBLANK($NB$3),"",IF(OR(Tipy!LB59=Výsledky!$MZ$6,Tipy!LB59=Výsledky!$MZ$7,Tipy!LB59=Výsledky!$MZ$8,Tipy!LB59=Výsledky!$MZ$9),10,0))</f>
        <v>0</v>
      </c>
      <c r="NA65" s="183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6" t="str">
        <f>IF(ISBLANK($NB$3),"",IF(ISBLANK(Tipy!KX59),"-",SUM(MW65:NA65)))</f>
        <v>-</v>
      </c>
      <c r="NC65" s="185"/>
      <c r="ND65" s="182" t="str">
        <f>IF(ISBLANK($NI$3),"",IF(ISBLANK(Tipy!LD59),0,IF(AND(Tipy!LD59=Výsledky!$NG$3,Tipy!LF59=Výsledky!$NI$3),50,0)))</f>
        <v/>
      </c>
      <c r="NE65" s="182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2" t="str">
        <f>IF(ISBLANK($NI$3),"",IF(OR(Tipy!LG59=Výsledky!$ND$6,Tipy!LG59=Výsledky!$ND$7,Tipy!LG59=Výsledky!$ND$8,Tipy!LG59=Výsledky!$ND$9),30,0))</f>
        <v/>
      </c>
      <c r="NG65" s="182" t="str">
        <f>IF(ISBLANK($NI$3),"",IF(OR(Tipy!LH59=Výsledky!$NG$6,Tipy!LH59=Výsledky!$NG$7,Tipy!LH59=Výsledky!$NG$8,Tipy!LH59=Výsledky!$NG$9),10,0))</f>
        <v/>
      </c>
      <c r="NH65" s="183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6" t="str">
        <f>IF(ISBLANK($NI$3),"",IF(ISBLANK(Tipy!LD59),"-",SUM(ND65:NH65)))</f>
        <v/>
      </c>
      <c r="NJ65" s="185"/>
      <c r="NK65" s="182">
        <f>IF(ISBLANK($NP$3),"",IF(ISBLANK(Tipy!LJ59),0,IF(AND(Tipy!LJ59=Výsledky!$NN$3,Tipy!LL59=Výsledky!$NP$3),50,0)))</f>
        <v>0</v>
      </c>
      <c r="NL65" s="182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2">
        <f>IF(ISBLANK($NP$3),"",IF(OR(Tipy!LM59=Výsledky!$NK$6,Tipy!LM59=Výsledky!$NK$7,Tipy!LM59=Výsledky!$NK$8,Tipy!LM59=Výsledky!$NK$9),30,0))</f>
        <v>0</v>
      </c>
      <c r="NN65" s="182">
        <f>IF(ISBLANK($NP$3),"",IF(OR(Tipy!LN59=Výsledky!$NN$6,Tipy!LN59=Výsledky!$NN$7,Tipy!LN59=Výsledky!$NN$8,Tipy!LN59=Výsledky!$NN$9),10,0))</f>
        <v>0</v>
      </c>
      <c r="NO65" s="183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6" t="str">
        <f>IF(ISBLANK($NP$3),"",IF(ISBLANK(Tipy!LJ59),"-",SUM(NK65:NO65)))</f>
        <v>-</v>
      </c>
      <c r="NQ65" s="185"/>
      <c r="NR65" s="182">
        <f>IF(ISBLANK($NW$3),"",IF(ISBLANK(Tipy!LP59),0,IF(AND(Tipy!LP59=Výsledky!$NU$3,Tipy!LR59=Výsledky!$NW$3),50,0)))</f>
        <v>0</v>
      </c>
      <c r="NS65" s="182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82">
        <f>IF(ISBLANK($NW$3),"",IF(OR(Tipy!LS59=Výsledky!$NR$6,Tipy!LS59=Výsledky!$NR$7,Tipy!LS59=Výsledky!$NR$8,Tipy!LS59=Výsledky!$NR$9),30,0))</f>
        <v>0</v>
      </c>
      <c r="NU65" s="182">
        <f>IF(ISBLANK($NW$3),"",IF(OR(Tipy!LT59=Výsledky!$NU$6,Tipy!LT59=Výsledky!$NU$7,Tipy!LT59=Výsledky!$NU$8,Tipy!LT59=Výsledky!$NU$9),10,0))</f>
        <v>0</v>
      </c>
      <c r="NV65" s="183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6" t="str">
        <f>IF(ISBLANK($NW$3),"",IF(ISBLANK(Tipy!LP59),"-",SUM(NR65:NV65)))</f>
        <v>-</v>
      </c>
      <c r="NX65" s="94"/>
      <c r="NY65" s="92">
        <f>IF(ISBLANK($OD$3),"",IF(ISBLANK(Tipy!LV59),0,IF(AND(Tipy!LV59=Výsledky!$OB$3,Tipy!LX59=Výsledky!$OD$3),50,0)))</f>
        <v>0</v>
      </c>
      <c r="NZ65" s="92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92">
        <f>IF(ISBLANK($OD$3),"",IF(OR(Tipy!LY59=Výsledky!$NY$6,Tipy!LY59=Výsledky!$NY$7,Tipy!LY59=Výsledky!$NY$8,Tipy!LY59=Výsledky!$NY$9),30,0))</f>
        <v>0</v>
      </c>
      <c r="OB65" s="92">
        <f>IF(ISBLANK($OD$3),"",IF(OR(Tipy!LZ59=Výsledky!$OB$6,Tipy!LZ59=Výsledky!$OB$7,Tipy!LZ59=Výsledky!$OB$8,Tipy!LZ59=Výsledky!$OB$9),10,0))</f>
        <v>0</v>
      </c>
      <c r="OC65" s="93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95" t="str">
        <f>IF(ISBLANK($OD$3),"",IF(ISBLANK(Tipy!LV59),"-",SUM(NY65:OC65)))</f>
        <v>-</v>
      </c>
      <c r="OE65" s="94"/>
      <c r="OF65" s="92" t="str">
        <f>IF(ISBLANK($OK$3),"",IF(ISBLANK(Tipy!MB59),0,IF(AND(Tipy!MB59=Výsledky!$OI$3,Tipy!MD59=Výsledky!$OK$3),50,0)))</f>
        <v/>
      </c>
      <c r="OG65" s="92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92" t="str">
        <f>IF(ISBLANK($OK$3),"",IF(OR(Tipy!ME59=Výsledky!$OF$6,Tipy!ME59=Výsledky!$OF$7,Tipy!ME59=Výsledky!$OF$8,Tipy!ME59=Výsledky!$OF$9),30,0))</f>
        <v/>
      </c>
      <c r="OI65" s="92" t="str">
        <f>IF(ISBLANK($OK$3),"",IF(OR(Tipy!MF59=Výsledky!$OI$6,Tipy!MF59=Výsledky!$OI$7,Tipy!MF59=Výsledky!$OI$8,Tipy!MF59=Výsledky!$OI$9),10,0))</f>
        <v/>
      </c>
      <c r="OJ65" s="93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95" t="str">
        <f>IF(ISBLANK($OK$3),"",IF(ISBLANK(Tipy!MB59),"-",SUM(OF65:OJ65)))</f>
        <v/>
      </c>
      <c r="OL65" s="94"/>
      <c r="OM65" s="92" t="str">
        <f>IF(ISBLANK($OR$3),"",IF(ISBLANK(Tipy!MH59),0,IF(AND(Tipy!MH59=Výsledky!$OP$3,Tipy!MJ59=Výsledky!$OR$3),50,0)))</f>
        <v/>
      </c>
      <c r="ON65" s="92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92" t="str">
        <f>IF(ISBLANK($OR$3),"",IF(OR(Tipy!MK59=Výsledky!$OM$6,Tipy!MK59=Výsledky!$OM$7,Tipy!MK59=Výsledky!$OM$8,Tipy!MK59=Výsledky!$OM$9),30,0))</f>
        <v/>
      </c>
      <c r="OP65" s="92" t="str">
        <f>IF(ISBLANK($OR$3),"",IF(OR(Tipy!ML59=Výsledky!$OP$6,Tipy!ML59=Výsledky!$OP$7,Tipy!ML59=Výsledky!$OP$8,Tipy!ML59=Výsledky!$OP$9),10,0))</f>
        <v/>
      </c>
      <c r="OQ65" s="93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95" t="str">
        <f>IF(ISBLANK($OR$3),"",IF(ISBLANK(Tipy!MH59),"-",SUM(OM65:OQ65)))</f>
        <v/>
      </c>
      <c r="OS65" s="94"/>
      <c r="OT65" s="92" t="str">
        <f>IF(ISBLANK($OY$3),"",IF(ISBLANK(Tipy!MN59),0,IF(AND(Tipy!MN59=Výsledky!$OW$3,Tipy!MP59=Výsledky!$OY$3),50,0)))</f>
        <v/>
      </c>
      <c r="OU65" s="92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92" t="str">
        <f>IF(ISBLANK($OY$3),"",IF(OR(Tipy!MQ59=Výsledky!$OT$6,Tipy!MQ59=Výsledky!$OT$7,Tipy!MQ59=Výsledky!$OT$8,Tipy!MQ59=Výsledky!$OT$9),30,0))</f>
        <v/>
      </c>
      <c r="OW65" s="92" t="str">
        <f>IF(ISBLANK($OY$3),"",IF(OR(Tipy!MR59=Výsledky!$OW$6,Tipy!MR59=Výsledky!$OW$7,Tipy!MR59=Výsledky!$OW$8,Tipy!MR59=Výsledky!$OW$9),10,0))</f>
        <v/>
      </c>
      <c r="OX65" s="93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95" t="str">
        <f>IF(ISBLANK($OY$3),"",IF(ISBLANK(Tipy!MN59),"-",SUM(OT65:OX65)))</f>
        <v/>
      </c>
      <c r="OZ65" s="94"/>
      <c r="PA65" s="92" t="str">
        <f>IF(ISBLANK($PF$3),"",IF(ISBLANK(Tipy!MT59),0,IF(AND(Tipy!MT59=Výsledky!$PD$3,Tipy!MV59=Výsledky!$PF$3),50,0)))</f>
        <v/>
      </c>
      <c r="PB65" s="92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92" t="str">
        <f>IF(ISBLANK($PF$3),"",IF(OR(Tipy!MW59=Výsledky!$PA$6,Tipy!MW59=Výsledky!$PA$7,Tipy!MW59=Výsledky!$PA$8,Tipy!MW59=Výsledky!$PA$9),30,0))</f>
        <v/>
      </c>
      <c r="PD65" s="92" t="str">
        <f>IF(ISBLANK($PF$3),"",IF(OR(Tipy!MX59=Výsledky!$PD$6,Tipy!MX59=Výsledky!$PD$7,Tipy!MX59=Výsledky!$PD$8,Tipy!MX59=Výsledky!$PD$9),10,0))</f>
        <v/>
      </c>
      <c r="PE65" s="93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95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>
        <f>IF(ISBLANK($LS$3),"",IF(ISBLANK(Tipy!JT60),0,IF(AND(Tipy!JT60=Výsledky!$LQ$3,Tipy!JV60=Výsledky!$LS$3),50,0)))</f>
        <v>0</v>
      </c>
      <c r="LO66" s="182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82">
        <f>IF(ISBLANK($LS$3),"",IF(OR(Tipy!JW60=Výsledky!$LN$6,Tipy!JW60=Výsledky!$LN$7,Tipy!JW60=Výsledky!$LN$8,Tipy!JW60=Výsledky!$LN$9),30,0))</f>
        <v>0</v>
      </c>
      <c r="LQ66" s="182">
        <f>IF(ISBLANK($LS$3),"",IF(OR(Tipy!JX60=Výsledky!$LQ$6,Tipy!JX60=Výsledky!$LQ$7,Tipy!JX60=Výsledky!$LQ$8,Tipy!JX60=Výsledky!$LQ$9),10,0))</f>
        <v>0</v>
      </c>
      <c r="LR66" s="183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6" t="str">
        <f>IF(ISBLANK($LS$3),"",IF(ISBLANK(Tipy!JT60),"-",SUM(LN66:LR66)))</f>
        <v>-</v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182">
        <f>IF(ISBLANK($MG$3),"",IF(ISBLANK(Tipy!KF60),0,IF(AND(Tipy!KF60=Výsledky!$ME$3,Tipy!KH60=Výsledky!$MG$3),50,0)))</f>
        <v>0</v>
      </c>
      <c r="MC66" s="182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2">
        <f>IF(ISBLANK($MG$3),"",IF(OR(Tipy!KI60=Výsledky!$MB$6,Tipy!KI60=Výsledky!$MB$7,Tipy!KI60=Výsledky!$MB$8,Tipy!KI60=Výsledky!$MB$9),30,0))</f>
        <v>0</v>
      </c>
      <c r="ME66" s="182">
        <f>IF(ISBLANK($MG$3),"",IF(OR(Tipy!KJ60=Výsledky!$ME$6,Tipy!KJ60=Výsledky!$ME$7,Tipy!KJ60=Výsledky!$ME$8,Tipy!KJ60=Výsledky!$ME$9),10,0))</f>
        <v>0</v>
      </c>
      <c r="MF66" s="183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6" t="str">
        <f>IF(ISBLANK($MG$3),"",IF(ISBLANK(Tipy!KF60),"-",SUM(MB66:MF66)))</f>
        <v>-</v>
      </c>
      <c r="MH66" s="94"/>
      <c r="MI66" s="182">
        <f>IF(ISBLANK($MN$3),"",IF(ISBLANK(Tipy!KL60),0,IF(AND(Tipy!KL60=Výsledky!$ML$3,Tipy!KN60=Výsledky!$MN$3),50,0)))</f>
        <v>0</v>
      </c>
      <c r="MJ66" s="182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2">
        <f>IF(ISBLANK($MN$3),"",IF(OR(Tipy!KO60=Výsledky!$MI$6,Tipy!KO60=Výsledky!$MI$7,Tipy!KO60=Výsledky!$MI$8,Tipy!KO60=Výsledky!$MI$9),30,0))</f>
        <v>0</v>
      </c>
      <c r="ML66" s="182">
        <f>IF(ISBLANK($MN$3),"",IF(OR(Tipy!KP60=Výsledky!$ML$6,Tipy!KP60=Výsledky!$ML$7,Tipy!KP60=Výsledky!$ML$8,Tipy!KP60=Výsledky!$ML$9),10,0))</f>
        <v>0</v>
      </c>
      <c r="MM66" s="183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6" t="str">
        <f>IF(ISBLANK($MN$3),"",IF(ISBLANK(Tipy!KL60),"-",SUM(MI66:MM66)))</f>
        <v>-</v>
      </c>
      <c r="MO66" s="185"/>
      <c r="MP66" s="182">
        <f>IF(ISBLANK($MU$3),"",IF(ISBLANK(Tipy!KR60),0,IF(AND(Tipy!KR60=Výsledky!$MS$3,Tipy!KT60=Výsledky!$MU$3),50,0)))</f>
        <v>0</v>
      </c>
      <c r="MQ66" s="182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2">
        <f>IF(ISBLANK($MU$3),"",IF(OR(Tipy!KU60=Výsledky!$MP$6,Tipy!KU60=Výsledky!$MP$7,Tipy!KU60=Výsledky!$MP$8,Tipy!KU60=Výsledky!$MP$9),30,0))</f>
        <v>0</v>
      </c>
      <c r="MS66" s="182">
        <f>IF(ISBLANK($MU$3),"",IF(OR(Tipy!KV60=Výsledky!$MS$6,Tipy!KV60=Výsledky!$MS$7,Tipy!KV60=Výsledky!$MS$8,Tipy!KV60=Výsledky!$MS$9),10,0))</f>
        <v>0</v>
      </c>
      <c r="MT66" s="183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6" t="str">
        <f>IF(ISBLANK($MU$3),"",IF(ISBLANK(Tipy!KR60),"-",SUM(MP66:MT66)))</f>
        <v>-</v>
      </c>
      <c r="MV66" s="185"/>
      <c r="MW66" s="182">
        <f>IF(ISBLANK($NB$3),"",IF(ISBLANK(Tipy!KX60),0,IF(AND(Tipy!KX60=Výsledky!$MZ$3,Tipy!KZ60=Výsledky!$NB$3),50,0)))</f>
        <v>0</v>
      </c>
      <c r="MX66" s="182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2">
        <f>IF(ISBLANK($NB$3),"",IF(OR(Tipy!LA60=Výsledky!$MW$6,Tipy!LA60=Výsledky!$MW$7,Tipy!LA60=Výsledky!$MW$8,Tipy!LA60=Výsledky!$MW$9),30,0))</f>
        <v>0</v>
      </c>
      <c r="MZ66" s="182">
        <f>IF(ISBLANK($NB$3),"",IF(OR(Tipy!LB60=Výsledky!$MZ$6,Tipy!LB60=Výsledky!$MZ$7,Tipy!LB60=Výsledky!$MZ$8,Tipy!LB60=Výsledky!$MZ$9),10,0))</f>
        <v>0</v>
      </c>
      <c r="NA66" s="183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6" t="str">
        <f>IF(ISBLANK($NB$3),"",IF(ISBLANK(Tipy!KX60),"-",SUM(MW66:NA66)))</f>
        <v>-</v>
      </c>
      <c r="NC66" s="185"/>
      <c r="ND66" s="182" t="str">
        <f>IF(ISBLANK($NI$3),"",IF(ISBLANK(Tipy!LD60),0,IF(AND(Tipy!LD60=Výsledky!$NG$3,Tipy!LF60=Výsledky!$NI$3),50,0)))</f>
        <v/>
      </c>
      <c r="NE66" s="182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2" t="str">
        <f>IF(ISBLANK($NI$3),"",IF(OR(Tipy!LG60=Výsledky!$ND$6,Tipy!LG60=Výsledky!$ND$7,Tipy!LG60=Výsledky!$ND$8,Tipy!LG60=Výsledky!$ND$9),30,0))</f>
        <v/>
      </c>
      <c r="NG66" s="182" t="str">
        <f>IF(ISBLANK($NI$3),"",IF(OR(Tipy!LH60=Výsledky!$NG$6,Tipy!LH60=Výsledky!$NG$7,Tipy!LH60=Výsledky!$NG$8,Tipy!LH60=Výsledky!$NG$9),10,0))</f>
        <v/>
      </c>
      <c r="NH66" s="183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6" t="str">
        <f>IF(ISBLANK($NI$3),"",IF(ISBLANK(Tipy!LD60),"-",SUM(ND66:NH66)))</f>
        <v/>
      </c>
      <c r="NJ66" s="185"/>
      <c r="NK66" s="182">
        <f>IF(ISBLANK($NP$3),"",IF(ISBLANK(Tipy!LJ60),0,IF(AND(Tipy!LJ60=Výsledky!$NN$3,Tipy!LL60=Výsledky!$NP$3),50,0)))</f>
        <v>0</v>
      </c>
      <c r="NL66" s="182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2">
        <f>IF(ISBLANK($NP$3),"",IF(OR(Tipy!LM60=Výsledky!$NK$6,Tipy!LM60=Výsledky!$NK$7,Tipy!LM60=Výsledky!$NK$8,Tipy!LM60=Výsledky!$NK$9),30,0))</f>
        <v>0</v>
      </c>
      <c r="NN66" s="182">
        <f>IF(ISBLANK($NP$3),"",IF(OR(Tipy!LN60=Výsledky!$NN$6,Tipy!LN60=Výsledky!$NN$7,Tipy!LN60=Výsledky!$NN$8,Tipy!LN60=Výsledky!$NN$9),10,0))</f>
        <v>0</v>
      </c>
      <c r="NO66" s="183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6" t="str">
        <f>IF(ISBLANK($NP$3),"",IF(ISBLANK(Tipy!LJ60),"-",SUM(NK66:NO66)))</f>
        <v>-</v>
      </c>
      <c r="NQ66" s="185"/>
      <c r="NR66" s="182">
        <f>IF(ISBLANK($NW$3),"",IF(ISBLANK(Tipy!LP60),0,IF(AND(Tipy!LP60=Výsledky!$NU$3,Tipy!LR60=Výsledky!$NW$3),50,0)))</f>
        <v>0</v>
      </c>
      <c r="NS66" s="182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82">
        <f>IF(ISBLANK($NW$3),"",IF(OR(Tipy!LS60=Výsledky!$NR$6,Tipy!LS60=Výsledky!$NR$7,Tipy!LS60=Výsledky!$NR$8,Tipy!LS60=Výsledky!$NR$9),30,0))</f>
        <v>0</v>
      </c>
      <c r="NU66" s="182">
        <f>IF(ISBLANK($NW$3),"",IF(OR(Tipy!LT60=Výsledky!$NU$6,Tipy!LT60=Výsledky!$NU$7,Tipy!LT60=Výsledky!$NU$8,Tipy!LT60=Výsledky!$NU$9),10,0))</f>
        <v>0</v>
      </c>
      <c r="NV66" s="183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6" t="str">
        <f>IF(ISBLANK($NW$3),"",IF(ISBLANK(Tipy!LP60),"-",SUM(NR66:NV66)))</f>
        <v>-</v>
      </c>
      <c r="NX66" s="94"/>
      <c r="NY66" s="92">
        <f>IF(ISBLANK($OD$3),"",IF(ISBLANK(Tipy!LV60),0,IF(AND(Tipy!LV60=Výsledky!$OB$3,Tipy!LX60=Výsledky!$OD$3),50,0)))</f>
        <v>0</v>
      </c>
      <c r="NZ66" s="92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92">
        <f>IF(ISBLANK($OD$3),"",IF(OR(Tipy!LY60=Výsledky!$NY$6,Tipy!LY60=Výsledky!$NY$7,Tipy!LY60=Výsledky!$NY$8,Tipy!LY60=Výsledky!$NY$9),30,0))</f>
        <v>0</v>
      </c>
      <c r="OB66" s="92">
        <f>IF(ISBLANK($OD$3),"",IF(OR(Tipy!LZ60=Výsledky!$OB$6,Tipy!LZ60=Výsledky!$OB$7,Tipy!LZ60=Výsledky!$OB$8,Tipy!LZ60=Výsledky!$OB$9),10,0))</f>
        <v>0</v>
      </c>
      <c r="OC66" s="93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95" t="str">
        <f>IF(ISBLANK($OD$3),"",IF(ISBLANK(Tipy!LV60),"-",SUM(NY66:OC66)))</f>
        <v>-</v>
      </c>
      <c r="OE66" s="94"/>
      <c r="OF66" s="92" t="str">
        <f>IF(ISBLANK($OK$3),"",IF(ISBLANK(Tipy!MB60),0,IF(AND(Tipy!MB60=Výsledky!$OI$3,Tipy!MD60=Výsledky!$OK$3),50,0)))</f>
        <v/>
      </c>
      <c r="OG66" s="92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92" t="str">
        <f>IF(ISBLANK($OK$3),"",IF(OR(Tipy!ME60=Výsledky!$OF$6,Tipy!ME60=Výsledky!$OF$7,Tipy!ME60=Výsledky!$OF$8,Tipy!ME60=Výsledky!$OF$9),30,0))</f>
        <v/>
      </c>
      <c r="OI66" s="92" t="str">
        <f>IF(ISBLANK($OK$3),"",IF(OR(Tipy!MF60=Výsledky!$OI$6,Tipy!MF60=Výsledky!$OI$7,Tipy!MF60=Výsledky!$OI$8,Tipy!MF60=Výsledky!$OI$9),10,0))</f>
        <v/>
      </c>
      <c r="OJ66" s="93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95" t="str">
        <f>IF(ISBLANK($OK$3),"",IF(ISBLANK(Tipy!MB60),"-",SUM(OF66:OJ66)))</f>
        <v/>
      </c>
      <c r="OL66" s="94"/>
      <c r="OM66" s="92" t="str">
        <f>IF(ISBLANK($OR$3),"",IF(ISBLANK(Tipy!MH60),0,IF(AND(Tipy!MH60=Výsledky!$OP$3,Tipy!MJ60=Výsledky!$OR$3),50,0)))</f>
        <v/>
      </c>
      <c r="ON66" s="92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92" t="str">
        <f>IF(ISBLANK($OR$3),"",IF(OR(Tipy!MK60=Výsledky!$OM$6,Tipy!MK60=Výsledky!$OM$7,Tipy!MK60=Výsledky!$OM$8,Tipy!MK60=Výsledky!$OM$9),30,0))</f>
        <v/>
      </c>
      <c r="OP66" s="92" t="str">
        <f>IF(ISBLANK($OR$3),"",IF(OR(Tipy!ML60=Výsledky!$OP$6,Tipy!ML60=Výsledky!$OP$7,Tipy!ML60=Výsledky!$OP$8,Tipy!ML60=Výsledky!$OP$9),10,0))</f>
        <v/>
      </c>
      <c r="OQ66" s="93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95" t="str">
        <f>IF(ISBLANK($OR$3),"",IF(ISBLANK(Tipy!MH60),"-",SUM(OM66:OQ66)))</f>
        <v/>
      </c>
      <c r="OS66" s="94"/>
      <c r="OT66" s="92" t="str">
        <f>IF(ISBLANK($OY$3),"",IF(ISBLANK(Tipy!MN60),0,IF(AND(Tipy!MN60=Výsledky!$OW$3,Tipy!MP60=Výsledky!$OY$3),50,0)))</f>
        <v/>
      </c>
      <c r="OU66" s="92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92" t="str">
        <f>IF(ISBLANK($OY$3),"",IF(OR(Tipy!MQ60=Výsledky!$OT$6,Tipy!MQ60=Výsledky!$OT$7,Tipy!MQ60=Výsledky!$OT$8,Tipy!MQ60=Výsledky!$OT$9),30,0))</f>
        <v/>
      </c>
      <c r="OW66" s="92" t="str">
        <f>IF(ISBLANK($OY$3),"",IF(OR(Tipy!MR60=Výsledky!$OW$6,Tipy!MR60=Výsledky!$OW$7,Tipy!MR60=Výsledky!$OW$8,Tipy!MR60=Výsledky!$OW$9),10,0))</f>
        <v/>
      </c>
      <c r="OX66" s="93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95" t="str">
        <f>IF(ISBLANK($OY$3),"",IF(ISBLANK(Tipy!MN60),"-",SUM(OT66:OX66)))</f>
        <v/>
      </c>
      <c r="OZ66" s="94"/>
      <c r="PA66" s="92" t="str">
        <f>IF(ISBLANK($PF$3),"",IF(ISBLANK(Tipy!MT60),0,IF(AND(Tipy!MT60=Výsledky!$PD$3,Tipy!MV60=Výsledky!$PF$3),50,0)))</f>
        <v/>
      </c>
      <c r="PB66" s="92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92" t="str">
        <f>IF(ISBLANK($PF$3),"",IF(OR(Tipy!MW60=Výsledky!$PA$6,Tipy!MW60=Výsledky!$PA$7,Tipy!MW60=Výsledky!$PA$8,Tipy!MW60=Výsledky!$PA$9),30,0))</f>
        <v/>
      </c>
      <c r="PD66" s="92" t="str">
        <f>IF(ISBLANK($PF$3),"",IF(OR(Tipy!MX60=Výsledky!$PD$6,Tipy!MX60=Výsledky!$PD$7,Tipy!MX60=Výsledky!$PD$8,Tipy!MX60=Výsledky!$PD$9),10,0))</f>
        <v/>
      </c>
      <c r="PE66" s="93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95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>
        <f>IF(ISBLANK($LS$3),"",IF(ISBLANK(Tipy!JT61),0,IF(AND(Tipy!JT61=Výsledky!$LQ$3,Tipy!JV61=Výsledky!$LS$3),50,0)))</f>
        <v>0</v>
      </c>
      <c r="LO67" s="182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82">
        <f>IF(ISBLANK($LS$3),"",IF(OR(Tipy!JW61=Výsledky!$LN$6,Tipy!JW61=Výsledky!$LN$7,Tipy!JW61=Výsledky!$LN$8,Tipy!JW61=Výsledky!$LN$9),30,0))</f>
        <v>0</v>
      </c>
      <c r="LQ67" s="182">
        <f>IF(ISBLANK($LS$3),"",IF(OR(Tipy!JX61=Výsledky!$LQ$6,Tipy!JX61=Výsledky!$LQ$7,Tipy!JX61=Výsledky!$LQ$8,Tipy!JX61=Výsledky!$LQ$9),10,0))</f>
        <v>0</v>
      </c>
      <c r="LR67" s="183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6" t="str">
        <f>IF(ISBLANK($LS$3),"",IF(ISBLANK(Tipy!JT61),"-",SUM(LN67:LR67)))</f>
        <v>-</v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182">
        <f>IF(ISBLANK($MG$3),"",IF(ISBLANK(Tipy!KF61),0,IF(AND(Tipy!KF61=Výsledky!$ME$3,Tipy!KH61=Výsledky!$MG$3),50,0)))</f>
        <v>0</v>
      </c>
      <c r="MC67" s="182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2">
        <f>IF(ISBLANK($MG$3),"",IF(OR(Tipy!KI61=Výsledky!$MB$6,Tipy!KI61=Výsledky!$MB$7,Tipy!KI61=Výsledky!$MB$8,Tipy!KI61=Výsledky!$MB$9),30,0))</f>
        <v>0</v>
      </c>
      <c r="ME67" s="182">
        <f>IF(ISBLANK($MG$3),"",IF(OR(Tipy!KJ61=Výsledky!$ME$6,Tipy!KJ61=Výsledky!$ME$7,Tipy!KJ61=Výsledky!$ME$8,Tipy!KJ61=Výsledky!$ME$9),10,0))</f>
        <v>0</v>
      </c>
      <c r="MF67" s="183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6" t="str">
        <f>IF(ISBLANK($MG$3),"",IF(ISBLANK(Tipy!KF61),"-",SUM(MB67:MF67)))</f>
        <v>-</v>
      </c>
      <c r="MH67" s="94"/>
      <c r="MI67" s="182">
        <f>IF(ISBLANK($MN$3),"",IF(ISBLANK(Tipy!KL61),0,IF(AND(Tipy!KL61=Výsledky!$ML$3,Tipy!KN61=Výsledky!$MN$3),50,0)))</f>
        <v>0</v>
      </c>
      <c r="MJ67" s="182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2">
        <f>IF(ISBLANK($MN$3),"",IF(OR(Tipy!KO61=Výsledky!$MI$6,Tipy!KO61=Výsledky!$MI$7,Tipy!KO61=Výsledky!$MI$8,Tipy!KO61=Výsledky!$MI$9),30,0))</f>
        <v>0</v>
      </c>
      <c r="ML67" s="182">
        <f>IF(ISBLANK($MN$3),"",IF(OR(Tipy!KP61=Výsledky!$ML$6,Tipy!KP61=Výsledky!$ML$7,Tipy!KP61=Výsledky!$ML$8,Tipy!KP61=Výsledky!$ML$9),10,0))</f>
        <v>0</v>
      </c>
      <c r="MM67" s="183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6" t="str">
        <f>IF(ISBLANK($MN$3),"",IF(ISBLANK(Tipy!KL61),"-",SUM(MI67:MM67)))</f>
        <v>-</v>
      </c>
      <c r="MO67" s="185"/>
      <c r="MP67" s="182">
        <f>IF(ISBLANK($MU$3),"",IF(ISBLANK(Tipy!KR61),0,IF(AND(Tipy!KR61=Výsledky!$MS$3,Tipy!KT61=Výsledky!$MU$3),50,0)))</f>
        <v>0</v>
      </c>
      <c r="MQ67" s="182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2">
        <f>IF(ISBLANK($MU$3),"",IF(OR(Tipy!KU61=Výsledky!$MP$6,Tipy!KU61=Výsledky!$MP$7,Tipy!KU61=Výsledky!$MP$8,Tipy!KU61=Výsledky!$MP$9),30,0))</f>
        <v>0</v>
      </c>
      <c r="MS67" s="182">
        <f>IF(ISBLANK($MU$3),"",IF(OR(Tipy!KV61=Výsledky!$MS$6,Tipy!KV61=Výsledky!$MS$7,Tipy!KV61=Výsledky!$MS$8,Tipy!KV61=Výsledky!$MS$9),10,0))</f>
        <v>0</v>
      </c>
      <c r="MT67" s="183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6" t="str">
        <f>IF(ISBLANK($MU$3),"",IF(ISBLANK(Tipy!KR61),"-",SUM(MP67:MT67)))</f>
        <v>-</v>
      </c>
      <c r="MV67" s="185"/>
      <c r="MW67" s="182">
        <f>IF(ISBLANK($NB$3),"",IF(ISBLANK(Tipy!KX61),0,IF(AND(Tipy!KX61=Výsledky!$MZ$3,Tipy!KZ61=Výsledky!$NB$3),50,0)))</f>
        <v>0</v>
      </c>
      <c r="MX67" s="182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2">
        <f>IF(ISBLANK($NB$3),"",IF(OR(Tipy!LA61=Výsledky!$MW$6,Tipy!LA61=Výsledky!$MW$7,Tipy!LA61=Výsledky!$MW$8,Tipy!LA61=Výsledky!$MW$9),30,0))</f>
        <v>0</v>
      </c>
      <c r="MZ67" s="182">
        <f>IF(ISBLANK($NB$3),"",IF(OR(Tipy!LB61=Výsledky!$MZ$6,Tipy!LB61=Výsledky!$MZ$7,Tipy!LB61=Výsledky!$MZ$8,Tipy!LB61=Výsledky!$MZ$9),10,0))</f>
        <v>0</v>
      </c>
      <c r="NA67" s="183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6" t="str">
        <f>IF(ISBLANK($NB$3),"",IF(ISBLANK(Tipy!KX61),"-",SUM(MW67:NA67)))</f>
        <v>-</v>
      </c>
      <c r="NC67" s="185"/>
      <c r="ND67" s="182" t="str">
        <f>IF(ISBLANK($NI$3),"",IF(ISBLANK(Tipy!LD61),0,IF(AND(Tipy!LD61=Výsledky!$NG$3,Tipy!LF61=Výsledky!$NI$3),50,0)))</f>
        <v/>
      </c>
      <c r="NE67" s="182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2" t="str">
        <f>IF(ISBLANK($NI$3),"",IF(OR(Tipy!LG61=Výsledky!$ND$6,Tipy!LG61=Výsledky!$ND$7,Tipy!LG61=Výsledky!$ND$8,Tipy!LG61=Výsledky!$ND$9),30,0))</f>
        <v/>
      </c>
      <c r="NG67" s="182" t="str">
        <f>IF(ISBLANK($NI$3),"",IF(OR(Tipy!LH61=Výsledky!$NG$6,Tipy!LH61=Výsledky!$NG$7,Tipy!LH61=Výsledky!$NG$8,Tipy!LH61=Výsledky!$NG$9),10,0))</f>
        <v/>
      </c>
      <c r="NH67" s="183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6" t="str">
        <f>IF(ISBLANK($NI$3),"",IF(ISBLANK(Tipy!LD61),"-",SUM(ND67:NH67)))</f>
        <v/>
      </c>
      <c r="NJ67" s="185"/>
      <c r="NK67" s="182">
        <f>IF(ISBLANK($NP$3),"",IF(ISBLANK(Tipy!LJ61),0,IF(AND(Tipy!LJ61=Výsledky!$NN$3,Tipy!LL61=Výsledky!$NP$3),50,0)))</f>
        <v>0</v>
      </c>
      <c r="NL67" s="182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2">
        <f>IF(ISBLANK($NP$3),"",IF(OR(Tipy!LM61=Výsledky!$NK$6,Tipy!LM61=Výsledky!$NK$7,Tipy!LM61=Výsledky!$NK$8,Tipy!LM61=Výsledky!$NK$9),30,0))</f>
        <v>0</v>
      </c>
      <c r="NN67" s="182">
        <f>IF(ISBLANK($NP$3),"",IF(OR(Tipy!LN61=Výsledky!$NN$6,Tipy!LN61=Výsledky!$NN$7,Tipy!LN61=Výsledky!$NN$8,Tipy!LN61=Výsledky!$NN$9),10,0))</f>
        <v>0</v>
      </c>
      <c r="NO67" s="183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6" t="str">
        <f>IF(ISBLANK($NP$3),"",IF(ISBLANK(Tipy!LJ61),"-",SUM(NK67:NO67)))</f>
        <v>-</v>
      </c>
      <c r="NQ67" s="185"/>
      <c r="NR67" s="182">
        <f>IF(ISBLANK($NW$3),"",IF(ISBLANK(Tipy!LP61),0,IF(AND(Tipy!LP61=Výsledky!$NU$3,Tipy!LR61=Výsledky!$NW$3),50,0)))</f>
        <v>0</v>
      </c>
      <c r="NS67" s="182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82">
        <f>IF(ISBLANK($NW$3),"",IF(OR(Tipy!LS61=Výsledky!$NR$6,Tipy!LS61=Výsledky!$NR$7,Tipy!LS61=Výsledky!$NR$8,Tipy!LS61=Výsledky!$NR$9),30,0))</f>
        <v>0</v>
      </c>
      <c r="NU67" s="182">
        <f>IF(ISBLANK($NW$3),"",IF(OR(Tipy!LT61=Výsledky!$NU$6,Tipy!LT61=Výsledky!$NU$7,Tipy!LT61=Výsledky!$NU$8,Tipy!LT61=Výsledky!$NU$9),10,0))</f>
        <v>0</v>
      </c>
      <c r="NV67" s="183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6" t="str">
        <f>IF(ISBLANK($NW$3),"",IF(ISBLANK(Tipy!LP61),"-",SUM(NR67:NV67)))</f>
        <v>-</v>
      </c>
      <c r="NX67" s="94"/>
      <c r="NY67" s="92">
        <f>IF(ISBLANK($OD$3),"",IF(ISBLANK(Tipy!LV61),0,IF(AND(Tipy!LV61=Výsledky!$OB$3,Tipy!LX61=Výsledky!$OD$3),50,0)))</f>
        <v>0</v>
      </c>
      <c r="NZ67" s="92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92">
        <f>IF(ISBLANK($OD$3),"",IF(OR(Tipy!LY61=Výsledky!$NY$6,Tipy!LY61=Výsledky!$NY$7,Tipy!LY61=Výsledky!$NY$8,Tipy!LY61=Výsledky!$NY$9),30,0))</f>
        <v>0</v>
      </c>
      <c r="OB67" s="92">
        <f>IF(ISBLANK($OD$3),"",IF(OR(Tipy!LZ61=Výsledky!$OB$6,Tipy!LZ61=Výsledky!$OB$7,Tipy!LZ61=Výsledky!$OB$8,Tipy!LZ61=Výsledky!$OB$9),10,0))</f>
        <v>0</v>
      </c>
      <c r="OC67" s="93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95" t="str">
        <f>IF(ISBLANK($OD$3),"",IF(ISBLANK(Tipy!LV61),"-",SUM(NY67:OC67)))</f>
        <v>-</v>
      </c>
      <c r="OE67" s="94"/>
      <c r="OF67" s="92" t="str">
        <f>IF(ISBLANK($OK$3),"",IF(ISBLANK(Tipy!MB61),0,IF(AND(Tipy!MB61=Výsledky!$OI$3,Tipy!MD61=Výsledky!$OK$3),50,0)))</f>
        <v/>
      </c>
      <c r="OG67" s="92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92" t="str">
        <f>IF(ISBLANK($OK$3),"",IF(OR(Tipy!ME61=Výsledky!$OF$6,Tipy!ME61=Výsledky!$OF$7,Tipy!ME61=Výsledky!$OF$8,Tipy!ME61=Výsledky!$OF$9),30,0))</f>
        <v/>
      </c>
      <c r="OI67" s="92" t="str">
        <f>IF(ISBLANK($OK$3),"",IF(OR(Tipy!MF61=Výsledky!$OI$6,Tipy!MF61=Výsledky!$OI$7,Tipy!MF61=Výsledky!$OI$8,Tipy!MF61=Výsledky!$OI$9),10,0))</f>
        <v/>
      </c>
      <c r="OJ67" s="93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95" t="str">
        <f>IF(ISBLANK($OK$3),"",IF(ISBLANK(Tipy!MB61),"-",SUM(OF67:OJ67)))</f>
        <v/>
      </c>
      <c r="OL67" s="94"/>
      <c r="OM67" s="92" t="str">
        <f>IF(ISBLANK($OR$3),"",IF(ISBLANK(Tipy!MH61),0,IF(AND(Tipy!MH61=Výsledky!$OP$3,Tipy!MJ61=Výsledky!$OR$3),50,0)))</f>
        <v/>
      </c>
      <c r="ON67" s="92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92" t="str">
        <f>IF(ISBLANK($OR$3),"",IF(OR(Tipy!MK61=Výsledky!$OM$6,Tipy!MK61=Výsledky!$OM$7,Tipy!MK61=Výsledky!$OM$8,Tipy!MK61=Výsledky!$OM$9),30,0))</f>
        <v/>
      </c>
      <c r="OP67" s="92" t="str">
        <f>IF(ISBLANK($OR$3),"",IF(OR(Tipy!ML61=Výsledky!$OP$6,Tipy!ML61=Výsledky!$OP$7,Tipy!ML61=Výsledky!$OP$8,Tipy!ML61=Výsledky!$OP$9),10,0))</f>
        <v/>
      </c>
      <c r="OQ67" s="93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95" t="str">
        <f>IF(ISBLANK($OR$3),"",IF(ISBLANK(Tipy!MH61),"-",SUM(OM67:OQ67)))</f>
        <v/>
      </c>
      <c r="OS67" s="94"/>
      <c r="OT67" s="92" t="str">
        <f>IF(ISBLANK($OY$3),"",IF(ISBLANK(Tipy!MN61),0,IF(AND(Tipy!MN61=Výsledky!$OW$3,Tipy!MP61=Výsledky!$OY$3),50,0)))</f>
        <v/>
      </c>
      <c r="OU67" s="92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92" t="str">
        <f>IF(ISBLANK($OY$3),"",IF(OR(Tipy!MQ61=Výsledky!$OT$6,Tipy!MQ61=Výsledky!$OT$7,Tipy!MQ61=Výsledky!$OT$8,Tipy!MQ61=Výsledky!$OT$9),30,0))</f>
        <v/>
      </c>
      <c r="OW67" s="92" t="str">
        <f>IF(ISBLANK($OY$3),"",IF(OR(Tipy!MR61=Výsledky!$OW$6,Tipy!MR61=Výsledky!$OW$7,Tipy!MR61=Výsledky!$OW$8,Tipy!MR61=Výsledky!$OW$9),10,0))</f>
        <v/>
      </c>
      <c r="OX67" s="93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95" t="str">
        <f>IF(ISBLANK($OY$3),"",IF(ISBLANK(Tipy!MN61),"-",SUM(OT67:OX67)))</f>
        <v/>
      </c>
      <c r="OZ67" s="94"/>
      <c r="PA67" s="92" t="str">
        <f>IF(ISBLANK($PF$3),"",IF(ISBLANK(Tipy!MT61),0,IF(AND(Tipy!MT61=Výsledky!$PD$3,Tipy!MV61=Výsledky!$PF$3),50,0)))</f>
        <v/>
      </c>
      <c r="PB67" s="92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92" t="str">
        <f>IF(ISBLANK($PF$3),"",IF(OR(Tipy!MW61=Výsledky!$PA$6,Tipy!MW61=Výsledky!$PA$7,Tipy!MW61=Výsledky!$PA$8,Tipy!MW61=Výsledky!$PA$9),30,0))</f>
        <v/>
      </c>
      <c r="PD67" s="92" t="str">
        <f>IF(ISBLANK($PF$3),"",IF(OR(Tipy!MX61=Výsledky!$PD$6,Tipy!MX61=Výsledky!$PD$7,Tipy!MX61=Výsledky!$PD$8,Tipy!MX61=Výsledky!$PD$9),10,0))</f>
        <v/>
      </c>
      <c r="PE67" s="93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95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>
        <f>IF(ISBLANK($LS$3),"",IF(ISBLANK(Tipy!JT62),0,IF(AND(Tipy!JT62=Výsledky!$LQ$3,Tipy!JV62=Výsledky!$LS$3),50,0)))</f>
        <v>0</v>
      </c>
      <c r="LO68" s="182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82">
        <f>IF(ISBLANK($LS$3),"",IF(OR(Tipy!JW62=Výsledky!$LN$6,Tipy!JW62=Výsledky!$LN$7,Tipy!JW62=Výsledky!$LN$8,Tipy!JW62=Výsledky!$LN$9),30,0))</f>
        <v>0</v>
      </c>
      <c r="LQ68" s="182">
        <f>IF(ISBLANK($LS$3),"",IF(OR(Tipy!JX62=Výsledky!$LQ$6,Tipy!JX62=Výsledky!$LQ$7,Tipy!JX62=Výsledky!$LQ$8,Tipy!JX62=Výsledky!$LQ$9),10,0))</f>
        <v>0</v>
      </c>
      <c r="LR68" s="183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6" t="str">
        <f>IF(ISBLANK($LS$3),"",IF(ISBLANK(Tipy!JT62),"-",SUM(LN68:LR68)))</f>
        <v>-</v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182">
        <f>IF(ISBLANK($MG$3),"",IF(ISBLANK(Tipy!KF62),0,IF(AND(Tipy!KF62=Výsledky!$ME$3,Tipy!KH62=Výsledky!$MG$3),50,0)))</f>
        <v>0</v>
      </c>
      <c r="MC68" s="182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2">
        <f>IF(ISBLANK($MG$3),"",IF(OR(Tipy!KI62=Výsledky!$MB$6,Tipy!KI62=Výsledky!$MB$7,Tipy!KI62=Výsledky!$MB$8,Tipy!KI62=Výsledky!$MB$9),30,0))</f>
        <v>0</v>
      </c>
      <c r="ME68" s="182">
        <f>IF(ISBLANK($MG$3),"",IF(OR(Tipy!KJ62=Výsledky!$ME$6,Tipy!KJ62=Výsledky!$ME$7,Tipy!KJ62=Výsledky!$ME$8,Tipy!KJ62=Výsledky!$ME$9),10,0))</f>
        <v>0</v>
      </c>
      <c r="MF68" s="183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6" t="str">
        <f>IF(ISBLANK($MG$3),"",IF(ISBLANK(Tipy!KF62),"-",SUM(MB68:MF68)))</f>
        <v>-</v>
      </c>
      <c r="MH68" s="94"/>
      <c r="MI68" s="182">
        <f>IF(ISBLANK($MN$3),"",IF(ISBLANK(Tipy!KL62),0,IF(AND(Tipy!KL62=Výsledky!$ML$3,Tipy!KN62=Výsledky!$MN$3),50,0)))</f>
        <v>0</v>
      </c>
      <c r="MJ68" s="182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2">
        <f>IF(ISBLANK($MN$3),"",IF(OR(Tipy!KO62=Výsledky!$MI$6,Tipy!KO62=Výsledky!$MI$7,Tipy!KO62=Výsledky!$MI$8,Tipy!KO62=Výsledky!$MI$9),30,0))</f>
        <v>0</v>
      </c>
      <c r="ML68" s="182">
        <f>IF(ISBLANK($MN$3),"",IF(OR(Tipy!KP62=Výsledky!$ML$6,Tipy!KP62=Výsledky!$ML$7,Tipy!KP62=Výsledky!$ML$8,Tipy!KP62=Výsledky!$ML$9),10,0))</f>
        <v>0</v>
      </c>
      <c r="MM68" s="183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6" t="str">
        <f>IF(ISBLANK($MN$3),"",IF(ISBLANK(Tipy!KL62),"-",SUM(MI68:MM68)))</f>
        <v>-</v>
      </c>
      <c r="MO68" s="185"/>
      <c r="MP68" s="182">
        <f>IF(ISBLANK($MU$3),"",IF(ISBLANK(Tipy!KR62),0,IF(AND(Tipy!KR62=Výsledky!$MS$3,Tipy!KT62=Výsledky!$MU$3),50,0)))</f>
        <v>0</v>
      </c>
      <c r="MQ68" s="182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2">
        <f>IF(ISBLANK($MU$3),"",IF(OR(Tipy!KU62=Výsledky!$MP$6,Tipy!KU62=Výsledky!$MP$7,Tipy!KU62=Výsledky!$MP$8,Tipy!KU62=Výsledky!$MP$9),30,0))</f>
        <v>0</v>
      </c>
      <c r="MS68" s="182">
        <f>IF(ISBLANK($MU$3),"",IF(OR(Tipy!KV62=Výsledky!$MS$6,Tipy!KV62=Výsledky!$MS$7,Tipy!KV62=Výsledky!$MS$8,Tipy!KV62=Výsledky!$MS$9),10,0))</f>
        <v>0</v>
      </c>
      <c r="MT68" s="183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6" t="str">
        <f>IF(ISBLANK($MU$3),"",IF(ISBLANK(Tipy!KR62),"-",SUM(MP68:MT68)))</f>
        <v>-</v>
      </c>
      <c r="MV68" s="185"/>
      <c r="MW68" s="182">
        <f>IF(ISBLANK($NB$3),"",IF(ISBLANK(Tipy!KX62),0,IF(AND(Tipy!KX62=Výsledky!$MZ$3,Tipy!KZ62=Výsledky!$NB$3),50,0)))</f>
        <v>0</v>
      </c>
      <c r="MX68" s="182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2">
        <f>IF(ISBLANK($NB$3),"",IF(OR(Tipy!LA62=Výsledky!$MW$6,Tipy!LA62=Výsledky!$MW$7,Tipy!LA62=Výsledky!$MW$8,Tipy!LA62=Výsledky!$MW$9),30,0))</f>
        <v>0</v>
      </c>
      <c r="MZ68" s="182">
        <f>IF(ISBLANK($NB$3),"",IF(OR(Tipy!LB62=Výsledky!$MZ$6,Tipy!LB62=Výsledky!$MZ$7,Tipy!LB62=Výsledky!$MZ$8,Tipy!LB62=Výsledky!$MZ$9),10,0))</f>
        <v>0</v>
      </c>
      <c r="NA68" s="183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6" t="str">
        <f>IF(ISBLANK($NB$3),"",IF(ISBLANK(Tipy!KX62),"-",SUM(MW68:NA68)))</f>
        <v>-</v>
      </c>
      <c r="NC68" s="185"/>
      <c r="ND68" s="182" t="str">
        <f>IF(ISBLANK($NI$3),"",IF(ISBLANK(Tipy!LD62),0,IF(AND(Tipy!LD62=Výsledky!$NG$3,Tipy!LF62=Výsledky!$NI$3),50,0)))</f>
        <v/>
      </c>
      <c r="NE68" s="182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2" t="str">
        <f>IF(ISBLANK($NI$3),"",IF(OR(Tipy!LG62=Výsledky!$ND$6,Tipy!LG62=Výsledky!$ND$7,Tipy!LG62=Výsledky!$ND$8,Tipy!LG62=Výsledky!$ND$9),30,0))</f>
        <v/>
      </c>
      <c r="NG68" s="182" t="str">
        <f>IF(ISBLANK($NI$3),"",IF(OR(Tipy!LH62=Výsledky!$NG$6,Tipy!LH62=Výsledky!$NG$7,Tipy!LH62=Výsledky!$NG$8,Tipy!LH62=Výsledky!$NG$9),10,0))</f>
        <v/>
      </c>
      <c r="NH68" s="183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6" t="str">
        <f>IF(ISBLANK($NI$3),"",IF(ISBLANK(Tipy!LD62),"-",SUM(ND68:NH68)))</f>
        <v/>
      </c>
      <c r="NJ68" s="185"/>
      <c r="NK68" s="182">
        <f>IF(ISBLANK($NP$3),"",IF(ISBLANK(Tipy!LJ62),0,IF(AND(Tipy!LJ62=Výsledky!$NN$3,Tipy!LL62=Výsledky!$NP$3),50,0)))</f>
        <v>0</v>
      </c>
      <c r="NL68" s="182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2">
        <f>IF(ISBLANK($NP$3),"",IF(OR(Tipy!LM62=Výsledky!$NK$6,Tipy!LM62=Výsledky!$NK$7,Tipy!LM62=Výsledky!$NK$8,Tipy!LM62=Výsledky!$NK$9),30,0))</f>
        <v>0</v>
      </c>
      <c r="NN68" s="182">
        <f>IF(ISBLANK($NP$3),"",IF(OR(Tipy!LN62=Výsledky!$NN$6,Tipy!LN62=Výsledky!$NN$7,Tipy!LN62=Výsledky!$NN$8,Tipy!LN62=Výsledky!$NN$9),10,0))</f>
        <v>0</v>
      </c>
      <c r="NO68" s="183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6" t="str">
        <f>IF(ISBLANK($NP$3),"",IF(ISBLANK(Tipy!LJ62),"-",SUM(NK68:NO68)))</f>
        <v>-</v>
      </c>
      <c r="NQ68" s="185"/>
      <c r="NR68" s="182">
        <f>IF(ISBLANK($NW$3),"",IF(ISBLANK(Tipy!LP62),0,IF(AND(Tipy!LP62=Výsledky!$NU$3,Tipy!LR62=Výsledky!$NW$3),50,0)))</f>
        <v>0</v>
      </c>
      <c r="NS68" s="182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82">
        <f>IF(ISBLANK($NW$3),"",IF(OR(Tipy!LS62=Výsledky!$NR$6,Tipy!LS62=Výsledky!$NR$7,Tipy!LS62=Výsledky!$NR$8,Tipy!LS62=Výsledky!$NR$9),30,0))</f>
        <v>0</v>
      </c>
      <c r="NU68" s="182">
        <f>IF(ISBLANK($NW$3),"",IF(OR(Tipy!LT62=Výsledky!$NU$6,Tipy!LT62=Výsledky!$NU$7,Tipy!LT62=Výsledky!$NU$8,Tipy!LT62=Výsledky!$NU$9),10,0))</f>
        <v>0</v>
      </c>
      <c r="NV68" s="183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6" t="str">
        <f>IF(ISBLANK($NW$3),"",IF(ISBLANK(Tipy!LP62),"-",SUM(NR68:NV68)))</f>
        <v>-</v>
      </c>
      <c r="NX68" s="94"/>
      <c r="NY68" s="92">
        <f>IF(ISBLANK($OD$3),"",IF(ISBLANK(Tipy!LV62),0,IF(AND(Tipy!LV62=Výsledky!$OB$3,Tipy!LX62=Výsledky!$OD$3),50,0)))</f>
        <v>0</v>
      </c>
      <c r="NZ68" s="92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92">
        <f>IF(ISBLANK($OD$3),"",IF(OR(Tipy!LY62=Výsledky!$NY$6,Tipy!LY62=Výsledky!$NY$7,Tipy!LY62=Výsledky!$NY$8,Tipy!LY62=Výsledky!$NY$9),30,0))</f>
        <v>0</v>
      </c>
      <c r="OB68" s="92">
        <f>IF(ISBLANK($OD$3),"",IF(OR(Tipy!LZ62=Výsledky!$OB$6,Tipy!LZ62=Výsledky!$OB$7,Tipy!LZ62=Výsledky!$OB$8,Tipy!LZ62=Výsledky!$OB$9),10,0))</f>
        <v>0</v>
      </c>
      <c r="OC68" s="93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95" t="str">
        <f>IF(ISBLANK($OD$3),"",IF(ISBLANK(Tipy!LV62),"-",SUM(NY68:OC68)))</f>
        <v>-</v>
      </c>
      <c r="OE68" s="94"/>
      <c r="OF68" s="92" t="str">
        <f>IF(ISBLANK($OK$3),"",IF(ISBLANK(Tipy!MB62),0,IF(AND(Tipy!MB62=Výsledky!$OI$3,Tipy!MD62=Výsledky!$OK$3),50,0)))</f>
        <v/>
      </c>
      <c r="OG68" s="92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92" t="str">
        <f>IF(ISBLANK($OK$3),"",IF(OR(Tipy!ME62=Výsledky!$OF$6,Tipy!ME62=Výsledky!$OF$7,Tipy!ME62=Výsledky!$OF$8,Tipy!ME62=Výsledky!$OF$9),30,0))</f>
        <v/>
      </c>
      <c r="OI68" s="92" t="str">
        <f>IF(ISBLANK($OK$3),"",IF(OR(Tipy!MF62=Výsledky!$OI$6,Tipy!MF62=Výsledky!$OI$7,Tipy!MF62=Výsledky!$OI$8,Tipy!MF62=Výsledky!$OI$9),10,0))</f>
        <v/>
      </c>
      <c r="OJ68" s="93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95" t="str">
        <f>IF(ISBLANK($OK$3),"",IF(ISBLANK(Tipy!MB62),"-",SUM(OF68:OJ68)))</f>
        <v/>
      </c>
      <c r="OL68" s="94"/>
      <c r="OM68" s="92" t="str">
        <f>IF(ISBLANK($OR$3),"",IF(ISBLANK(Tipy!MH62),0,IF(AND(Tipy!MH62=Výsledky!$OP$3,Tipy!MJ62=Výsledky!$OR$3),50,0)))</f>
        <v/>
      </c>
      <c r="ON68" s="92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92" t="str">
        <f>IF(ISBLANK($OR$3),"",IF(OR(Tipy!MK62=Výsledky!$OM$6,Tipy!MK62=Výsledky!$OM$7,Tipy!MK62=Výsledky!$OM$8,Tipy!MK62=Výsledky!$OM$9),30,0))</f>
        <v/>
      </c>
      <c r="OP68" s="92" t="str">
        <f>IF(ISBLANK($OR$3),"",IF(OR(Tipy!ML62=Výsledky!$OP$6,Tipy!ML62=Výsledky!$OP$7,Tipy!ML62=Výsledky!$OP$8,Tipy!ML62=Výsledky!$OP$9),10,0))</f>
        <v/>
      </c>
      <c r="OQ68" s="93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95" t="str">
        <f>IF(ISBLANK($OR$3),"",IF(ISBLANK(Tipy!MH62),"-",SUM(OM68:OQ68)))</f>
        <v/>
      </c>
      <c r="OS68" s="94"/>
      <c r="OT68" s="92" t="str">
        <f>IF(ISBLANK($OY$3),"",IF(ISBLANK(Tipy!MN62),0,IF(AND(Tipy!MN62=Výsledky!$OW$3,Tipy!MP62=Výsledky!$OY$3),50,0)))</f>
        <v/>
      </c>
      <c r="OU68" s="92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92" t="str">
        <f>IF(ISBLANK($OY$3),"",IF(OR(Tipy!MQ62=Výsledky!$OT$6,Tipy!MQ62=Výsledky!$OT$7,Tipy!MQ62=Výsledky!$OT$8,Tipy!MQ62=Výsledky!$OT$9),30,0))</f>
        <v/>
      </c>
      <c r="OW68" s="92" t="str">
        <f>IF(ISBLANK($OY$3),"",IF(OR(Tipy!MR62=Výsledky!$OW$6,Tipy!MR62=Výsledky!$OW$7,Tipy!MR62=Výsledky!$OW$8,Tipy!MR62=Výsledky!$OW$9),10,0))</f>
        <v/>
      </c>
      <c r="OX68" s="93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95" t="str">
        <f>IF(ISBLANK($OY$3),"",IF(ISBLANK(Tipy!MN62),"-",SUM(OT68:OX68)))</f>
        <v/>
      </c>
      <c r="OZ68" s="94"/>
      <c r="PA68" s="92" t="str">
        <f>IF(ISBLANK($PF$3),"",IF(ISBLANK(Tipy!MT62),0,IF(AND(Tipy!MT62=Výsledky!$PD$3,Tipy!MV62=Výsledky!$PF$3),50,0)))</f>
        <v/>
      </c>
      <c r="PB68" s="92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92" t="str">
        <f>IF(ISBLANK($PF$3),"",IF(OR(Tipy!MW62=Výsledky!$PA$6,Tipy!MW62=Výsledky!$PA$7,Tipy!MW62=Výsledky!$PA$8,Tipy!MW62=Výsledky!$PA$9),30,0))</f>
        <v/>
      </c>
      <c r="PD68" s="92" t="str">
        <f>IF(ISBLANK($PF$3),"",IF(OR(Tipy!MX62=Výsledky!$PD$6,Tipy!MX62=Výsledky!$PD$7,Tipy!MX62=Výsledky!$PD$8,Tipy!MX62=Výsledky!$PD$9),10,0))</f>
        <v/>
      </c>
      <c r="PE68" s="93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95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>
        <f>IF(ISBLANK($LS$3),"",IF(ISBLANK(Tipy!JT63),0,IF(AND(Tipy!JT63=Výsledky!$LQ$3,Tipy!JV63=Výsledky!$LS$3),50,0)))</f>
        <v>0</v>
      </c>
      <c r="LO69" s="182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82">
        <f>IF(ISBLANK($LS$3),"",IF(OR(Tipy!JW63=Výsledky!$LN$6,Tipy!JW63=Výsledky!$LN$7,Tipy!JW63=Výsledky!$LN$8,Tipy!JW63=Výsledky!$LN$9),30,0))</f>
        <v>0</v>
      </c>
      <c r="LQ69" s="182">
        <f>IF(ISBLANK($LS$3),"",IF(OR(Tipy!JX63=Výsledky!$LQ$6,Tipy!JX63=Výsledky!$LQ$7,Tipy!JX63=Výsledky!$LQ$8,Tipy!JX63=Výsledky!$LQ$9),10,0))</f>
        <v>0</v>
      </c>
      <c r="LR69" s="183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6" t="str">
        <f>IF(ISBLANK($LS$3),"",IF(ISBLANK(Tipy!JT63),"-",SUM(LN69:LR69)))</f>
        <v>-</v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182">
        <f>IF(ISBLANK($MG$3),"",IF(ISBLANK(Tipy!KF63),0,IF(AND(Tipy!KF63=Výsledky!$ME$3,Tipy!KH63=Výsledky!$MG$3),50,0)))</f>
        <v>0</v>
      </c>
      <c r="MC69" s="182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2">
        <f>IF(ISBLANK($MG$3),"",IF(OR(Tipy!KI63=Výsledky!$MB$6,Tipy!KI63=Výsledky!$MB$7,Tipy!KI63=Výsledky!$MB$8,Tipy!KI63=Výsledky!$MB$9),30,0))</f>
        <v>0</v>
      </c>
      <c r="ME69" s="182">
        <f>IF(ISBLANK($MG$3),"",IF(OR(Tipy!KJ63=Výsledky!$ME$6,Tipy!KJ63=Výsledky!$ME$7,Tipy!KJ63=Výsledky!$ME$8,Tipy!KJ63=Výsledky!$ME$9),10,0))</f>
        <v>0</v>
      </c>
      <c r="MF69" s="183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6" t="str">
        <f>IF(ISBLANK($MG$3),"",IF(ISBLANK(Tipy!KF63),"-",SUM(MB69:MF69)))</f>
        <v>-</v>
      </c>
      <c r="MH69" s="94"/>
      <c r="MI69" s="182">
        <f>IF(ISBLANK($MN$3),"",IF(ISBLANK(Tipy!KL63),0,IF(AND(Tipy!KL63=Výsledky!$ML$3,Tipy!KN63=Výsledky!$MN$3),50,0)))</f>
        <v>0</v>
      </c>
      <c r="MJ69" s="182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2">
        <f>IF(ISBLANK($MN$3),"",IF(OR(Tipy!KO63=Výsledky!$MI$6,Tipy!KO63=Výsledky!$MI$7,Tipy!KO63=Výsledky!$MI$8,Tipy!KO63=Výsledky!$MI$9),30,0))</f>
        <v>0</v>
      </c>
      <c r="ML69" s="182">
        <f>IF(ISBLANK($MN$3),"",IF(OR(Tipy!KP63=Výsledky!$ML$6,Tipy!KP63=Výsledky!$ML$7,Tipy!KP63=Výsledky!$ML$8,Tipy!KP63=Výsledky!$ML$9),10,0))</f>
        <v>0</v>
      </c>
      <c r="MM69" s="183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6" t="str">
        <f>IF(ISBLANK($MN$3),"",IF(ISBLANK(Tipy!KL63),"-",SUM(MI69:MM69)))</f>
        <v>-</v>
      </c>
      <c r="MO69" s="185"/>
      <c r="MP69" s="182">
        <f>IF(ISBLANK($MU$3),"",IF(ISBLANK(Tipy!KR63),0,IF(AND(Tipy!KR63=Výsledky!$MS$3,Tipy!KT63=Výsledky!$MU$3),50,0)))</f>
        <v>0</v>
      </c>
      <c r="MQ69" s="182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2">
        <f>IF(ISBLANK($MU$3),"",IF(OR(Tipy!KU63=Výsledky!$MP$6,Tipy!KU63=Výsledky!$MP$7,Tipy!KU63=Výsledky!$MP$8,Tipy!KU63=Výsledky!$MP$9),30,0))</f>
        <v>0</v>
      </c>
      <c r="MS69" s="182">
        <f>IF(ISBLANK($MU$3),"",IF(OR(Tipy!KV63=Výsledky!$MS$6,Tipy!KV63=Výsledky!$MS$7,Tipy!KV63=Výsledky!$MS$8,Tipy!KV63=Výsledky!$MS$9),10,0))</f>
        <v>0</v>
      </c>
      <c r="MT69" s="183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6" t="str">
        <f>IF(ISBLANK($MU$3),"",IF(ISBLANK(Tipy!KR63),"-",SUM(MP69:MT69)))</f>
        <v>-</v>
      </c>
      <c r="MV69" s="185"/>
      <c r="MW69" s="182">
        <f>IF(ISBLANK($NB$3),"",IF(ISBLANK(Tipy!KX63),0,IF(AND(Tipy!KX63=Výsledky!$MZ$3,Tipy!KZ63=Výsledky!$NB$3),50,0)))</f>
        <v>0</v>
      </c>
      <c r="MX69" s="182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2">
        <f>IF(ISBLANK($NB$3),"",IF(OR(Tipy!LA63=Výsledky!$MW$6,Tipy!LA63=Výsledky!$MW$7,Tipy!LA63=Výsledky!$MW$8,Tipy!LA63=Výsledky!$MW$9),30,0))</f>
        <v>0</v>
      </c>
      <c r="MZ69" s="182">
        <f>IF(ISBLANK($NB$3),"",IF(OR(Tipy!LB63=Výsledky!$MZ$6,Tipy!LB63=Výsledky!$MZ$7,Tipy!LB63=Výsledky!$MZ$8,Tipy!LB63=Výsledky!$MZ$9),10,0))</f>
        <v>0</v>
      </c>
      <c r="NA69" s="183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6" t="str">
        <f>IF(ISBLANK($NB$3),"",IF(ISBLANK(Tipy!KX63),"-",SUM(MW69:NA69)))</f>
        <v>-</v>
      </c>
      <c r="NC69" s="185"/>
      <c r="ND69" s="182" t="str">
        <f>IF(ISBLANK($NI$3),"",IF(ISBLANK(Tipy!LD63),0,IF(AND(Tipy!LD63=Výsledky!$NG$3,Tipy!LF63=Výsledky!$NI$3),50,0)))</f>
        <v/>
      </c>
      <c r="NE69" s="182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2" t="str">
        <f>IF(ISBLANK($NI$3),"",IF(OR(Tipy!LG63=Výsledky!$ND$6,Tipy!LG63=Výsledky!$ND$7,Tipy!LG63=Výsledky!$ND$8,Tipy!LG63=Výsledky!$ND$9),30,0))</f>
        <v/>
      </c>
      <c r="NG69" s="182" t="str">
        <f>IF(ISBLANK($NI$3),"",IF(OR(Tipy!LH63=Výsledky!$NG$6,Tipy!LH63=Výsledky!$NG$7,Tipy!LH63=Výsledky!$NG$8,Tipy!LH63=Výsledky!$NG$9),10,0))</f>
        <v/>
      </c>
      <c r="NH69" s="183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6" t="str">
        <f>IF(ISBLANK($NI$3),"",IF(ISBLANK(Tipy!LD63),"-",SUM(ND69:NH69)))</f>
        <v/>
      </c>
      <c r="NJ69" s="185"/>
      <c r="NK69" s="182">
        <f>IF(ISBLANK($NP$3),"",IF(ISBLANK(Tipy!LJ63),0,IF(AND(Tipy!LJ63=Výsledky!$NN$3,Tipy!LL63=Výsledky!$NP$3),50,0)))</f>
        <v>0</v>
      </c>
      <c r="NL69" s="182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2">
        <f>IF(ISBLANK($NP$3),"",IF(OR(Tipy!LM63=Výsledky!$NK$6,Tipy!LM63=Výsledky!$NK$7,Tipy!LM63=Výsledky!$NK$8,Tipy!LM63=Výsledky!$NK$9),30,0))</f>
        <v>0</v>
      </c>
      <c r="NN69" s="182">
        <f>IF(ISBLANK($NP$3),"",IF(OR(Tipy!LN63=Výsledky!$NN$6,Tipy!LN63=Výsledky!$NN$7,Tipy!LN63=Výsledky!$NN$8,Tipy!LN63=Výsledky!$NN$9),10,0))</f>
        <v>0</v>
      </c>
      <c r="NO69" s="183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6" t="str">
        <f>IF(ISBLANK($NP$3),"",IF(ISBLANK(Tipy!LJ63),"-",SUM(NK69:NO69)))</f>
        <v>-</v>
      </c>
      <c r="NQ69" s="185"/>
      <c r="NR69" s="182">
        <f>IF(ISBLANK($NW$3),"",IF(ISBLANK(Tipy!LP63),0,IF(AND(Tipy!LP63=Výsledky!$NU$3,Tipy!LR63=Výsledky!$NW$3),50,0)))</f>
        <v>0</v>
      </c>
      <c r="NS69" s="182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82">
        <f>IF(ISBLANK($NW$3),"",IF(OR(Tipy!LS63=Výsledky!$NR$6,Tipy!LS63=Výsledky!$NR$7,Tipy!LS63=Výsledky!$NR$8,Tipy!LS63=Výsledky!$NR$9),30,0))</f>
        <v>0</v>
      </c>
      <c r="NU69" s="182">
        <f>IF(ISBLANK($NW$3),"",IF(OR(Tipy!LT63=Výsledky!$NU$6,Tipy!LT63=Výsledky!$NU$7,Tipy!LT63=Výsledky!$NU$8,Tipy!LT63=Výsledky!$NU$9),10,0))</f>
        <v>0</v>
      </c>
      <c r="NV69" s="183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6" t="str">
        <f>IF(ISBLANK($NW$3),"",IF(ISBLANK(Tipy!LP63),"-",SUM(NR69:NV69)))</f>
        <v>-</v>
      </c>
      <c r="NX69" s="94"/>
      <c r="NY69" s="92">
        <f>IF(ISBLANK($OD$3),"",IF(ISBLANK(Tipy!LV63),0,IF(AND(Tipy!LV63=Výsledky!$OB$3,Tipy!LX63=Výsledky!$OD$3),50,0)))</f>
        <v>0</v>
      </c>
      <c r="NZ69" s="92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92">
        <f>IF(ISBLANK($OD$3),"",IF(OR(Tipy!LY63=Výsledky!$NY$6,Tipy!LY63=Výsledky!$NY$7,Tipy!LY63=Výsledky!$NY$8,Tipy!LY63=Výsledky!$NY$9),30,0))</f>
        <v>0</v>
      </c>
      <c r="OB69" s="92">
        <f>IF(ISBLANK($OD$3),"",IF(OR(Tipy!LZ63=Výsledky!$OB$6,Tipy!LZ63=Výsledky!$OB$7,Tipy!LZ63=Výsledky!$OB$8,Tipy!LZ63=Výsledky!$OB$9),10,0))</f>
        <v>0</v>
      </c>
      <c r="OC69" s="93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95" t="str">
        <f>IF(ISBLANK($OD$3),"",IF(ISBLANK(Tipy!LV63),"-",SUM(NY69:OC69)))</f>
        <v>-</v>
      </c>
      <c r="OE69" s="94"/>
      <c r="OF69" s="92" t="str">
        <f>IF(ISBLANK($OK$3),"",IF(ISBLANK(Tipy!MB63),0,IF(AND(Tipy!MB63=Výsledky!$OI$3,Tipy!MD63=Výsledky!$OK$3),50,0)))</f>
        <v/>
      </c>
      <c r="OG69" s="92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92" t="str">
        <f>IF(ISBLANK($OK$3),"",IF(OR(Tipy!ME63=Výsledky!$OF$6,Tipy!ME63=Výsledky!$OF$7,Tipy!ME63=Výsledky!$OF$8,Tipy!ME63=Výsledky!$OF$9),30,0))</f>
        <v/>
      </c>
      <c r="OI69" s="92" t="str">
        <f>IF(ISBLANK($OK$3),"",IF(OR(Tipy!MF63=Výsledky!$OI$6,Tipy!MF63=Výsledky!$OI$7,Tipy!MF63=Výsledky!$OI$8,Tipy!MF63=Výsledky!$OI$9),10,0))</f>
        <v/>
      </c>
      <c r="OJ69" s="93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95" t="str">
        <f>IF(ISBLANK($OK$3),"",IF(ISBLANK(Tipy!MB63),"-",SUM(OF69:OJ69)))</f>
        <v/>
      </c>
      <c r="OL69" s="94"/>
      <c r="OM69" s="92" t="str">
        <f>IF(ISBLANK($OR$3),"",IF(ISBLANK(Tipy!MH63),0,IF(AND(Tipy!MH63=Výsledky!$OP$3,Tipy!MJ63=Výsledky!$OR$3),50,0)))</f>
        <v/>
      </c>
      <c r="ON69" s="92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92" t="str">
        <f>IF(ISBLANK($OR$3),"",IF(OR(Tipy!MK63=Výsledky!$OM$6,Tipy!MK63=Výsledky!$OM$7,Tipy!MK63=Výsledky!$OM$8,Tipy!MK63=Výsledky!$OM$9),30,0))</f>
        <v/>
      </c>
      <c r="OP69" s="92" t="str">
        <f>IF(ISBLANK($OR$3),"",IF(OR(Tipy!ML63=Výsledky!$OP$6,Tipy!ML63=Výsledky!$OP$7,Tipy!ML63=Výsledky!$OP$8,Tipy!ML63=Výsledky!$OP$9),10,0))</f>
        <v/>
      </c>
      <c r="OQ69" s="93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95" t="str">
        <f>IF(ISBLANK($OR$3),"",IF(ISBLANK(Tipy!MH63),"-",SUM(OM69:OQ69)))</f>
        <v/>
      </c>
      <c r="OS69" s="94"/>
      <c r="OT69" s="92" t="str">
        <f>IF(ISBLANK($OY$3),"",IF(ISBLANK(Tipy!MN63),0,IF(AND(Tipy!MN63=Výsledky!$OW$3,Tipy!MP63=Výsledky!$OY$3),50,0)))</f>
        <v/>
      </c>
      <c r="OU69" s="92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92" t="str">
        <f>IF(ISBLANK($OY$3),"",IF(OR(Tipy!MQ63=Výsledky!$OT$6,Tipy!MQ63=Výsledky!$OT$7,Tipy!MQ63=Výsledky!$OT$8,Tipy!MQ63=Výsledky!$OT$9),30,0))</f>
        <v/>
      </c>
      <c r="OW69" s="92" t="str">
        <f>IF(ISBLANK($OY$3),"",IF(OR(Tipy!MR63=Výsledky!$OW$6,Tipy!MR63=Výsledky!$OW$7,Tipy!MR63=Výsledky!$OW$8,Tipy!MR63=Výsledky!$OW$9),10,0))</f>
        <v/>
      </c>
      <c r="OX69" s="93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95" t="str">
        <f>IF(ISBLANK($OY$3),"",IF(ISBLANK(Tipy!MN63),"-",SUM(OT69:OX69)))</f>
        <v/>
      </c>
      <c r="OZ69" s="94"/>
      <c r="PA69" s="92" t="str">
        <f>IF(ISBLANK($PF$3),"",IF(ISBLANK(Tipy!MT63),0,IF(AND(Tipy!MT63=Výsledky!$PD$3,Tipy!MV63=Výsledky!$PF$3),50,0)))</f>
        <v/>
      </c>
      <c r="PB69" s="92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92" t="str">
        <f>IF(ISBLANK($PF$3),"",IF(OR(Tipy!MW63=Výsledky!$PA$6,Tipy!MW63=Výsledky!$PA$7,Tipy!MW63=Výsledky!$PA$8,Tipy!MW63=Výsledky!$PA$9),30,0))</f>
        <v/>
      </c>
      <c r="PD69" s="92" t="str">
        <f>IF(ISBLANK($PF$3),"",IF(OR(Tipy!MX63=Výsledky!$PD$6,Tipy!MX63=Výsledky!$PD$7,Tipy!MX63=Výsledky!$PD$8,Tipy!MX63=Výsledky!$PD$9),10,0))</f>
        <v/>
      </c>
      <c r="PE69" s="93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95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>
        <f>IF(ISBLANK($LS$3),"",IF(ISBLANK(Tipy!JT64),0,IF(AND(Tipy!JT64=Výsledky!$LQ$3,Tipy!JV64=Výsledky!$LS$3),50,0)))</f>
        <v>0</v>
      </c>
      <c r="LO70" s="182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82">
        <f>IF(ISBLANK($LS$3),"",IF(OR(Tipy!JW64=Výsledky!$LN$6,Tipy!JW64=Výsledky!$LN$7,Tipy!JW64=Výsledky!$LN$8,Tipy!JW64=Výsledky!$LN$9),30,0))</f>
        <v>0</v>
      </c>
      <c r="LQ70" s="182">
        <f>IF(ISBLANK($LS$3),"",IF(OR(Tipy!JX64=Výsledky!$LQ$6,Tipy!JX64=Výsledky!$LQ$7,Tipy!JX64=Výsledky!$LQ$8,Tipy!JX64=Výsledky!$LQ$9),10,0))</f>
        <v>0</v>
      </c>
      <c r="LR70" s="183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6" t="str">
        <f>IF(ISBLANK($LS$3),"",IF(ISBLANK(Tipy!JT64),"-",SUM(LN70:LR70)))</f>
        <v>-</v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182">
        <f>IF(ISBLANK($MG$3),"",IF(ISBLANK(Tipy!KF64),0,IF(AND(Tipy!KF64=Výsledky!$ME$3,Tipy!KH64=Výsledky!$MG$3),50,0)))</f>
        <v>0</v>
      </c>
      <c r="MC70" s="182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2">
        <f>IF(ISBLANK($MG$3),"",IF(OR(Tipy!KI64=Výsledky!$MB$6,Tipy!KI64=Výsledky!$MB$7,Tipy!KI64=Výsledky!$MB$8,Tipy!KI64=Výsledky!$MB$9),30,0))</f>
        <v>0</v>
      </c>
      <c r="ME70" s="182">
        <f>IF(ISBLANK($MG$3),"",IF(OR(Tipy!KJ64=Výsledky!$ME$6,Tipy!KJ64=Výsledky!$ME$7,Tipy!KJ64=Výsledky!$ME$8,Tipy!KJ64=Výsledky!$ME$9),10,0))</f>
        <v>0</v>
      </c>
      <c r="MF70" s="183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6" t="str">
        <f>IF(ISBLANK($MG$3),"",IF(ISBLANK(Tipy!KF64),"-",SUM(MB70:MF70)))</f>
        <v>-</v>
      </c>
      <c r="MH70" s="94"/>
      <c r="MI70" s="182">
        <f>IF(ISBLANK($MN$3),"",IF(ISBLANK(Tipy!KL64),0,IF(AND(Tipy!KL64=Výsledky!$ML$3,Tipy!KN64=Výsledky!$MN$3),50,0)))</f>
        <v>0</v>
      </c>
      <c r="MJ70" s="182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2">
        <f>IF(ISBLANK($MN$3),"",IF(OR(Tipy!KO64=Výsledky!$MI$6,Tipy!KO64=Výsledky!$MI$7,Tipy!KO64=Výsledky!$MI$8,Tipy!KO64=Výsledky!$MI$9),30,0))</f>
        <v>0</v>
      </c>
      <c r="ML70" s="182">
        <f>IF(ISBLANK($MN$3),"",IF(OR(Tipy!KP64=Výsledky!$ML$6,Tipy!KP64=Výsledky!$ML$7,Tipy!KP64=Výsledky!$ML$8,Tipy!KP64=Výsledky!$ML$9),10,0))</f>
        <v>0</v>
      </c>
      <c r="MM70" s="183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6" t="str">
        <f>IF(ISBLANK($MN$3),"",IF(ISBLANK(Tipy!KL64),"-",SUM(MI70:MM70)))</f>
        <v>-</v>
      </c>
      <c r="MO70" s="185"/>
      <c r="MP70" s="182">
        <f>IF(ISBLANK($MU$3),"",IF(ISBLANK(Tipy!KR64),0,IF(AND(Tipy!KR64=Výsledky!$MS$3,Tipy!KT64=Výsledky!$MU$3),50,0)))</f>
        <v>0</v>
      </c>
      <c r="MQ70" s="182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2">
        <f>IF(ISBLANK($MU$3),"",IF(OR(Tipy!KU64=Výsledky!$MP$6,Tipy!KU64=Výsledky!$MP$7,Tipy!KU64=Výsledky!$MP$8,Tipy!KU64=Výsledky!$MP$9),30,0))</f>
        <v>0</v>
      </c>
      <c r="MS70" s="182">
        <f>IF(ISBLANK($MU$3),"",IF(OR(Tipy!KV64=Výsledky!$MS$6,Tipy!KV64=Výsledky!$MS$7,Tipy!KV64=Výsledky!$MS$8,Tipy!KV64=Výsledky!$MS$9),10,0))</f>
        <v>0</v>
      </c>
      <c r="MT70" s="183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6" t="str">
        <f>IF(ISBLANK($MU$3),"",IF(ISBLANK(Tipy!KR64),"-",SUM(MP70:MT70)))</f>
        <v>-</v>
      </c>
      <c r="MV70" s="185"/>
      <c r="MW70" s="182">
        <f>IF(ISBLANK($NB$3),"",IF(ISBLANK(Tipy!KX64),0,IF(AND(Tipy!KX64=Výsledky!$MZ$3,Tipy!KZ64=Výsledky!$NB$3),50,0)))</f>
        <v>0</v>
      </c>
      <c r="MX70" s="182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2">
        <f>IF(ISBLANK($NB$3),"",IF(OR(Tipy!LA64=Výsledky!$MW$6,Tipy!LA64=Výsledky!$MW$7,Tipy!LA64=Výsledky!$MW$8,Tipy!LA64=Výsledky!$MW$9),30,0))</f>
        <v>0</v>
      </c>
      <c r="MZ70" s="182">
        <f>IF(ISBLANK($NB$3),"",IF(OR(Tipy!LB64=Výsledky!$MZ$6,Tipy!LB64=Výsledky!$MZ$7,Tipy!LB64=Výsledky!$MZ$8,Tipy!LB64=Výsledky!$MZ$9),10,0))</f>
        <v>0</v>
      </c>
      <c r="NA70" s="183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6" t="str">
        <f>IF(ISBLANK($NB$3),"",IF(ISBLANK(Tipy!KX64),"-",SUM(MW70:NA70)))</f>
        <v>-</v>
      </c>
      <c r="NC70" s="185"/>
      <c r="ND70" s="182" t="str">
        <f>IF(ISBLANK($NI$3),"",IF(ISBLANK(Tipy!LD64),0,IF(AND(Tipy!LD64=Výsledky!$NG$3,Tipy!LF64=Výsledky!$NI$3),50,0)))</f>
        <v/>
      </c>
      <c r="NE70" s="182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2" t="str">
        <f>IF(ISBLANK($NI$3),"",IF(OR(Tipy!LG64=Výsledky!$ND$6,Tipy!LG64=Výsledky!$ND$7,Tipy!LG64=Výsledky!$ND$8,Tipy!LG64=Výsledky!$ND$9),30,0))</f>
        <v/>
      </c>
      <c r="NG70" s="182" t="str">
        <f>IF(ISBLANK($NI$3),"",IF(OR(Tipy!LH64=Výsledky!$NG$6,Tipy!LH64=Výsledky!$NG$7,Tipy!LH64=Výsledky!$NG$8,Tipy!LH64=Výsledky!$NG$9),10,0))</f>
        <v/>
      </c>
      <c r="NH70" s="183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6" t="str">
        <f>IF(ISBLANK($NI$3),"",IF(ISBLANK(Tipy!LD64),"-",SUM(ND70:NH70)))</f>
        <v/>
      </c>
      <c r="NJ70" s="185"/>
      <c r="NK70" s="182">
        <f>IF(ISBLANK($NP$3),"",IF(ISBLANK(Tipy!LJ64),0,IF(AND(Tipy!LJ64=Výsledky!$NN$3,Tipy!LL64=Výsledky!$NP$3),50,0)))</f>
        <v>0</v>
      </c>
      <c r="NL70" s="182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2">
        <f>IF(ISBLANK($NP$3),"",IF(OR(Tipy!LM64=Výsledky!$NK$6,Tipy!LM64=Výsledky!$NK$7,Tipy!LM64=Výsledky!$NK$8,Tipy!LM64=Výsledky!$NK$9),30,0))</f>
        <v>0</v>
      </c>
      <c r="NN70" s="182">
        <f>IF(ISBLANK($NP$3),"",IF(OR(Tipy!LN64=Výsledky!$NN$6,Tipy!LN64=Výsledky!$NN$7,Tipy!LN64=Výsledky!$NN$8,Tipy!LN64=Výsledky!$NN$9),10,0))</f>
        <v>0</v>
      </c>
      <c r="NO70" s="183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6" t="str">
        <f>IF(ISBLANK($NP$3),"",IF(ISBLANK(Tipy!LJ64),"-",SUM(NK70:NO70)))</f>
        <v>-</v>
      </c>
      <c r="NQ70" s="185"/>
      <c r="NR70" s="182">
        <f>IF(ISBLANK($NW$3),"",IF(ISBLANK(Tipy!LP64),0,IF(AND(Tipy!LP64=Výsledky!$NU$3,Tipy!LR64=Výsledky!$NW$3),50,0)))</f>
        <v>0</v>
      </c>
      <c r="NS70" s="182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82">
        <f>IF(ISBLANK($NW$3),"",IF(OR(Tipy!LS64=Výsledky!$NR$6,Tipy!LS64=Výsledky!$NR$7,Tipy!LS64=Výsledky!$NR$8,Tipy!LS64=Výsledky!$NR$9),30,0))</f>
        <v>0</v>
      </c>
      <c r="NU70" s="182">
        <f>IF(ISBLANK($NW$3),"",IF(OR(Tipy!LT64=Výsledky!$NU$6,Tipy!LT64=Výsledky!$NU$7,Tipy!LT64=Výsledky!$NU$8,Tipy!LT64=Výsledky!$NU$9),10,0))</f>
        <v>0</v>
      </c>
      <c r="NV70" s="183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6" t="str">
        <f>IF(ISBLANK($NW$3),"",IF(ISBLANK(Tipy!LP64),"-",SUM(NR70:NV70)))</f>
        <v>-</v>
      </c>
      <c r="NX70" s="94"/>
      <c r="NY70" s="92">
        <f>IF(ISBLANK($OD$3),"",IF(ISBLANK(Tipy!LV64),0,IF(AND(Tipy!LV64=Výsledky!$OB$3,Tipy!LX64=Výsledky!$OD$3),50,0)))</f>
        <v>0</v>
      </c>
      <c r="NZ70" s="92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92">
        <f>IF(ISBLANK($OD$3),"",IF(OR(Tipy!LY64=Výsledky!$NY$6,Tipy!LY64=Výsledky!$NY$7,Tipy!LY64=Výsledky!$NY$8,Tipy!LY64=Výsledky!$NY$9),30,0))</f>
        <v>0</v>
      </c>
      <c r="OB70" s="92">
        <f>IF(ISBLANK($OD$3),"",IF(OR(Tipy!LZ64=Výsledky!$OB$6,Tipy!LZ64=Výsledky!$OB$7,Tipy!LZ64=Výsledky!$OB$8,Tipy!LZ64=Výsledky!$OB$9),10,0))</f>
        <v>0</v>
      </c>
      <c r="OC70" s="93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95" t="str">
        <f>IF(ISBLANK($OD$3),"",IF(ISBLANK(Tipy!LV64),"-",SUM(NY70:OC70)))</f>
        <v>-</v>
      </c>
      <c r="OE70" s="94"/>
      <c r="OF70" s="92" t="str">
        <f>IF(ISBLANK($OK$3),"",IF(ISBLANK(Tipy!MB64),0,IF(AND(Tipy!MB64=Výsledky!$OI$3,Tipy!MD64=Výsledky!$OK$3),50,0)))</f>
        <v/>
      </c>
      <c r="OG70" s="92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92" t="str">
        <f>IF(ISBLANK($OK$3),"",IF(OR(Tipy!ME64=Výsledky!$OF$6,Tipy!ME64=Výsledky!$OF$7,Tipy!ME64=Výsledky!$OF$8,Tipy!ME64=Výsledky!$OF$9),30,0))</f>
        <v/>
      </c>
      <c r="OI70" s="92" t="str">
        <f>IF(ISBLANK($OK$3),"",IF(OR(Tipy!MF64=Výsledky!$OI$6,Tipy!MF64=Výsledky!$OI$7,Tipy!MF64=Výsledky!$OI$8,Tipy!MF64=Výsledky!$OI$9),10,0))</f>
        <v/>
      </c>
      <c r="OJ70" s="93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95" t="str">
        <f>IF(ISBLANK($OK$3),"",IF(ISBLANK(Tipy!MB64),"-",SUM(OF70:OJ70)))</f>
        <v/>
      </c>
      <c r="OL70" s="94"/>
      <c r="OM70" s="92" t="str">
        <f>IF(ISBLANK($OR$3),"",IF(ISBLANK(Tipy!MH64),0,IF(AND(Tipy!MH64=Výsledky!$OP$3,Tipy!MJ64=Výsledky!$OR$3),50,0)))</f>
        <v/>
      </c>
      <c r="ON70" s="92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92" t="str">
        <f>IF(ISBLANK($OR$3),"",IF(OR(Tipy!MK64=Výsledky!$OM$6,Tipy!MK64=Výsledky!$OM$7,Tipy!MK64=Výsledky!$OM$8,Tipy!MK64=Výsledky!$OM$9),30,0))</f>
        <v/>
      </c>
      <c r="OP70" s="92" t="str">
        <f>IF(ISBLANK($OR$3),"",IF(OR(Tipy!ML64=Výsledky!$OP$6,Tipy!ML64=Výsledky!$OP$7,Tipy!ML64=Výsledky!$OP$8,Tipy!ML64=Výsledky!$OP$9),10,0))</f>
        <v/>
      </c>
      <c r="OQ70" s="93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95" t="str">
        <f>IF(ISBLANK($OR$3),"",IF(ISBLANK(Tipy!MH64),"-",SUM(OM70:OQ70)))</f>
        <v/>
      </c>
      <c r="OS70" s="94"/>
      <c r="OT70" s="92" t="str">
        <f>IF(ISBLANK($OY$3),"",IF(ISBLANK(Tipy!MN64),0,IF(AND(Tipy!MN64=Výsledky!$OW$3,Tipy!MP64=Výsledky!$OY$3),50,0)))</f>
        <v/>
      </c>
      <c r="OU70" s="92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92" t="str">
        <f>IF(ISBLANK($OY$3),"",IF(OR(Tipy!MQ64=Výsledky!$OT$6,Tipy!MQ64=Výsledky!$OT$7,Tipy!MQ64=Výsledky!$OT$8,Tipy!MQ64=Výsledky!$OT$9),30,0))</f>
        <v/>
      </c>
      <c r="OW70" s="92" t="str">
        <f>IF(ISBLANK($OY$3),"",IF(OR(Tipy!MR64=Výsledky!$OW$6,Tipy!MR64=Výsledky!$OW$7,Tipy!MR64=Výsledky!$OW$8,Tipy!MR64=Výsledky!$OW$9),10,0))</f>
        <v/>
      </c>
      <c r="OX70" s="93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95" t="str">
        <f>IF(ISBLANK($OY$3),"",IF(ISBLANK(Tipy!MN64),"-",SUM(OT70:OX70)))</f>
        <v/>
      </c>
      <c r="OZ70" s="94"/>
      <c r="PA70" s="92" t="str">
        <f>IF(ISBLANK($PF$3),"",IF(ISBLANK(Tipy!MT64),0,IF(AND(Tipy!MT64=Výsledky!$PD$3,Tipy!MV64=Výsledky!$PF$3),50,0)))</f>
        <v/>
      </c>
      <c r="PB70" s="92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92" t="str">
        <f>IF(ISBLANK($PF$3),"",IF(OR(Tipy!MW64=Výsledky!$PA$6,Tipy!MW64=Výsledky!$PA$7,Tipy!MW64=Výsledky!$PA$8,Tipy!MW64=Výsledky!$PA$9),30,0))</f>
        <v/>
      </c>
      <c r="PD70" s="92" t="str">
        <f>IF(ISBLANK($PF$3),"",IF(OR(Tipy!MX64=Výsledky!$PD$6,Tipy!MX64=Výsledky!$PD$7,Tipy!MX64=Výsledky!$PD$8,Tipy!MX64=Výsledky!$PD$9),10,0))</f>
        <v/>
      </c>
      <c r="PE70" s="93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95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>
        <f>IF(ISBLANK($LS$3),"",IF(ISBLANK(Tipy!JT65),0,IF(AND(Tipy!JT65=Výsledky!$LQ$3,Tipy!JV65=Výsledky!$LS$3),50,0)))</f>
        <v>0</v>
      </c>
      <c r="LO71" s="182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82">
        <f>IF(ISBLANK($LS$3),"",IF(OR(Tipy!JW65=Výsledky!$LN$6,Tipy!JW65=Výsledky!$LN$7,Tipy!JW65=Výsledky!$LN$8,Tipy!JW65=Výsledky!$LN$9),30,0))</f>
        <v>0</v>
      </c>
      <c r="LQ71" s="182">
        <f>IF(ISBLANK($LS$3),"",IF(OR(Tipy!JX65=Výsledky!$LQ$6,Tipy!JX65=Výsledky!$LQ$7,Tipy!JX65=Výsledky!$LQ$8,Tipy!JX65=Výsledky!$LQ$9),10,0))</f>
        <v>0</v>
      </c>
      <c r="LR71" s="183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6" t="str">
        <f>IF(ISBLANK($LS$3),"",IF(ISBLANK(Tipy!JT65),"-",SUM(LN71:LR71)))</f>
        <v>-</v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182">
        <f>IF(ISBLANK($MG$3),"",IF(ISBLANK(Tipy!KF65),0,IF(AND(Tipy!KF65=Výsledky!$ME$3,Tipy!KH65=Výsledky!$MG$3),50,0)))</f>
        <v>0</v>
      </c>
      <c r="MC71" s="182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2">
        <f>IF(ISBLANK($MG$3),"",IF(OR(Tipy!KI65=Výsledky!$MB$6,Tipy!KI65=Výsledky!$MB$7,Tipy!KI65=Výsledky!$MB$8,Tipy!KI65=Výsledky!$MB$9),30,0))</f>
        <v>0</v>
      </c>
      <c r="ME71" s="182">
        <f>IF(ISBLANK($MG$3),"",IF(OR(Tipy!KJ65=Výsledky!$ME$6,Tipy!KJ65=Výsledky!$ME$7,Tipy!KJ65=Výsledky!$ME$8,Tipy!KJ65=Výsledky!$ME$9),10,0))</f>
        <v>0</v>
      </c>
      <c r="MF71" s="183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6" t="str">
        <f>IF(ISBLANK($MG$3),"",IF(ISBLANK(Tipy!KF65),"-",SUM(MB71:MF71)))</f>
        <v>-</v>
      </c>
      <c r="MH71" s="94"/>
      <c r="MI71" s="182">
        <f>IF(ISBLANK($MN$3),"",IF(ISBLANK(Tipy!KL65),0,IF(AND(Tipy!KL65=Výsledky!$ML$3,Tipy!KN65=Výsledky!$MN$3),50,0)))</f>
        <v>0</v>
      </c>
      <c r="MJ71" s="182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2">
        <f>IF(ISBLANK($MN$3),"",IF(OR(Tipy!KO65=Výsledky!$MI$6,Tipy!KO65=Výsledky!$MI$7,Tipy!KO65=Výsledky!$MI$8,Tipy!KO65=Výsledky!$MI$9),30,0))</f>
        <v>0</v>
      </c>
      <c r="ML71" s="182">
        <f>IF(ISBLANK($MN$3),"",IF(OR(Tipy!KP65=Výsledky!$ML$6,Tipy!KP65=Výsledky!$ML$7,Tipy!KP65=Výsledky!$ML$8,Tipy!KP65=Výsledky!$ML$9),10,0))</f>
        <v>0</v>
      </c>
      <c r="MM71" s="183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6" t="str">
        <f>IF(ISBLANK($MN$3),"",IF(ISBLANK(Tipy!KL65),"-",SUM(MI71:MM71)))</f>
        <v>-</v>
      </c>
      <c r="MO71" s="185"/>
      <c r="MP71" s="182">
        <f>IF(ISBLANK($MU$3),"",IF(ISBLANK(Tipy!KR65),0,IF(AND(Tipy!KR65=Výsledky!$MS$3,Tipy!KT65=Výsledky!$MU$3),50,0)))</f>
        <v>0</v>
      </c>
      <c r="MQ71" s="182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2">
        <f>IF(ISBLANK($MU$3),"",IF(OR(Tipy!KU65=Výsledky!$MP$6,Tipy!KU65=Výsledky!$MP$7,Tipy!KU65=Výsledky!$MP$8,Tipy!KU65=Výsledky!$MP$9),30,0))</f>
        <v>0</v>
      </c>
      <c r="MS71" s="182">
        <f>IF(ISBLANK($MU$3),"",IF(OR(Tipy!KV65=Výsledky!$MS$6,Tipy!KV65=Výsledky!$MS$7,Tipy!KV65=Výsledky!$MS$8,Tipy!KV65=Výsledky!$MS$9),10,0))</f>
        <v>0</v>
      </c>
      <c r="MT71" s="183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6" t="str">
        <f>IF(ISBLANK($MU$3),"",IF(ISBLANK(Tipy!KR65),"-",SUM(MP71:MT71)))</f>
        <v>-</v>
      </c>
      <c r="MV71" s="185"/>
      <c r="MW71" s="182">
        <f>IF(ISBLANK($NB$3),"",IF(ISBLANK(Tipy!KX65),0,IF(AND(Tipy!KX65=Výsledky!$MZ$3,Tipy!KZ65=Výsledky!$NB$3),50,0)))</f>
        <v>0</v>
      </c>
      <c r="MX71" s="182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2">
        <f>IF(ISBLANK($NB$3),"",IF(OR(Tipy!LA65=Výsledky!$MW$6,Tipy!LA65=Výsledky!$MW$7,Tipy!LA65=Výsledky!$MW$8,Tipy!LA65=Výsledky!$MW$9),30,0))</f>
        <v>0</v>
      </c>
      <c r="MZ71" s="182">
        <f>IF(ISBLANK($NB$3),"",IF(OR(Tipy!LB65=Výsledky!$MZ$6,Tipy!LB65=Výsledky!$MZ$7,Tipy!LB65=Výsledky!$MZ$8,Tipy!LB65=Výsledky!$MZ$9),10,0))</f>
        <v>0</v>
      </c>
      <c r="NA71" s="183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6" t="str">
        <f>IF(ISBLANK($NB$3),"",IF(ISBLANK(Tipy!KX65),"-",SUM(MW71:NA71)))</f>
        <v>-</v>
      </c>
      <c r="NC71" s="185"/>
      <c r="ND71" s="182" t="str">
        <f>IF(ISBLANK($NI$3),"",IF(ISBLANK(Tipy!LD65),0,IF(AND(Tipy!LD65=Výsledky!$NG$3,Tipy!LF65=Výsledky!$NI$3),50,0)))</f>
        <v/>
      </c>
      <c r="NE71" s="182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2" t="str">
        <f>IF(ISBLANK($NI$3),"",IF(OR(Tipy!LG65=Výsledky!$ND$6,Tipy!LG65=Výsledky!$ND$7,Tipy!LG65=Výsledky!$ND$8,Tipy!LG65=Výsledky!$ND$9),30,0))</f>
        <v/>
      </c>
      <c r="NG71" s="182" t="str">
        <f>IF(ISBLANK($NI$3),"",IF(OR(Tipy!LH65=Výsledky!$NG$6,Tipy!LH65=Výsledky!$NG$7,Tipy!LH65=Výsledky!$NG$8,Tipy!LH65=Výsledky!$NG$9),10,0))</f>
        <v/>
      </c>
      <c r="NH71" s="183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6" t="str">
        <f>IF(ISBLANK($NI$3),"",IF(ISBLANK(Tipy!LD65),"-",SUM(ND71:NH71)))</f>
        <v/>
      </c>
      <c r="NJ71" s="185"/>
      <c r="NK71" s="182">
        <f>IF(ISBLANK($NP$3),"",IF(ISBLANK(Tipy!LJ65),0,IF(AND(Tipy!LJ65=Výsledky!$NN$3,Tipy!LL65=Výsledky!$NP$3),50,0)))</f>
        <v>0</v>
      </c>
      <c r="NL71" s="182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2">
        <f>IF(ISBLANK($NP$3),"",IF(OR(Tipy!LM65=Výsledky!$NK$6,Tipy!LM65=Výsledky!$NK$7,Tipy!LM65=Výsledky!$NK$8,Tipy!LM65=Výsledky!$NK$9),30,0))</f>
        <v>0</v>
      </c>
      <c r="NN71" s="182">
        <f>IF(ISBLANK($NP$3),"",IF(OR(Tipy!LN65=Výsledky!$NN$6,Tipy!LN65=Výsledky!$NN$7,Tipy!LN65=Výsledky!$NN$8,Tipy!LN65=Výsledky!$NN$9),10,0))</f>
        <v>0</v>
      </c>
      <c r="NO71" s="183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6" t="str">
        <f>IF(ISBLANK($NP$3),"",IF(ISBLANK(Tipy!LJ65),"-",SUM(NK71:NO71)))</f>
        <v>-</v>
      </c>
      <c r="NQ71" s="185"/>
      <c r="NR71" s="182">
        <f>IF(ISBLANK($NW$3),"",IF(ISBLANK(Tipy!LP65),0,IF(AND(Tipy!LP65=Výsledky!$NU$3,Tipy!LR65=Výsledky!$NW$3),50,0)))</f>
        <v>0</v>
      </c>
      <c r="NS71" s="182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82">
        <f>IF(ISBLANK($NW$3),"",IF(OR(Tipy!LS65=Výsledky!$NR$6,Tipy!LS65=Výsledky!$NR$7,Tipy!LS65=Výsledky!$NR$8,Tipy!LS65=Výsledky!$NR$9),30,0))</f>
        <v>0</v>
      </c>
      <c r="NU71" s="182">
        <f>IF(ISBLANK($NW$3),"",IF(OR(Tipy!LT65=Výsledky!$NU$6,Tipy!LT65=Výsledky!$NU$7,Tipy!LT65=Výsledky!$NU$8,Tipy!LT65=Výsledky!$NU$9),10,0))</f>
        <v>0</v>
      </c>
      <c r="NV71" s="183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6" t="str">
        <f>IF(ISBLANK($NW$3),"",IF(ISBLANK(Tipy!LP65),"-",SUM(NR71:NV71)))</f>
        <v>-</v>
      </c>
      <c r="NX71" s="94"/>
      <c r="NY71" s="92">
        <f>IF(ISBLANK($OD$3),"",IF(ISBLANK(Tipy!LV65),0,IF(AND(Tipy!LV65=Výsledky!$OB$3,Tipy!LX65=Výsledky!$OD$3),50,0)))</f>
        <v>0</v>
      </c>
      <c r="NZ71" s="92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92">
        <f>IF(ISBLANK($OD$3),"",IF(OR(Tipy!LY65=Výsledky!$NY$6,Tipy!LY65=Výsledky!$NY$7,Tipy!LY65=Výsledky!$NY$8,Tipy!LY65=Výsledky!$NY$9),30,0))</f>
        <v>0</v>
      </c>
      <c r="OB71" s="92">
        <f>IF(ISBLANK($OD$3),"",IF(OR(Tipy!LZ65=Výsledky!$OB$6,Tipy!LZ65=Výsledky!$OB$7,Tipy!LZ65=Výsledky!$OB$8,Tipy!LZ65=Výsledky!$OB$9),10,0))</f>
        <v>0</v>
      </c>
      <c r="OC71" s="93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95" t="str">
        <f>IF(ISBLANK($OD$3),"",IF(ISBLANK(Tipy!LV65),"-",SUM(NY71:OC71)))</f>
        <v>-</v>
      </c>
      <c r="OE71" s="94"/>
      <c r="OF71" s="92" t="str">
        <f>IF(ISBLANK($OK$3),"",IF(ISBLANK(Tipy!MB65),0,IF(AND(Tipy!MB65=Výsledky!$OI$3,Tipy!MD65=Výsledky!$OK$3),50,0)))</f>
        <v/>
      </c>
      <c r="OG71" s="92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92" t="str">
        <f>IF(ISBLANK($OK$3),"",IF(OR(Tipy!ME65=Výsledky!$OF$6,Tipy!ME65=Výsledky!$OF$7,Tipy!ME65=Výsledky!$OF$8,Tipy!ME65=Výsledky!$OF$9),30,0))</f>
        <v/>
      </c>
      <c r="OI71" s="92" t="str">
        <f>IF(ISBLANK($OK$3),"",IF(OR(Tipy!MF65=Výsledky!$OI$6,Tipy!MF65=Výsledky!$OI$7,Tipy!MF65=Výsledky!$OI$8,Tipy!MF65=Výsledky!$OI$9),10,0))</f>
        <v/>
      </c>
      <c r="OJ71" s="93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95" t="str">
        <f>IF(ISBLANK($OK$3),"",IF(ISBLANK(Tipy!MB65),"-",SUM(OF71:OJ71)))</f>
        <v/>
      </c>
      <c r="OL71" s="94"/>
      <c r="OM71" s="92" t="str">
        <f>IF(ISBLANK($OR$3),"",IF(ISBLANK(Tipy!MH65),0,IF(AND(Tipy!MH65=Výsledky!$OP$3,Tipy!MJ65=Výsledky!$OR$3),50,0)))</f>
        <v/>
      </c>
      <c r="ON71" s="92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92" t="str">
        <f>IF(ISBLANK($OR$3),"",IF(OR(Tipy!MK65=Výsledky!$OM$6,Tipy!MK65=Výsledky!$OM$7,Tipy!MK65=Výsledky!$OM$8,Tipy!MK65=Výsledky!$OM$9),30,0))</f>
        <v/>
      </c>
      <c r="OP71" s="92" t="str">
        <f>IF(ISBLANK($OR$3),"",IF(OR(Tipy!ML65=Výsledky!$OP$6,Tipy!ML65=Výsledky!$OP$7,Tipy!ML65=Výsledky!$OP$8,Tipy!ML65=Výsledky!$OP$9),10,0))</f>
        <v/>
      </c>
      <c r="OQ71" s="93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95" t="str">
        <f>IF(ISBLANK($OR$3),"",IF(ISBLANK(Tipy!MH65),"-",SUM(OM71:OQ71)))</f>
        <v/>
      </c>
      <c r="OS71" s="94"/>
      <c r="OT71" s="92" t="str">
        <f>IF(ISBLANK($OY$3),"",IF(ISBLANK(Tipy!MN65),0,IF(AND(Tipy!MN65=Výsledky!$OW$3,Tipy!MP65=Výsledky!$OY$3),50,0)))</f>
        <v/>
      </c>
      <c r="OU71" s="92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92" t="str">
        <f>IF(ISBLANK($OY$3),"",IF(OR(Tipy!MQ65=Výsledky!$OT$6,Tipy!MQ65=Výsledky!$OT$7,Tipy!MQ65=Výsledky!$OT$8,Tipy!MQ65=Výsledky!$OT$9),30,0))</f>
        <v/>
      </c>
      <c r="OW71" s="92" t="str">
        <f>IF(ISBLANK($OY$3),"",IF(OR(Tipy!MR65=Výsledky!$OW$6,Tipy!MR65=Výsledky!$OW$7,Tipy!MR65=Výsledky!$OW$8,Tipy!MR65=Výsledky!$OW$9),10,0))</f>
        <v/>
      </c>
      <c r="OX71" s="93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95" t="str">
        <f>IF(ISBLANK($OY$3),"",IF(ISBLANK(Tipy!MN65),"-",SUM(OT71:OX71)))</f>
        <v/>
      </c>
      <c r="OZ71" s="94"/>
      <c r="PA71" s="92" t="str">
        <f>IF(ISBLANK($PF$3),"",IF(ISBLANK(Tipy!MT65),0,IF(AND(Tipy!MT65=Výsledky!$PD$3,Tipy!MV65=Výsledky!$PF$3),50,0)))</f>
        <v/>
      </c>
      <c r="PB71" s="92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92" t="str">
        <f>IF(ISBLANK($PF$3),"",IF(OR(Tipy!MW65=Výsledky!$PA$6,Tipy!MW65=Výsledky!$PA$7,Tipy!MW65=Výsledky!$PA$8,Tipy!MW65=Výsledky!$PA$9),30,0))</f>
        <v/>
      </c>
      <c r="PD71" s="92" t="str">
        <f>IF(ISBLANK($PF$3),"",IF(OR(Tipy!MX65=Výsledky!$PD$6,Tipy!MX65=Výsledky!$PD$7,Tipy!MX65=Výsledky!$PD$8,Tipy!MX65=Výsledky!$PD$9),10,0))</f>
        <v/>
      </c>
      <c r="PE71" s="93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95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>
        <f>IF(ISBLANK($LS$3),"",IF(ISBLANK(Tipy!JT66),0,IF(AND(Tipy!JT66=Výsledky!$LQ$3,Tipy!JV66=Výsledky!$LS$3),50,0)))</f>
        <v>0</v>
      </c>
      <c r="LO72" s="182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82">
        <f>IF(ISBLANK($LS$3),"",IF(OR(Tipy!JW66=Výsledky!$LN$6,Tipy!JW66=Výsledky!$LN$7,Tipy!JW66=Výsledky!$LN$8,Tipy!JW66=Výsledky!$LN$9),30,0))</f>
        <v>30</v>
      </c>
      <c r="LQ72" s="182">
        <f>IF(ISBLANK($LS$3),"",IF(OR(Tipy!JX66=Výsledky!$LQ$6,Tipy!JX66=Výsledky!$LQ$7,Tipy!JX66=Výsledky!$LQ$8,Tipy!JX66=Výsledky!$LQ$9),10,0))</f>
        <v>10</v>
      </c>
      <c r="LR72" s="183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6">
        <f>IF(ISBLANK($LS$3),"",IF(ISBLANK(Tipy!JT66),"-",SUM(LN72:LR72)))</f>
        <v>70</v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182">
        <f>IF(ISBLANK($MG$3),"",IF(ISBLANK(Tipy!KF66),0,IF(AND(Tipy!KF66=Výsledky!$ME$3,Tipy!KH66=Výsledky!$MG$3),50,0)))</f>
        <v>0</v>
      </c>
      <c r="MC72" s="182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2">
        <f>IF(ISBLANK($MG$3),"",IF(OR(Tipy!KI66=Výsledky!$MB$6,Tipy!KI66=Výsledky!$MB$7,Tipy!KI66=Výsledky!$MB$8,Tipy!KI66=Výsledky!$MB$9),30,0))</f>
        <v>0</v>
      </c>
      <c r="ME72" s="182">
        <f>IF(ISBLANK($MG$3),"",IF(OR(Tipy!KJ66=Výsledky!$ME$6,Tipy!KJ66=Výsledky!$ME$7,Tipy!KJ66=Výsledky!$ME$8,Tipy!KJ66=Výsledky!$ME$9),10,0))</f>
        <v>0</v>
      </c>
      <c r="MF72" s="183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6">
        <f>IF(ISBLANK($MG$3),"",IF(ISBLANK(Tipy!KF66),"-",SUM(MB72:MF72)))</f>
        <v>20</v>
      </c>
      <c r="MH72" s="94"/>
      <c r="MI72" s="182">
        <f>IF(ISBLANK($MN$3),"",IF(ISBLANK(Tipy!KL66),0,IF(AND(Tipy!KL66=Výsledky!$ML$3,Tipy!KN66=Výsledky!$MN$3),50,0)))</f>
        <v>0</v>
      </c>
      <c r="MJ72" s="182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2">
        <f>IF(ISBLANK($MN$3),"",IF(OR(Tipy!KO66=Výsledky!$MI$6,Tipy!KO66=Výsledky!$MI$7,Tipy!KO66=Výsledky!$MI$8,Tipy!KO66=Výsledky!$MI$9),30,0))</f>
        <v>30</v>
      </c>
      <c r="ML72" s="182">
        <f>IF(ISBLANK($MN$3),"",IF(OR(Tipy!KP66=Výsledky!$ML$6,Tipy!KP66=Výsledky!$ML$7,Tipy!KP66=Výsledky!$ML$8,Tipy!KP66=Výsledky!$ML$9),10,0))</f>
        <v>0</v>
      </c>
      <c r="MM72" s="183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6">
        <f>IF(ISBLANK($MN$3),"",IF(ISBLANK(Tipy!KL66),"-",SUM(MI72:MM72)))</f>
        <v>60</v>
      </c>
      <c r="MO72" s="185"/>
      <c r="MP72" s="182">
        <f>IF(ISBLANK($MU$3),"",IF(ISBLANK(Tipy!KR66),0,IF(AND(Tipy!KR66=Výsledky!$MS$3,Tipy!KT66=Výsledky!$MU$3),50,0)))</f>
        <v>0</v>
      </c>
      <c r="MQ72" s="182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2">
        <f>IF(ISBLANK($MU$3),"",IF(OR(Tipy!KU66=Výsledky!$MP$6,Tipy!KU66=Výsledky!$MP$7,Tipy!KU66=Výsledky!$MP$8,Tipy!KU66=Výsledky!$MP$9),30,0))</f>
        <v>30</v>
      </c>
      <c r="MS72" s="182">
        <f>IF(ISBLANK($MU$3),"",IF(OR(Tipy!KV66=Výsledky!$MS$6,Tipy!KV66=Výsledky!$MS$7,Tipy!KV66=Výsledky!$MS$8,Tipy!KV66=Výsledky!$MS$9),10,0))</f>
        <v>10</v>
      </c>
      <c r="MT72" s="183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6">
        <f>IF(ISBLANK($MU$3),"",IF(ISBLANK(Tipy!KR66),"-",SUM(MP72:MT72)))</f>
        <v>40</v>
      </c>
      <c r="MV72" s="185"/>
      <c r="MW72" s="182">
        <f>IF(ISBLANK($NB$3),"",IF(ISBLANK(Tipy!KX66),0,IF(AND(Tipy!KX66=Výsledky!$MZ$3,Tipy!KZ66=Výsledky!$NB$3),50,0)))</f>
        <v>0</v>
      </c>
      <c r="MX72" s="182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2">
        <f>IF(ISBLANK($NB$3),"",IF(OR(Tipy!LA66=Výsledky!$MW$6,Tipy!LA66=Výsledky!$MW$7,Tipy!LA66=Výsledky!$MW$8,Tipy!LA66=Výsledky!$MW$9),30,0))</f>
        <v>30</v>
      </c>
      <c r="MZ72" s="182">
        <f>IF(ISBLANK($NB$3),"",IF(OR(Tipy!LB66=Výsledky!$MZ$6,Tipy!LB66=Výsledky!$MZ$7,Tipy!LB66=Výsledky!$MZ$8,Tipy!LB66=Výsledky!$MZ$9),10,0))</f>
        <v>0</v>
      </c>
      <c r="NA72" s="183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6">
        <f>IF(ISBLANK($NB$3),"",IF(ISBLANK(Tipy!KX66),"-",SUM(MW72:NA72)))</f>
        <v>30</v>
      </c>
      <c r="NC72" s="185"/>
      <c r="ND72" s="182" t="str">
        <f>IF(ISBLANK($NI$3),"",IF(ISBLANK(Tipy!LD66),0,IF(AND(Tipy!LD66=Výsledky!$NG$3,Tipy!LF66=Výsledky!$NI$3),50,0)))</f>
        <v/>
      </c>
      <c r="NE72" s="182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2" t="str">
        <f>IF(ISBLANK($NI$3),"",IF(OR(Tipy!LG66=Výsledky!$ND$6,Tipy!LG66=Výsledky!$ND$7,Tipy!LG66=Výsledky!$ND$8,Tipy!LG66=Výsledky!$ND$9),30,0))</f>
        <v/>
      </c>
      <c r="NG72" s="182" t="str">
        <f>IF(ISBLANK($NI$3),"",IF(OR(Tipy!LH66=Výsledky!$NG$6,Tipy!LH66=Výsledky!$NG$7,Tipy!LH66=Výsledky!$NG$8,Tipy!LH66=Výsledky!$NG$9),10,0))</f>
        <v/>
      </c>
      <c r="NH72" s="183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6" t="str">
        <f>IF(ISBLANK($NI$3),"",IF(ISBLANK(Tipy!LD66),"-",SUM(ND72:NH72)))</f>
        <v/>
      </c>
      <c r="NJ72" s="185"/>
      <c r="NK72" s="182">
        <f>IF(ISBLANK($NP$3),"",IF(ISBLANK(Tipy!LJ66),0,IF(AND(Tipy!LJ66=Výsledky!$NN$3,Tipy!LL66=Výsledky!$NP$3),50,0)))</f>
        <v>0</v>
      </c>
      <c r="NL72" s="182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2">
        <f>IF(ISBLANK($NP$3),"",IF(OR(Tipy!LM66=Výsledky!$NK$6,Tipy!LM66=Výsledky!$NK$7,Tipy!LM66=Výsledky!$NK$8,Tipy!LM66=Výsledky!$NK$9),30,0))</f>
        <v>0</v>
      </c>
      <c r="NN72" s="182">
        <f>IF(ISBLANK($NP$3),"",IF(OR(Tipy!LN66=Výsledky!$NN$6,Tipy!LN66=Výsledky!$NN$7,Tipy!LN66=Výsledky!$NN$8,Tipy!LN66=Výsledky!$NN$9),10,0))</f>
        <v>0</v>
      </c>
      <c r="NO72" s="183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6">
        <f>IF(ISBLANK($NP$3),"",IF(ISBLANK(Tipy!LJ66),"-",SUM(NK72:NO72)))</f>
        <v>20</v>
      </c>
      <c r="NQ72" s="185"/>
      <c r="NR72" s="182">
        <f>IF(ISBLANK($NW$3),"",IF(ISBLANK(Tipy!LP66),0,IF(AND(Tipy!LP66=Výsledky!$NU$3,Tipy!LR66=Výsledky!$NW$3),50,0)))</f>
        <v>0</v>
      </c>
      <c r="NS72" s="182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82">
        <f>IF(ISBLANK($NW$3),"",IF(OR(Tipy!LS66=Výsledky!$NR$6,Tipy!LS66=Výsledky!$NR$7,Tipy!LS66=Výsledky!$NR$8,Tipy!LS66=Výsledky!$NR$9),30,0))</f>
        <v>0</v>
      </c>
      <c r="NU72" s="182">
        <f>IF(ISBLANK($NW$3),"",IF(OR(Tipy!LT66=Výsledky!$NU$6,Tipy!LT66=Výsledky!$NU$7,Tipy!LT66=Výsledky!$NU$8,Tipy!LT66=Výsledky!$NU$9),10,0))</f>
        <v>0</v>
      </c>
      <c r="NV72" s="183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6" t="str">
        <f>IF(ISBLANK($NW$3),"",IF(ISBLANK(Tipy!LP66),"-",SUM(NR72:NV72)))</f>
        <v>-</v>
      </c>
      <c r="NX72" s="94"/>
      <c r="NY72" s="92">
        <f>IF(ISBLANK($OD$3),"",IF(ISBLANK(Tipy!LV66),0,IF(AND(Tipy!LV66=Výsledky!$OB$3,Tipy!LX66=Výsledky!$OD$3),50,0)))</f>
        <v>0</v>
      </c>
      <c r="NZ72" s="92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92">
        <f>IF(ISBLANK($OD$3),"",IF(OR(Tipy!LY66=Výsledky!$NY$6,Tipy!LY66=Výsledky!$NY$7,Tipy!LY66=Výsledky!$NY$8,Tipy!LY66=Výsledky!$NY$9),30,0))</f>
        <v>0</v>
      </c>
      <c r="OB72" s="92">
        <f>IF(ISBLANK($OD$3),"",IF(OR(Tipy!LZ66=Výsledky!$OB$6,Tipy!LZ66=Výsledky!$OB$7,Tipy!LZ66=Výsledky!$OB$8,Tipy!LZ66=Výsledky!$OB$9),10,0))</f>
        <v>0</v>
      </c>
      <c r="OC72" s="93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95">
        <f>IF(ISBLANK($OD$3),"",IF(ISBLANK(Tipy!LV66),"-",SUM(NY72:OC72)))</f>
        <v>20</v>
      </c>
      <c r="OE72" s="94"/>
      <c r="OF72" s="92" t="str">
        <f>IF(ISBLANK($OK$3),"",IF(ISBLANK(Tipy!MB66),0,IF(AND(Tipy!MB66=Výsledky!$OI$3,Tipy!MD66=Výsledky!$OK$3),50,0)))</f>
        <v/>
      </c>
      <c r="OG72" s="92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92" t="str">
        <f>IF(ISBLANK($OK$3),"",IF(OR(Tipy!ME66=Výsledky!$OF$6,Tipy!ME66=Výsledky!$OF$7,Tipy!ME66=Výsledky!$OF$8,Tipy!ME66=Výsledky!$OF$9),30,0))</f>
        <v/>
      </c>
      <c r="OI72" s="92" t="str">
        <f>IF(ISBLANK($OK$3),"",IF(OR(Tipy!MF66=Výsledky!$OI$6,Tipy!MF66=Výsledky!$OI$7,Tipy!MF66=Výsledky!$OI$8,Tipy!MF66=Výsledky!$OI$9),10,0))</f>
        <v/>
      </c>
      <c r="OJ72" s="93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95" t="str">
        <f>IF(ISBLANK($OK$3),"",IF(ISBLANK(Tipy!MB66),"-",SUM(OF72:OJ72)))</f>
        <v/>
      </c>
      <c r="OL72" s="94"/>
      <c r="OM72" s="92" t="str">
        <f>IF(ISBLANK($OR$3),"",IF(ISBLANK(Tipy!MH66),0,IF(AND(Tipy!MH66=Výsledky!$OP$3,Tipy!MJ66=Výsledky!$OR$3),50,0)))</f>
        <v/>
      </c>
      <c r="ON72" s="92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92" t="str">
        <f>IF(ISBLANK($OR$3),"",IF(OR(Tipy!MK66=Výsledky!$OM$6,Tipy!MK66=Výsledky!$OM$7,Tipy!MK66=Výsledky!$OM$8,Tipy!MK66=Výsledky!$OM$9),30,0))</f>
        <v/>
      </c>
      <c r="OP72" s="92" t="str">
        <f>IF(ISBLANK($OR$3),"",IF(OR(Tipy!ML66=Výsledky!$OP$6,Tipy!ML66=Výsledky!$OP$7,Tipy!ML66=Výsledky!$OP$8,Tipy!ML66=Výsledky!$OP$9),10,0))</f>
        <v/>
      </c>
      <c r="OQ72" s="93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95" t="str">
        <f>IF(ISBLANK($OR$3),"",IF(ISBLANK(Tipy!MH66),"-",SUM(OM72:OQ72)))</f>
        <v/>
      </c>
      <c r="OS72" s="94"/>
      <c r="OT72" s="92" t="str">
        <f>IF(ISBLANK($OY$3),"",IF(ISBLANK(Tipy!MN66),0,IF(AND(Tipy!MN66=Výsledky!$OW$3,Tipy!MP66=Výsledky!$OY$3),50,0)))</f>
        <v/>
      </c>
      <c r="OU72" s="92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92" t="str">
        <f>IF(ISBLANK($OY$3),"",IF(OR(Tipy!MQ66=Výsledky!$OT$6,Tipy!MQ66=Výsledky!$OT$7,Tipy!MQ66=Výsledky!$OT$8,Tipy!MQ66=Výsledky!$OT$9),30,0))</f>
        <v/>
      </c>
      <c r="OW72" s="92" t="str">
        <f>IF(ISBLANK($OY$3),"",IF(OR(Tipy!MR66=Výsledky!$OW$6,Tipy!MR66=Výsledky!$OW$7,Tipy!MR66=Výsledky!$OW$8,Tipy!MR66=Výsledky!$OW$9),10,0))</f>
        <v/>
      </c>
      <c r="OX72" s="93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95" t="str">
        <f>IF(ISBLANK($OY$3),"",IF(ISBLANK(Tipy!MN66),"-",SUM(OT72:OX72)))</f>
        <v/>
      </c>
      <c r="OZ72" s="94"/>
      <c r="PA72" s="92" t="str">
        <f>IF(ISBLANK($PF$3),"",IF(ISBLANK(Tipy!MT66),0,IF(AND(Tipy!MT66=Výsledky!$PD$3,Tipy!MV66=Výsledky!$PF$3),50,0)))</f>
        <v/>
      </c>
      <c r="PB72" s="92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92" t="str">
        <f>IF(ISBLANK($PF$3),"",IF(OR(Tipy!MW66=Výsledky!$PA$6,Tipy!MW66=Výsledky!$PA$7,Tipy!MW66=Výsledky!$PA$8,Tipy!MW66=Výsledky!$PA$9),30,0))</f>
        <v/>
      </c>
      <c r="PD72" s="92" t="str">
        <f>IF(ISBLANK($PF$3),"",IF(OR(Tipy!MX66=Výsledky!$PD$6,Tipy!MX66=Výsledky!$PD$7,Tipy!MX66=Výsledky!$PD$8,Tipy!MX66=Výsledky!$PD$9),10,0))</f>
        <v/>
      </c>
      <c r="PE72" s="93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95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>
        <f>IF(ISBLANK($LS$3),"",IF(ISBLANK(Tipy!JT67),0,IF(AND(Tipy!JT67=Výsledky!$LQ$3,Tipy!JV67=Výsledky!$LS$3),50,0)))</f>
        <v>0</v>
      </c>
      <c r="LO73" s="182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82">
        <f>IF(ISBLANK($LS$3),"",IF(OR(Tipy!JW67=Výsledky!$LN$6,Tipy!JW67=Výsledky!$LN$7,Tipy!JW67=Výsledky!$LN$8,Tipy!JW67=Výsledky!$LN$9),30,0))</f>
        <v>0</v>
      </c>
      <c r="LQ73" s="182">
        <f>IF(ISBLANK($LS$3),"",IF(OR(Tipy!JX67=Výsledky!$LQ$6,Tipy!JX67=Výsledky!$LQ$7,Tipy!JX67=Výsledky!$LQ$8,Tipy!JX67=Výsledky!$LQ$9),10,0))</f>
        <v>0</v>
      </c>
      <c r="LR73" s="183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6" t="str">
        <f>IF(ISBLANK($LS$3),"",IF(ISBLANK(Tipy!JT67),"-",SUM(LN73:LR73)))</f>
        <v>-</v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182">
        <f>IF(ISBLANK($MG$3),"",IF(ISBLANK(Tipy!KF67),0,IF(AND(Tipy!KF67=Výsledky!$ME$3,Tipy!KH67=Výsledky!$MG$3),50,0)))</f>
        <v>0</v>
      </c>
      <c r="MC73" s="182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2">
        <f>IF(ISBLANK($MG$3),"",IF(OR(Tipy!KI67=Výsledky!$MB$6,Tipy!KI67=Výsledky!$MB$7,Tipy!KI67=Výsledky!$MB$8,Tipy!KI67=Výsledky!$MB$9),30,0))</f>
        <v>0</v>
      </c>
      <c r="ME73" s="182">
        <f>IF(ISBLANK($MG$3),"",IF(OR(Tipy!KJ67=Výsledky!$ME$6,Tipy!KJ67=Výsledky!$ME$7,Tipy!KJ67=Výsledky!$ME$8,Tipy!KJ67=Výsledky!$ME$9),10,0))</f>
        <v>0</v>
      </c>
      <c r="MF73" s="183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6" t="str">
        <f>IF(ISBLANK($MG$3),"",IF(ISBLANK(Tipy!KF67),"-",SUM(MB73:MF73)))</f>
        <v>-</v>
      </c>
      <c r="MH73" s="94"/>
      <c r="MI73" s="182">
        <f>IF(ISBLANK($MN$3),"",IF(ISBLANK(Tipy!KL67),0,IF(AND(Tipy!KL67=Výsledky!$ML$3,Tipy!KN67=Výsledky!$MN$3),50,0)))</f>
        <v>0</v>
      </c>
      <c r="MJ73" s="182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2">
        <f>IF(ISBLANK($MN$3),"",IF(OR(Tipy!KO67=Výsledky!$MI$6,Tipy!KO67=Výsledky!$MI$7,Tipy!KO67=Výsledky!$MI$8,Tipy!KO67=Výsledky!$MI$9),30,0))</f>
        <v>0</v>
      </c>
      <c r="ML73" s="182">
        <f>IF(ISBLANK($MN$3),"",IF(OR(Tipy!KP67=Výsledky!$ML$6,Tipy!KP67=Výsledky!$ML$7,Tipy!KP67=Výsledky!$ML$8,Tipy!KP67=Výsledky!$ML$9),10,0))</f>
        <v>0</v>
      </c>
      <c r="MM73" s="183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6" t="str">
        <f>IF(ISBLANK($MN$3),"",IF(ISBLANK(Tipy!KL67),"-",SUM(MI73:MM73)))</f>
        <v>-</v>
      </c>
      <c r="MO73" s="185"/>
      <c r="MP73" s="182">
        <f>IF(ISBLANK($MU$3),"",IF(ISBLANK(Tipy!KR67),0,IF(AND(Tipy!KR67=Výsledky!$MS$3,Tipy!KT67=Výsledky!$MU$3),50,0)))</f>
        <v>0</v>
      </c>
      <c r="MQ73" s="182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2">
        <f>IF(ISBLANK($MU$3),"",IF(OR(Tipy!KU67=Výsledky!$MP$6,Tipy!KU67=Výsledky!$MP$7,Tipy!KU67=Výsledky!$MP$8,Tipy!KU67=Výsledky!$MP$9),30,0))</f>
        <v>0</v>
      </c>
      <c r="MS73" s="182">
        <f>IF(ISBLANK($MU$3),"",IF(OR(Tipy!KV67=Výsledky!$MS$6,Tipy!KV67=Výsledky!$MS$7,Tipy!KV67=Výsledky!$MS$8,Tipy!KV67=Výsledky!$MS$9),10,0))</f>
        <v>0</v>
      </c>
      <c r="MT73" s="183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6" t="str">
        <f>IF(ISBLANK($MU$3),"",IF(ISBLANK(Tipy!KR67),"-",SUM(MP73:MT73)))</f>
        <v>-</v>
      </c>
      <c r="MV73" s="185"/>
      <c r="MW73" s="182">
        <f>IF(ISBLANK($NB$3),"",IF(ISBLANK(Tipy!KX67),0,IF(AND(Tipy!KX67=Výsledky!$MZ$3,Tipy!KZ67=Výsledky!$NB$3),50,0)))</f>
        <v>0</v>
      </c>
      <c r="MX73" s="182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2">
        <f>IF(ISBLANK($NB$3),"",IF(OR(Tipy!LA67=Výsledky!$MW$6,Tipy!LA67=Výsledky!$MW$7,Tipy!LA67=Výsledky!$MW$8,Tipy!LA67=Výsledky!$MW$9),30,0))</f>
        <v>0</v>
      </c>
      <c r="MZ73" s="182">
        <f>IF(ISBLANK($NB$3),"",IF(OR(Tipy!LB67=Výsledky!$MZ$6,Tipy!LB67=Výsledky!$MZ$7,Tipy!LB67=Výsledky!$MZ$8,Tipy!LB67=Výsledky!$MZ$9),10,0))</f>
        <v>0</v>
      </c>
      <c r="NA73" s="183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6" t="str">
        <f>IF(ISBLANK($NB$3),"",IF(ISBLANK(Tipy!KX67),"-",SUM(MW73:NA73)))</f>
        <v>-</v>
      </c>
      <c r="NC73" s="185"/>
      <c r="ND73" s="182" t="str">
        <f>IF(ISBLANK($NI$3),"",IF(ISBLANK(Tipy!LD67),0,IF(AND(Tipy!LD67=Výsledky!$NG$3,Tipy!LF67=Výsledky!$NI$3),50,0)))</f>
        <v/>
      </c>
      <c r="NE73" s="182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2" t="str">
        <f>IF(ISBLANK($NI$3),"",IF(OR(Tipy!LG67=Výsledky!$ND$6,Tipy!LG67=Výsledky!$ND$7,Tipy!LG67=Výsledky!$ND$8,Tipy!LG67=Výsledky!$ND$9),30,0))</f>
        <v/>
      </c>
      <c r="NG73" s="182" t="str">
        <f>IF(ISBLANK($NI$3),"",IF(OR(Tipy!LH67=Výsledky!$NG$6,Tipy!LH67=Výsledky!$NG$7,Tipy!LH67=Výsledky!$NG$8,Tipy!LH67=Výsledky!$NG$9),10,0))</f>
        <v/>
      </c>
      <c r="NH73" s="183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6" t="str">
        <f>IF(ISBLANK($NI$3),"",IF(ISBLANK(Tipy!LD67),"-",SUM(ND73:NH73)))</f>
        <v/>
      </c>
      <c r="NJ73" s="185"/>
      <c r="NK73" s="182">
        <f>IF(ISBLANK($NP$3),"",IF(ISBLANK(Tipy!LJ67),0,IF(AND(Tipy!LJ67=Výsledky!$NN$3,Tipy!LL67=Výsledky!$NP$3),50,0)))</f>
        <v>0</v>
      </c>
      <c r="NL73" s="182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2">
        <f>IF(ISBLANK($NP$3),"",IF(OR(Tipy!LM67=Výsledky!$NK$6,Tipy!LM67=Výsledky!$NK$7,Tipy!LM67=Výsledky!$NK$8,Tipy!LM67=Výsledky!$NK$9),30,0))</f>
        <v>0</v>
      </c>
      <c r="NN73" s="182">
        <f>IF(ISBLANK($NP$3),"",IF(OR(Tipy!LN67=Výsledky!$NN$6,Tipy!LN67=Výsledky!$NN$7,Tipy!LN67=Výsledky!$NN$8,Tipy!LN67=Výsledky!$NN$9),10,0))</f>
        <v>0</v>
      </c>
      <c r="NO73" s="183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6" t="str">
        <f>IF(ISBLANK($NP$3),"",IF(ISBLANK(Tipy!LJ67),"-",SUM(NK73:NO73)))</f>
        <v>-</v>
      </c>
      <c r="NQ73" s="185"/>
      <c r="NR73" s="182">
        <f>IF(ISBLANK($NW$3),"",IF(ISBLANK(Tipy!LP67),0,IF(AND(Tipy!LP67=Výsledky!$NU$3,Tipy!LR67=Výsledky!$NW$3),50,0)))</f>
        <v>0</v>
      </c>
      <c r="NS73" s="182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82">
        <f>IF(ISBLANK($NW$3),"",IF(OR(Tipy!LS67=Výsledky!$NR$6,Tipy!LS67=Výsledky!$NR$7,Tipy!LS67=Výsledky!$NR$8,Tipy!LS67=Výsledky!$NR$9),30,0))</f>
        <v>0</v>
      </c>
      <c r="NU73" s="182">
        <f>IF(ISBLANK($NW$3),"",IF(OR(Tipy!LT67=Výsledky!$NU$6,Tipy!LT67=Výsledky!$NU$7,Tipy!LT67=Výsledky!$NU$8,Tipy!LT67=Výsledky!$NU$9),10,0))</f>
        <v>0</v>
      </c>
      <c r="NV73" s="183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6" t="str">
        <f>IF(ISBLANK($NW$3),"",IF(ISBLANK(Tipy!LP67),"-",SUM(NR73:NV73)))</f>
        <v>-</v>
      </c>
      <c r="NX73" s="94"/>
      <c r="NY73" s="92">
        <f>IF(ISBLANK($OD$3),"",IF(ISBLANK(Tipy!LV67),0,IF(AND(Tipy!LV67=Výsledky!$OB$3,Tipy!LX67=Výsledky!$OD$3),50,0)))</f>
        <v>0</v>
      </c>
      <c r="NZ73" s="92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92">
        <f>IF(ISBLANK($OD$3),"",IF(OR(Tipy!LY67=Výsledky!$NY$6,Tipy!LY67=Výsledky!$NY$7,Tipy!LY67=Výsledky!$NY$8,Tipy!LY67=Výsledky!$NY$9),30,0))</f>
        <v>0</v>
      </c>
      <c r="OB73" s="92">
        <f>IF(ISBLANK($OD$3),"",IF(OR(Tipy!LZ67=Výsledky!$OB$6,Tipy!LZ67=Výsledky!$OB$7,Tipy!LZ67=Výsledky!$OB$8,Tipy!LZ67=Výsledky!$OB$9),10,0))</f>
        <v>0</v>
      </c>
      <c r="OC73" s="93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95" t="str">
        <f>IF(ISBLANK($OD$3),"",IF(ISBLANK(Tipy!LV67),"-",SUM(NY73:OC73)))</f>
        <v>-</v>
      </c>
      <c r="OE73" s="94"/>
      <c r="OF73" s="92" t="str">
        <f>IF(ISBLANK($OK$3),"",IF(ISBLANK(Tipy!MB67),0,IF(AND(Tipy!MB67=Výsledky!$OI$3,Tipy!MD67=Výsledky!$OK$3),50,0)))</f>
        <v/>
      </c>
      <c r="OG73" s="92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92" t="str">
        <f>IF(ISBLANK($OK$3),"",IF(OR(Tipy!ME67=Výsledky!$OF$6,Tipy!ME67=Výsledky!$OF$7,Tipy!ME67=Výsledky!$OF$8,Tipy!ME67=Výsledky!$OF$9),30,0))</f>
        <v/>
      </c>
      <c r="OI73" s="92" t="str">
        <f>IF(ISBLANK($OK$3),"",IF(OR(Tipy!MF67=Výsledky!$OI$6,Tipy!MF67=Výsledky!$OI$7,Tipy!MF67=Výsledky!$OI$8,Tipy!MF67=Výsledky!$OI$9),10,0))</f>
        <v/>
      </c>
      <c r="OJ73" s="93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95" t="str">
        <f>IF(ISBLANK($OK$3),"",IF(ISBLANK(Tipy!MB67),"-",SUM(OF73:OJ73)))</f>
        <v/>
      </c>
      <c r="OL73" s="94"/>
      <c r="OM73" s="92" t="str">
        <f>IF(ISBLANK($OR$3),"",IF(ISBLANK(Tipy!MH67),0,IF(AND(Tipy!MH67=Výsledky!$OP$3,Tipy!MJ67=Výsledky!$OR$3),50,0)))</f>
        <v/>
      </c>
      <c r="ON73" s="92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92" t="str">
        <f>IF(ISBLANK($OR$3),"",IF(OR(Tipy!MK67=Výsledky!$OM$6,Tipy!MK67=Výsledky!$OM$7,Tipy!MK67=Výsledky!$OM$8,Tipy!MK67=Výsledky!$OM$9),30,0))</f>
        <v/>
      </c>
      <c r="OP73" s="92" t="str">
        <f>IF(ISBLANK($OR$3),"",IF(OR(Tipy!ML67=Výsledky!$OP$6,Tipy!ML67=Výsledky!$OP$7,Tipy!ML67=Výsledky!$OP$8,Tipy!ML67=Výsledky!$OP$9),10,0))</f>
        <v/>
      </c>
      <c r="OQ73" s="93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95" t="str">
        <f>IF(ISBLANK($OR$3),"",IF(ISBLANK(Tipy!MH67),"-",SUM(OM73:OQ73)))</f>
        <v/>
      </c>
      <c r="OS73" s="94"/>
      <c r="OT73" s="92" t="str">
        <f>IF(ISBLANK($OY$3),"",IF(ISBLANK(Tipy!MN67),0,IF(AND(Tipy!MN67=Výsledky!$OW$3,Tipy!MP67=Výsledky!$OY$3),50,0)))</f>
        <v/>
      </c>
      <c r="OU73" s="92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92" t="str">
        <f>IF(ISBLANK($OY$3),"",IF(OR(Tipy!MQ67=Výsledky!$OT$6,Tipy!MQ67=Výsledky!$OT$7,Tipy!MQ67=Výsledky!$OT$8,Tipy!MQ67=Výsledky!$OT$9),30,0))</f>
        <v/>
      </c>
      <c r="OW73" s="92" t="str">
        <f>IF(ISBLANK($OY$3),"",IF(OR(Tipy!MR67=Výsledky!$OW$6,Tipy!MR67=Výsledky!$OW$7,Tipy!MR67=Výsledky!$OW$8,Tipy!MR67=Výsledky!$OW$9),10,0))</f>
        <v/>
      </c>
      <c r="OX73" s="93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95" t="str">
        <f>IF(ISBLANK($OY$3),"",IF(ISBLANK(Tipy!MN67),"-",SUM(OT73:OX73)))</f>
        <v/>
      </c>
      <c r="OZ73" s="94"/>
      <c r="PA73" s="92" t="str">
        <f>IF(ISBLANK($PF$3),"",IF(ISBLANK(Tipy!MT67),0,IF(AND(Tipy!MT67=Výsledky!$PD$3,Tipy!MV67=Výsledky!$PF$3),50,0)))</f>
        <v/>
      </c>
      <c r="PB73" s="92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92" t="str">
        <f>IF(ISBLANK($PF$3),"",IF(OR(Tipy!MW67=Výsledky!$PA$6,Tipy!MW67=Výsledky!$PA$7,Tipy!MW67=Výsledky!$PA$8,Tipy!MW67=Výsledky!$PA$9),30,0))</f>
        <v/>
      </c>
      <c r="PD73" s="92" t="str">
        <f>IF(ISBLANK($PF$3),"",IF(OR(Tipy!MX67=Výsledky!$PD$6,Tipy!MX67=Výsledky!$PD$7,Tipy!MX67=Výsledky!$PD$8,Tipy!MX67=Výsledky!$PD$9),10,0))</f>
        <v/>
      </c>
      <c r="PE73" s="93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95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>
        <f>IF(ISBLANK($LS$3),"",IF(ISBLANK(Tipy!JT68),0,IF(AND(Tipy!JT68=Výsledky!$LQ$3,Tipy!JV68=Výsledky!$LS$3),50,0)))</f>
        <v>0</v>
      </c>
      <c r="LO74" s="182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82">
        <f>IF(ISBLANK($LS$3),"",IF(OR(Tipy!JW68=Výsledky!$LN$6,Tipy!JW68=Výsledky!$LN$7,Tipy!JW68=Výsledky!$LN$8,Tipy!JW68=Výsledky!$LN$9),30,0))</f>
        <v>0</v>
      </c>
      <c r="LQ74" s="182">
        <f>IF(ISBLANK($LS$3),"",IF(OR(Tipy!JX68=Výsledky!$LQ$6,Tipy!JX68=Výsledky!$LQ$7,Tipy!JX68=Výsledky!$LQ$8,Tipy!JX68=Výsledky!$LQ$9),10,0))</f>
        <v>0</v>
      </c>
      <c r="LR74" s="183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6" t="str">
        <f>IF(ISBLANK($LS$3),"",IF(ISBLANK(Tipy!JT68),"-",SUM(LN74:LR74)))</f>
        <v>-</v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182">
        <f>IF(ISBLANK($MG$3),"",IF(ISBLANK(Tipy!KF68),0,IF(AND(Tipy!KF68=Výsledky!$ME$3,Tipy!KH68=Výsledky!$MG$3),50,0)))</f>
        <v>0</v>
      </c>
      <c r="MC74" s="182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2">
        <f>IF(ISBLANK($MG$3),"",IF(OR(Tipy!KI68=Výsledky!$MB$6,Tipy!KI68=Výsledky!$MB$7,Tipy!KI68=Výsledky!$MB$8,Tipy!KI68=Výsledky!$MB$9),30,0))</f>
        <v>0</v>
      </c>
      <c r="ME74" s="182">
        <f>IF(ISBLANK($MG$3),"",IF(OR(Tipy!KJ68=Výsledky!$ME$6,Tipy!KJ68=Výsledky!$ME$7,Tipy!KJ68=Výsledky!$ME$8,Tipy!KJ68=Výsledky!$ME$9),10,0))</f>
        <v>0</v>
      </c>
      <c r="MF74" s="183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6" t="str">
        <f>IF(ISBLANK($MG$3),"",IF(ISBLANK(Tipy!KF68),"-",SUM(MB74:MF74)))</f>
        <v>-</v>
      </c>
      <c r="MH74" s="94"/>
      <c r="MI74" s="182">
        <f>IF(ISBLANK($MN$3),"",IF(ISBLANK(Tipy!KL68),0,IF(AND(Tipy!KL68=Výsledky!$ML$3,Tipy!KN68=Výsledky!$MN$3),50,0)))</f>
        <v>0</v>
      </c>
      <c r="MJ74" s="182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2">
        <f>IF(ISBLANK($MN$3),"",IF(OR(Tipy!KO68=Výsledky!$MI$6,Tipy!KO68=Výsledky!$MI$7,Tipy!KO68=Výsledky!$MI$8,Tipy!KO68=Výsledky!$MI$9),30,0))</f>
        <v>0</v>
      </c>
      <c r="ML74" s="182">
        <f>IF(ISBLANK($MN$3),"",IF(OR(Tipy!KP68=Výsledky!$ML$6,Tipy!KP68=Výsledky!$ML$7,Tipy!KP68=Výsledky!$ML$8,Tipy!KP68=Výsledky!$ML$9),10,0))</f>
        <v>0</v>
      </c>
      <c r="MM74" s="183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6" t="str">
        <f>IF(ISBLANK($MN$3),"",IF(ISBLANK(Tipy!KL68),"-",SUM(MI74:MM74)))</f>
        <v>-</v>
      </c>
      <c r="MO74" s="185"/>
      <c r="MP74" s="182">
        <f>IF(ISBLANK($MU$3),"",IF(ISBLANK(Tipy!KR68),0,IF(AND(Tipy!KR68=Výsledky!$MS$3,Tipy!KT68=Výsledky!$MU$3),50,0)))</f>
        <v>0</v>
      </c>
      <c r="MQ74" s="182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2">
        <f>IF(ISBLANK($MU$3),"",IF(OR(Tipy!KU68=Výsledky!$MP$6,Tipy!KU68=Výsledky!$MP$7,Tipy!KU68=Výsledky!$MP$8,Tipy!KU68=Výsledky!$MP$9),30,0))</f>
        <v>0</v>
      </c>
      <c r="MS74" s="182">
        <f>IF(ISBLANK($MU$3),"",IF(OR(Tipy!KV68=Výsledky!$MS$6,Tipy!KV68=Výsledky!$MS$7,Tipy!KV68=Výsledky!$MS$8,Tipy!KV68=Výsledky!$MS$9),10,0))</f>
        <v>0</v>
      </c>
      <c r="MT74" s="183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6" t="str">
        <f>IF(ISBLANK($MU$3),"",IF(ISBLANK(Tipy!KR68),"-",SUM(MP74:MT74)))</f>
        <v>-</v>
      </c>
      <c r="MV74" s="185"/>
      <c r="MW74" s="182">
        <f>IF(ISBLANK($NB$3),"",IF(ISBLANK(Tipy!KX68),0,IF(AND(Tipy!KX68=Výsledky!$MZ$3,Tipy!KZ68=Výsledky!$NB$3),50,0)))</f>
        <v>0</v>
      </c>
      <c r="MX74" s="182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2">
        <f>IF(ISBLANK($NB$3),"",IF(OR(Tipy!LA68=Výsledky!$MW$6,Tipy!LA68=Výsledky!$MW$7,Tipy!LA68=Výsledky!$MW$8,Tipy!LA68=Výsledky!$MW$9),30,0))</f>
        <v>0</v>
      </c>
      <c r="MZ74" s="182">
        <f>IF(ISBLANK($NB$3),"",IF(OR(Tipy!LB68=Výsledky!$MZ$6,Tipy!LB68=Výsledky!$MZ$7,Tipy!LB68=Výsledky!$MZ$8,Tipy!LB68=Výsledky!$MZ$9),10,0))</f>
        <v>0</v>
      </c>
      <c r="NA74" s="183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6" t="str">
        <f>IF(ISBLANK($NB$3),"",IF(ISBLANK(Tipy!KX68),"-",SUM(MW74:NA74)))</f>
        <v>-</v>
      </c>
      <c r="NC74" s="185"/>
      <c r="ND74" s="182" t="str">
        <f>IF(ISBLANK($NI$3),"",IF(ISBLANK(Tipy!LD68),0,IF(AND(Tipy!LD68=Výsledky!$NG$3,Tipy!LF68=Výsledky!$NI$3),50,0)))</f>
        <v/>
      </c>
      <c r="NE74" s="182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2" t="str">
        <f>IF(ISBLANK($NI$3),"",IF(OR(Tipy!LG68=Výsledky!$ND$6,Tipy!LG68=Výsledky!$ND$7,Tipy!LG68=Výsledky!$ND$8,Tipy!LG68=Výsledky!$ND$9),30,0))</f>
        <v/>
      </c>
      <c r="NG74" s="182" t="str">
        <f>IF(ISBLANK($NI$3),"",IF(OR(Tipy!LH68=Výsledky!$NG$6,Tipy!LH68=Výsledky!$NG$7,Tipy!LH68=Výsledky!$NG$8,Tipy!LH68=Výsledky!$NG$9),10,0))</f>
        <v/>
      </c>
      <c r="NH74" s="183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6" t="str">
        <f>IF(ISBLANK($NI$3),"",IF(ISBLANK(Tipy!LD68),"-",SUM(ND74:NH74)))</f>
        <v/>
      </c>
      <c r="NJ74" s="185"/>
      <c r="NK74" s="182">
        <f>IF(ISBLANK($NP$3),"",IF(ISBLANK(Tipy!LJ68),0,IF(AND(Tipy!LJ68=Výsledky!$NN$3,Tipy!LL68=Výsledky!$NP$3),50,0)))</f>
        <v>0</v>
      </c>
      <c r="NL74" s="182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2">
        <f>IF(ISBLANK($NP$3),"",IF(OR(Tipy!LM68=Výsledky!$NK$6,Tipy!LM68=Výsledky!$NK$7,Tipy!LM68=Výsledky!$NK$8,Tipy!LM68=Výsledky!$NK$9),30,0))</f>
        <v>0</v>
      </c>
      <c r="NN74" s="182">
        <f>IF(ISBLANK($NP$3),"",IF(OR(Tipy!LN68=Výsledky!$NN$6,Tipy!LN68=Výsledky!$NN$7,Tipy!LN68=Výsledky!$NN$8,Tipy!LN68=Výsledky!$NN$9),10,0))</f>
        <v>0</v>
      </c>
      <c r="NO74" s="183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6" t="str">
        <f>IF(ISBLANK($NP$3),"",IF(ISBLANK(Tipy!LJ68),"-",SUM(NK74:NO74)))</f>
        <v>-</v>
      </c>
      <c r="NQ74" s="185"/>
      <c r="NR74" s="182">
        <f>IF(ISBLANK($NW$3),"",IF(ISBLANK(Tipy!LP68),0,IF(AND(Tipy!LP68=Výsledky!$NU$3,Tipy!LR68=Výsledky!$NW$3),50,0)))</f>
        <v>0</v>
      </c>
      <c r="NS74" s="182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82">
        <f>IF(ISBLANK($NW$3),"",IF(OR(Tipy!LS68=Výsledky!$NR$6,Tipy!LS68=Výsledky!$NR$7,Tipy!LS68=Výsledky!$NR$8,Tipy!LS68=Výsledky!$NR$9),30,0))</f>
        <v>0</v>
      </c>
      <c r="NU74" s="182">
        <f>IF(ISBLANK($NW$3),"",IF(OR(Tipy!LT68=Výsledky!$NU$6,Tipy!LT68=Výsledky!$NU$7,Tipy!LT68=Výsledky!$NU$8,Tipy!LT68=Výsledky!$NU$9),10,0))</f>
        <v>0</v>
      </c>
      <c r="NV74" s="183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6" t="str">
        <f>IF(ISBLANK($NW$3),"",IF(ISBLANK(Tipy!LP68),"-",SUM(NR74:NV74)))</f>
        <v>-</v>
      </c>
      <c r="NX74" s="94"/>
      <c r="NY74" s="92">
        <f>IF(ISBLANK($OD$3),"",IF(ISBLANK(Tipy!LV68),0,IF(AND(Tipy!LV68=Výsledky!$OB$3,Tipy!LX68=Výsledky!$OD$3),50,0)))</f>
        <v>0</v>
      </c>
      <c r="NZ74" s="92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92">
        <f>IF(ISBLANK($OD$3),"",IF(OR(Tipy!LY68=Výsledky!$NY$6,Tipy!LY68=Výsledky!$NY$7,Tipy!LY68=Výsledky!$NY$8,Tipy!LY68=Výsledky!$NY$9),30,0))</f>
        <v>0</v>
      </c>
      <c r="OB74" s="92">
        <f>IF(ISBLANK($OD$3),"",IF(OR(Tipy!LZ68=Výsledky!$OB$6,Tipy!LZ68=Výsledky!$OB$7,Tipy!LZ68=Výsledky!$OB$8,Tipy!LZ68=Výsledky!$OB$9),10,0))</f>
        <v>0</v>
      </c>
      <c r="OC74" s="93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95" t="str">
        <f>IF(ISBLANK($OD$3),"",IF(ISBLANK(Tipy!LV68),"-",SUM(NY74:OC74)))</f>
        <v>-</v>
      </c>
      <c r="OE74" s="94"/>
      <c r="OF74" s="92" t="str">
        <f>IF(ISBLANK($OK$3),"",IF(ISBLANK(Tipy!MB68),0,IF(AND(Tipy!MB68=Výsledky!$OI$3,Tipy!MD68=Výsledky!$OK$3),50,0)))</f>
        <v/>
      </c>
      <c r="OG74" s="92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92" t="str">
        <f>IF(ISBLANK($OK$3),"",IF(OR(Tipy!ME68=Výsledky!$OF$6,Tipy!ME68=Výsledky!$OF$7,Tipy!ME68=Výsledky!$OF$8,Tipy!ME68=Výsledky!$OF$9),30,0))</f>
        <v/>
      </c>
      <c r="OI74" s="92" t="str">
        <f>IF(ISBLANK($OK$3),"",IF(OR(Tipy!MF68=Výsledky!$OI$6,Tipy!MF68=Výsledky!$OI$7,Tipy!MF68=Výsledky!$OI$8,Tipy!MF68=Výsledky!$OI$9),10,0))</f>
        <v/>
      </c>
      <c r="OJ74" s="93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95" t="str">
        <f>IF(ISBLANK($OK$3),"",IF(ISBLANK(Tipy!MB68),"-",SUM(OF74:OJ74)))</f>
        <v/>
      </c>
      <c r="OL74" s="94"/>
      <c r="OM74" s="92" t="str">
        <f>IF(ISBLANK($OR$3),"",IF(ISBLANK(Tipy!MH68),0,IF(AND(Tipy!MH68=Výsledky!$OP$3,Tipy!MJ68=Výsledky!$OR$3),50,0)))</f>
        <v/>
      </c>
      <c r="ON74" s="92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92" t="str">
        <f>IF(ISBLANK($OR$3),"",IF(OR(Tipy!MK68=Výsledky!$OM$6,Tipy!MK68=Výsledky!$OM$7,Tipy!MK68=Výsledky!$OM$8,Tipy!MK68=Výsledky!$OM$9),30,0))</f>
        <v/>
      </c>
      <c r="OP74" s="92" t="str">
        <f>IF(ISBLANK($OR$3),"",IF(OR(Tipy!ML68=Výsledky!$OP$6,Tipy!ML68=Výsledky!$OP$7,Tipy!ML68=Výsledky!$OP$8,Tipy!ML68=Výsledky!$OP$9),10,0))</f>
        <v/>
      </c>
      <c r="OQ74" s="93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95" t="str">
        <f>IF(ISBLANK($OR$3),"",IF(ISBLANK(Tipy!MH68),"-",SUM(OM74:OQ74)))</f>
        <v/>
      </c>
      <c r="OS74" s="94"/>
      <c r="OT74" s="92" t="str">
        <f>IF(ISBLANK($OY$3),"",IF(ISBLANK(Tipy!MN68),0,IF(AND(Tipy!MN68=Výsledky!$OW$3,Tipy!MP68=Výsledky!$OY$3),50,0)))</f>
        <v/>
      </c>
      <c r="OU74" s="92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92" t="str">
        <f>IF(ISBLANK($OY$3),"",IF(OR(Tipy!MQ68=Výsledky!$OT$6,Tipy!MQ68=Výsledky!$OT$7,Tipy!MQ68=Výsledky!$OT$8,Tipy!MQ68=Výsledky!$OT$9),30,0))</f>
        <v/>
      </c>
      <c r="OW74" s="92" t="str">
        <f>IF(ISBLANK($OY$3),"",IF(OR(Tipy!MR68=Výsledky!$OW$6,Tipy!MR68=Výsledky!$OW$7,Tipy!MR68=Výsledky!$OW$8,Tipy!MR68=Výsledky!$OW$9),10,0))</f>
        <v/>
      </c>
      <c r="OX74" s="93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95" t="str">
        <f>IF(ISBLANK($OY$3),"",IF(ISBLANK(Tipy!MN68),"-",SUM(OT74:OX74)))</f>
        <v/>
      </c>
      <c r="OZ74" s="94"/>
      <c r="PA74" s="92" t="str">
        <f>IF(ISBLANK($PF$3),"",IF(ISBLANK(Tipy!MT68),0,IF(AND(Tipy!MT68=Výsledky!$PD$3,Tipy!MV68=Výsledky!$PF$3),50,0)))</f>
        <v/>
      </c>
      <c r="PB74" s="92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92" t="str">
        <f>IF(ISBLANK($PF$3),"",IF(OR(Tipy!MW68=Výsledky!$PA$6,Tipy!MW68=Výsledky!$PA$7,Tipy!MW68=Výsledky!$PA$8,Tipy!MW68=Výsledky!$PA$9),30,0))</f>
        <v/>
      </c>
      <c r="PD74" s="92" t="str">
        <f>IF(ISBLANK($PF$3),"",IF(OR(Tipy!MX68=Výsledky!$PD$6,Tipy!MX68=Výsledky!$PD$7,Tipy!MX68=Výsledky!$PD$8,Tipy!MX68=Výsledky!$PD$9),10,0))</f>
        <v/>
      </c>
      <c r="PE74" s="93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95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>
        <f>IF(ISBLANK($LS$3),"",IF(ISBLANK(Tipy!JT69),0,IF(AND(Tipy!JT69=Výsledky!$LQ$3,Tipy!JV69=Výsledky!$LS$3),50,0)))</f>
        <v>0</v>
      </c>
      <c r="LO75" s="182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82">
        <f>IF(ISBLANK($LS$3),"",IF(OR(Tipy!JW69=Výsledky!$LN$6,Tipy!JW69=Výsledky!$LN$7,Tipy!JW69=Výsledky!$LN$8,Tipy!JW69=Výsledky!$LN$9),30,0))</f>
        <v>0</v>
      </c>
      <c r="LQ75" s="182">
        <f>IF(ISBLANK($LS$3),"",IF(OR(Tipy!JX69=Výsledky!$LQ$6,Tipy!JX69=Výsledky!$LQ$7,Tipy!JX69=Výsledky!$LQ$8,Tipy!JX69=Výsledky!$LQ$9),10,0))</f>
        <v>0</v>
      </c>
      <c r="LR75" s="183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6" t="str">
        <f>IF(ISBLANK($LS$3),"",IF(ISBLANK(Tipy!JT69),"-",SUM(LN75:LR75)))</f>
        <v>-</v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182">
        <f>IF(ISBLANK($MG$3),"",IF(ISBLANK(Tipy!KF69),0,IF(AND(Tipy!KF69=Výsledky!$ME$3,Tipy!KH69=Výsledky!$MG$3),50,0)))</f>
        <v>0</v>
      </c>
      <c r="MC75" s="182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2">
        <f>IF(ISBLANK($MG$3),"",IF(OR(Tipy!KI69=Výsledky!$MB$6,Tipy!KI69=Výsledky!$MB$7,Tipy!KI69=Výsledky!$MB$8,Tipy!KI69=Výsledky!$MB$9),30,0))</f>
        <v>0</v>
      </c>
      <c r="ME75" s="182">
        <f>IF(ISBLANK($MG$3),"",IF(OR(Tipy!KJ69=Výsledky!$ME$6,Tipy!KJ69=Výsledky!$ME$7,Tipy!KJ69=Výsledky!$ME$8,Tipy!KJ69=Výsledky!$ME$9),10,0))</f>
        <v>0</v>
      </c>
      <c r="MF75" s="183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6" t="str">
        <f>IF(ISBLANK($MG$3),"",IF(ISBLANK(Tipy!KF69),"-",SUM(MB75:MF75)))</f>
        <v>-</v>
      </c>
      <c r="MH75" s="94"/>
      <c r="MI75" s="182">
        <f>IF(ISBLANK($MN$3),"",IF(ISBLANK(Tipy!KL69),0,IF(AND(Tipy!KL69=Výsledky!$ML$3,Tipy!KN69=Výsledky!$MN$3),50,0)))</f>
        <v>0</v>
      </c>
      <c r="MJ75" s="182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2">
        <f>IF(ISBLANK($MN$3),"",IF(OR(Tipy!KO69=Výsledky!$MI$6,Tipy!KO69=Výsledky!$MI$7,Tipy!KO69=Výsledky!$MI$8,Tipy!KO69=Výsledky!$MI$9),30,0))</f>
        <v>0</v>
      </c>
      <c r="ML75" s="182">
        <f>IF(ISBLANK($MN$3),"",IF(OR(Tipy!KP69=Výsledky!$ML$6,Tipy!KP69=Výsledky!$ML$7,Tipy!KP69=Výsledky!$ML$8,Tipy!KP69=Výsledky!$ML$9),10,0))</f>
        <v>0</v>
      </c>
      <c r="MM75" s="183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6" t="str">
        <f>IF(ISBLANK($MN$3),"",IF(ISBLANK(Tipy!KL69),"-",SUM(MI75:MM75)))</f>
        <v>-</v>
      </c>
      <c r="MO75" s="185"/>
      <c r="MP75" s="182">
        <f>IF(ISBLANK($MU$3),"",IF(ISBLANK(Tipy!KR69),0,IF(AND(Tipy!KR69=Výsledky!$MS$3,Tipy!KT69=Výsledky!$MU$3),50,0)))</f>
        <v>0</v>
      </c>
      <c r="MQ75" s="182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2">
        <f>IF(ISBLANK($MU$3),"",IF(OR(Tipy!KU69=Výsledky!$MP$6,Tipy!KU69=Výsledky!$MP$7,Tipy!KU69=Výsledky!$MP$8,Tipy!KU69=Výsledky!$MP$9),30,0))</f>
        <v>0</v>
      </c>
      <c r="MS75" s="182">
        <f>IF(ISBLANK($MU$3),"",IF(OR(Tipy!KV69=Výsledky!$MS$6,Tipy!KV69=Výsledky!$MS$7,Tipy!KV69=Výsledky!$MS$8,Tipy!KV69=Výsledky!$MS$9),10,0))</f>
        <v>0</v>
      </c>
      <c r="MT75" s="183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6" t="str">
        <f>IF(ISBLANK($MU$3),"",IF(ISBLANK(Tipy!KR69),"-",SUM(MP75:MT75)))</f>
        <v>-</v>
      </c>
      <c r="MV75" s="185"/>
      <c r="MW75" s="182">
        <f>IF(ISBLANK($NB$3),"",IF(ISBLANK(Tipy!KX69),0,IF(AND(Tipy!KX69=Výsledky!$MZ$3,Tipy!KZ69=Výsledky!$NB$3),50,0)))</f>
        <v>0</v>
      </c>
      <c r="MX75" s="182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2">
        <f>IF(ISBLANK($NB$3),"",IF(OR(Tipy!LA69=Výsledky!$MW$6,Tipy!LA69=Výsledky!$MW$7,Tipy!LA69=Výsledky!$MW$8,Tipy!LA69=Výsledky!$MW$9),30,0))</f>
        <v>0</v>
      </c>
      <c r="MZ75" s="182">
        <f>IF(ISBLANK($NB$3),"",IF(OR(Tipy!LB69=Výsledky!$MZ$6,Tipy!LB69=Výsledky!$MZ$7,Tipy!LB69=Výsledky!$MZ$8,Tipy!LB69=Výsledky!$MZ$9),10,0))</f>
        <v>0</v>
      </c>
      <c r="NA75" s="183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6" t="str">
        <f>IF(ISBLANK($NB$3),"",IF(ISBLANK(Tipy!KX69),"-",SUM(MW75:NA75)))</f>
        <v>-</v>
      </c>
      <c r="NC75" s="185"/>
      <c r="ND75" s="182" t="str">
        <f>IF(ISBLANK($NI$3),"",IF(ISBLANK(Tipy!LD69),0,IF(AND(Tipy!LD69=Výsledky!$NG$3,Tipy!LF69=Výsledky!$NI$3),50,0)))</f>
        <v/>
      </c>
      <c r="NE75" s="182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2" t="str">
        <f>IF(ISBLANK($NI$3),"",IF(OR(Tipy!LG69=Výsledky!$ND$6,Tipy!LG69=Výsledky!$ND$7,Tipy!LG69=Výsledky!$ND$8,Tipy!LG69=Výsledky!$ND$9),30,0))</f>
        <v/>
      </c>
      <c r="NG75" s="182" t="str">
        <f>IF(ISBLANK($NI$3),"",IF(OR(Tipy!LH69=Výsledky!$NG$6,Tipy!LH69=Výsledky!$NG$7,Tipy!LH69=Výsledky!$NG$8,Tipy!LH69=Výsledky!$NG$9),10,0))</f>
        <v/>
      </c>
      <c r="NH75" s="183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6" t="str">
        <f>IF(ISBLANK($NI$3),"",IF(ISBLANK(Tipy!LD69),"-",SUM(ND75:NH75)))</f>
        <v/>
      </c>
      <c r="NJ75" s="185"/>
      <c r="NK75" s="182">
        <f>IF(ISBLANK($NP$3),"",IF(ISBLANK(Tipy!LJ69),0,IF(AND(Tipy!LJ69=Výsledky!$NN$3,Tipy!LL69=Výsledky!$NP$3),50,0)))</f>
        <v>0</v>
      </c>
      <c r="NL75" s="182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2">
        <f>IF(ISBLANK($NP$3),"",IF(OR(Tipy!LM69=Výsledky!$NK$6,Tipy!LM69=Výsledky!$NK$7,Tipy!LM69=Výsledky!$NK$8,Tipy!LM69=Výsledky!$NK$9),30,0))</f>
        <v>0</v>
      </c>
      <c r="NN75" s="182">
        <f>IF(ISBLANK($NP$3),"",IF(OR(Tipy!LN69=Výsledky!$NN$6,Tipy!LN69=Výsledky!$NN$7,Tipy!LN69=Výsledky!$NN$8,Tipy!LN69=Výsledky!$NN$9),10,0))</f>
        <v>0</v>
      </c>
      <c r="NO75" s="183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6" t="str">
        <f>IF(ISBLANK($NP$3),"",IF(ISBLANK(Tipy!LJ69),"-",SUM(NK75:NO75)))</f>
        <v>-</v>
      </c>
      <c r="NQ75" s="185"/>
      <c r="NR75" s="182">
        <f>IF(ISBLANK($NW$3),"",IF(ISBLANK(Tipy!LP69),0,IF(AND(Tipy!LP69=Výsledky!$NU$3,Tipy!LR69=Výsledky!$NW$3),50,0)))</f>
        <v>0</v>
      </c>
      <c r="NS75" s="182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82">
        <f>IF(ISBLANK($NW$3),"",IF(OR(Tipy!LS69=Výsledky!$NR$6,Tipy!LS69=Výsledky!$NR$7,Tipy!LS69=Výsledky!$NR$8,Tipy!LS69=Výsledky!$NR$9),30,0))</f>
        <v>0</v>
      </c>
      <c r="NU75" s="182">
        <f>IF(ISBLANK($NW$3),"",IF(OR(Tipy!LT69=Výsledky!$NU$6,Tipy!LT69=Výsledky!$NU$7,Tipy!LT69=Výsledky!$NU$8,Tipy!LT69=Výsledky!$NU$9),10,0))</f>
        <v>0</v>
      </c>
      <c r="NV75" s="183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6" t="str">
        <f>IF(ISBLANK($NW$3),"",IF(ISBLANK(Tipy!LP69),"-",SUM(NR75:NV75)))</f>
        <v>-</v>
      </c>
      <c r="NX75" s="94"/>
      <c r="NY75" s="92">
        <f>IF(ISBLANK($OD$3),"",IF(ISBLANK(Tipy!LV69),0,IF(AND(Tipy!LV69=Výsledky!$OB$3,Tipy!LX69=Výsledky!$OD$3),50,0)))</f>
        <v>0</v>
      </c>
      <c r="NZ75" s="92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92">
        <f>IF(ISBLANK($OD$3),"",IF(OR(Tipy!LY69=Výsledky!$NY$6,Tipy!LY69=Výsledky!$NY$7,Tipy!LY69=Výsledky!$NY$8,Tipy!LY69=Výsledky!$NY$9),30,0))</f>
        <v>0</v>
      </c>
      <c r="OB75" s="92">
        <f>IF(ISBLANK($OD$3),"",IF(OR(Tipy!LZ69=Výsledky!$OB$6,Tipy!LZ69=Výsledky!$OB$7,Tipy!LZ69=Výsledky!$OB$8,Tipy!LZ69=Výsledky!$OB$9),10,0))</f>
        <v>0</v>
      </c>
      <c r="OC75" s="93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95" t="str">
        <f>IF(ISBLANK($OD$3),"",IF(ISBLANK(Tipy!LV69),"-",SUM(NY75:OC75)))</f>
        <v>-</v>
      </c>
      <c r="OE75" s="94"/>
      <c r="OF75" s="92" t="str">
        <f>IF(ISBLANK($OK$3),"",IF(ISBLANK(Tipy!MB69),0,IF(AND(Tipy!MB69=Výsledky!$OI$3,Tipy!MD69=Výsledky!$OK$3),50,0)))</f>
        <v/>
      </c>
      <c r="OG75" s="92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92" t="str">
        <f>IF(ISBLANK($OK$3),"",IF(OR(Tipy!ME69=Výsledky!$OF$6,Tipy!ME69=Výsledky!$OF$7,Tipy!ME69=Výsledky!$OF$8,Tipy!ME69=Výsledky!$OF$9),30,0))</f>
        <v/>
      </c>
      <c r="OI75" s="92" t="str">
        <f>IF(ISBLANK($OK$3),"",IF(OR(Tipy!MF69=Výsledky!$OI$6,Tipy!MF69=Výsledky!$OI$7,Tipy!MF69=Výsledky!$OI$8,Tipy!MF69=Výsledky!$OI$9),10,0))</f>
        <v/>
      </c>
      <c r="OJ75" s="93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95" t="str">
        <f>IF(ISBLANK($OK$3),"",IF(ISBLANK(Tipy!MB69),"-",SUM(OF75:OJ75)))</f>
        <v/>
      </c>
      <c r="OL75" s="94"/>
      <c r="OM75" s="92" t="str">
        <f>IF(ISBLANK($OR$3),"",IF(ISBLANK(Tipy!MH69),0,IF(AND(Tipy!MH69=Výsledky!$OP$3,Tipy!MJ69=Výsledky!$OR$3),50,0)))</f>
        <v/>
      </c>
      <c r="ON75" s="92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92" t="str">
        <f>IF(ISBLANK($OR$3),"",IF(OR(Tipy!MK69=Výsledky!$OM$6,Tipy!MK69=Výsledky!$OM$7,Tipy!MK69=Výsledky!$OM$8,Tipy!MK69=Výsledky!$OM$9),30,0))</f>
        <v/>
      </c>
      <c r="OP75" s="92" t="str">
        <f>IF(ISBLANK($OR$3),"",IF(OR(Tipy!ML69=Výsledky!$OP$6,Tipy!ML69=Výsledky!$OP$7,Tipy!ML69=Výsledky!$OP$8,Tipy!ML69=Výsledky!$OP$9),10,0))</f>
        <v/>
      </c>
      <c r="OQ75" s="93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95" t="str">
        <f>IF(ISBLANK($OR$3),"",IF(ISBLANK(Tipy!MH69),"-",SUM(OM75:OQ75)))</f>
        <v/>
      </c>
      <c r="OS75" s="94"/>
      <c r="OT75" s="92" t="str">
        <f>IF(ISBLANK($OY$3),"",IF(ISBLANK(Tipy!MN69),0,IF(AND(Tipy!MN69=Výsledky!$OW$3,Tipy!MP69=Výsledky!$OY$3),50,0)))</f>
        <v/>
      </c>
      <c r="OU75" s="92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92" t="str">
        <f>IF(ISBLANK($OY$3),"",IF(OR(Tipy!MQ69=Výsledky!$OT$6,Tipy!MQ69=Výsledky!$OT$7,Tipy!MQ69=Výsledky!$OT$8,Tipy!MQ69=Výsledky!$OT$9),30,0))</f>
        <v/>
      </c>
      <c r="OW75" s="92" t="str">
        <f>IF(ISBLANK($OY$3),"",IF(OR(Tipy!MR69=Výsledky!$OW$6,Tipy!MR69=Výsledky!$OW$7,Tipy!MR69=Výsledky!$OW$8,Tipy!MR69=Výsledky!$OW$9),10,0))</f>
        <v/>
      </c>
      <c r="OX75" s="93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95" t="str">
        <f>IF(ISBLANK($OY$3),"",IF(ISBLANK(Tipy!MN69),"-",SUM(OT75:OX75)))</f>
        <v/>
      </c>
      <c r="OZ75" s="94"/>
      <c r="PA75" s="92" t="str">
        <f>IF(ISBLANK($PF$3),"",IF(ISBLANK(Tipy!MT69),0,IF(AND(Tipy!MT69=Výsledky!$PD$3,Tipy!MV69=Výsledky!$PF$3),50,0)))</f>
        <v/>
      </c>
      <c r="PB75" s="92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92" t="str">
        <f>IF(ISBLANK($PF$3),"",IF(OR(Tipy!MW69=Výsledky!$PA$6,Tipy!MW69=Výsledky!$PA$7,Tipy!MW69=Výsledky!$PA$8,Tipy!MW69=Výsledky!$PA$9),30,0))</f>
        <v/>
      </c>
      <c r="PD75" s="92" t="str">
        <f>IF(ISBLANK($PF$3),"",IF(OR(Tipy!MX69=Výsledky!$PD$6,Tipy!MX69=Výsledky!$PD$7,Tipy!MX69=Výsledky!$PD$8,Tipy!MX69=Výsledky!$PD$9),10,0))</f>
        <v/>
      </c>
      <c r="PE75" s="93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95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>
        <f>IF(ISBLANK($LS$3),"",IF(ISBLANK(Tipy!JT70),0,IF(AND(Tipy!JT70=Výsledky!$LQ$3,Tipy!JV70=Výsledky!$LS$3),50,0)))</f>
        <v>0</v>
      </c>
      <c r="LO76" s="182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82">
        <f>IF(ISBLANK($LS$3),"",IF(OR(Tipy!JW70=Výsledky!$LN$6,Tipy!JW70=Výsledky!$LN$7,Tipy!JW70=Výsledky!$LN$8,Tipy!JW70=Výsledky!$LN$9),30,0))</f>
        <v>30</v>
      </c>
      <c r="LQ76" s="182">
        <f>IF(ISBLANK($LS$3),"",IF(OR(Tipy!JX70=Výsledky!$LQ$6,Tipy!JX70=Výsledky!$LQ$7,Tipy!JX70=Výsledky!$LQ$8,Tipy!JX70=Výsledky!$LQ$9),10,0))</f>
        <v>0</v>
      </c>
      <c r="LR76" s="183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6">
        <f>IF(ISBLANK($LS$3),"",IF(ISBLANK(Tipy!JT70),"-",SUM(LN76:LR76)))</f>
        <v>50</v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182">
        <f>IF(ISBLANK($MG$3),"",IF(ISBLANK(Tipy!KF70),0,IF(AND(Tipy!KF70=Výsledky!$ME$3,Tipy!KH70=Výsledky!$MG$3),50,0)))</f>
        <v>0</v>
      </c>
      <c r="MC76" s="182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2">
        <f>IF(ISBLANK($MG$3),"",IF(OR(Tipy!KI70=Výsledky!$MB$6,Tipy!KI70=Výsledky!$MB$7,Tipy!KI70=Výsledky!$MB$8,Tipy!KI70=Výsledky!$MB$9),30,0))</f>
        <v>0</v>
      </c>
      <c r="ME76" s="182">
        <f>IF(ISBLANK($MG$3),"",IF(OR(Tipy!KJ70=Výsledky!$ME$6,Tipy!KJ70=Výsledky!$ME$7,Tipy!KJ70=Výsledky!$ME$8,Tipy!KJ70=Výsledky!$ME$9),10,0))</f>
        <v>0</v>
      </c>
      <c r="MF76" s="183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6">
        <f>IF(ISBLANK($MG$3),"",IF(ISBLANK(Tipy!KF70),"-",SUM(MB76:MF76)))</f>
        <v>30</v>
      </c>
      <c r="MH76" s="94"/>
      <c r="MI76" s="182">
        <f>IF(ISBLANK($MN$3),"",IF(ISBLANK(Tipy!KL70),0,IF(AND(Tipy!KL70=Výsledky!$ML$3,Tipy!KN70=Výsledky!$MN$3),50,0)))</f>
        <v>0</v>
      </c>
      <c r="MJ76" s="182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2">
        <f>IF(ISBLANK($MN$3),"",IF(OR(Tipy!KO70=Výsledky!$MI$6,Tipy!KO70=Výsledky!$MI$7,Tipy!KO70=Výsledky!$MI$8,Tipy!KO70=Výsledky!$MI$9),30,0))</f>
        <v>0</v>
      </c>
      <c r="ML76" s="182">
        <f>IF(ISBLANK($MN$3),"",IF(OR(Tipy!KP70=Výsledky!$ML$6,Tipy!KP70=Výsledky!$ML$7,Tipy!KP70=Výsledky!$ML$8,Tipy!KP70=Výsledky!$ML$9),10,0))</f>
        <v>10</v>
      </c>
      <c r="MM76" s="183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6">
        <f>IF(ISBLANK($MN$3),"",IF(ISBLANK(Tipy!KL70),"-",SUM(MI76:MM76)))</f>
        <v>40</v>
      </c>
      <c r="MO76" s="185"/>
      <c r="MP76" s="182">
        <f>IF(ISBLANK($MU$3),"",IF(ISBLANK(Tipy!KR70),0,IF(AND(Tipy!KR70=Výsledky!$MS$3,Tipy!KT70=Výsledky!$MU$3),50,0)))</f>
        <v>0</v>
      </c>
      <c r="MQ76" s="182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2">
        <f>IF(ISBLANK($MU$3),"",IF(OR(Tipy!KU70=Výsledky!$MP$6,Tipy!KU70=Výsledky!$MP$7,Tipy!KU70=Výsledky!$MP$8,Tipy!KU70=Výsledky!$MP$9),30,0))</f>
        <v>0</v>
      </c>
      <c r="MS76" s="182">
        <f>IF(ISBLANK($MU$3),"",IF(OR(Tipy!KV70=Výsledky!$MS$6,Tipy!KV70=Výsledky!$MS$7,Tipy!KV70=Výsledky!$MS$8,Tipy!KV70=Výsledky!$MS$9),10,0))</f>
        <v>10</v>
      </c>
      <c r="MT76" s="183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6">
        <f>IF(ISBLANK($MU$3),"",IF(ISBLANK(Tipy!KR70),"-",SUM(MP76:MT76)))</f>
        <v>10</v>
      </c>
      <c r="MV76" s="185"/>
      <c r="MW76" s="182">
        <f>IF(ISBLANK($NB$3),"",IF(ISBLANK(Tipy!KX70),0,IF(AND(Tipy!KX70=Výsledky!$MZ$3,Tipy!KZ70=Výsledky!$NB$3),50,0)))</f>
        <v>0</v>
      </c>
      <c r="MX76" s="182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2">
        <f>IF(ISBLANK($NB$3),"",IF(OR(Tipy!LA70=Výsledky!$MW$6,Tipy!LA70=Výsledky!$MW$7,Tipy!LA70=Výsledky!$MW$8,Tipy!LA70=Výsledky!$MW$9),30,0))</f>
        <v>0</v>
      </c>
      <c r="MZ76" s="182">
        <f>IF(ISBLANK($NB$3),"",IF(OR(Tipy!LB70=Výsledky!$MZ$6,Tipy!LB70=Výsledky!$MZ$7,Tipy!LB70=Výsledky!$MZ$8,Tipy!LB70=Výsledky!$MZ$9),10,0))</f>
        <v>0</v>
      </c>
      <c r="NA76" s="183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6">
        <f>IF(ISBLANK($NB$3),"",IF(ISBLANK(Tipy!KX70),"-",SUM(MW76:NA76)))</f>
        <v>0</v>
      </c>
      <c r="NC76" s="185"/>
      <c r="ND76" s="182" t="str">
        <f>IF(ISBLANK($NI$3),"",IF(ISBLANK(Tipy!LD70),0,IF(AND(Tipy!LD70=Výsledky!$NG$3,Tipy!LF70=Výsledky!$NI$3),50,0)))</f>
        <v/>
      </c>
      <c r="NE76" s="182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2" t="str">
        <f>IF(ISBLANK($NI$3),"",IF(OR(Tipy!LG70=Výsledky!$ND$6,Tipy!LG70=Výsledky!$ND$7,Tipy!LG70=Výsledky!$ND$8,Tipy!LG70=Výsledky!$ND$9),30,0))</f>
        <v/>
      </c>
      <c r="NG76" s="182" t="str">
        <f>IF(ISBLANK($NI$3),"",IF(OR(Tipy!LH70=Výsledky!$NG$6,Tipy!LH70=Výsledky!$NG$7,Tipy!LH70=Výsledky!$NG$8,Tipy!LH70=Výsledky!$NG$9),10,0))</f>
        <v/>
      </c>
      <c r="NH76" s="183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6" t="str">
        <f>IF(ISBLANK($NI$3),"",IF(ISBLANK(Tipy!LD70),"-",SUM(ND76:NH76)))</f>
        <v/>
      </c>
      <c r="NJ76" s="185"/>
      <c r="NK76" s="182">
        <f>IF(ISBLANK($NP$3),"",IF(ISBLANK(Tipy!LJ70),0,IF(AND(Tipy!LJ70=Výsledky!$NN$3,Tipy!LL70=Výsledky!$NP$3),50,0)))</f>
        <v>0</v>
      </c>
      <c r="NL76" s="182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2">
        <f>IF(ISBLANK($NP$3),"",IF(OR(Tipy!LM70=Výsledky!$NK$6,Tipy!LM70=Výsledky!$NK$7,Tipy!LM70=Výsledky!$NK$8,Tipy!LM70=Výsledky!$NK$9),30,0))</f>
        <v>0</v>
      </c>
      <c r="NN76" s="182">
        <f>IF(ISBLANK($NP$3),"",IF(OR(Tipy!LN70=Výsledky!$NN$6,Tipy!LN70=Výsledky!$NN$7,Tipy!LN70=Výsledky!$NN$8,Tipy!LN70=Výsledky!$NN$9),10,0))</f>
        <v>0</v>
      </c>
      <c r="NO76" s="183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6">
        <f>IF(ISBLANK($NP$3),"",IF(ISBLANK(Tipy!LJ70),"-",SUM(NK76:NO76)))</f>
        <v>20</v>
      </c>
      <c r="NQ76" s="185"/>
      <c r="NR76" s="182">
        <f>IF(ISBLANK($NW$3),"",IF(ISBLANK(Tipy!LP70),0,IF(AND(Tipy!LP70=Výsledky!$NU$3,Tipy!LR70=Výsledky!$NW$3),50,0)))</f>
        <v>0</v>
      </c>
      <c r="NS76" s="182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82">
        <f>IF(ISBLANK($NW$3),"",IF(OR(Tipy!LS70=Výsledky!$NR$6,Tipy!LS70=Výsledky!$NR$7,Tipy!LS70=Výsledky!$NR$8,Tipy!LS70=Výsledky!$NR$9),30,0))</f>
        <v>0</v>
      </c>
      <c r="NU76" s="182">
        <f>IF(ISBLANK($NW$3),"",IF(OR(Tipy!LT70=Výsledky!$NU$6,Tipy!LT70=Výsledky!$NU$7,Tipy!LT70=Výsledky!$NU$8,Tipy!LT70=Výsledky!$NU$9),10,0))</f>
        <v>0</v>
      </c>
      <c r="NV76" s="183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6">
        <f>IF(ISBLANK($NW$3),"",IF(ISBLANK(Tipy!LP70),"-",SUM(NR76:NV76)))</f>
        <v>20</v>
      </c>
      <c r="NX76" s="94"/>
      <c r="NY76" s="92">
        <f>IF(ISBLANK($OD$3),"",IF(ISBLANK(Tipy!LV70),0,IF(AND(Tipy!LV70=Výsledky!$OB$3,Tipy!LX70=Výsledky!$OD$3),50,0)))</f>
        <v>50</v>
      </c>
      <c r="NZ76" s="92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92">
        <f>IF(ISBLANK($OD$3),"",IF(OR(Tipy!LY70=Výsledky!$NY$6,Tipy!LY70=Výsledky!$NY$7,Tipy!LY70=Výsledky!$NY$8,Tipy!LY70=Výsledky!$NY$9),30,0))</f>
        <v>0</v>
      </c>
      <c r="OB76" s="92">
        <f>IF(ISBLANK($OD$3),"",IF(OR(Tipy!LZ70=Výsledky!$OB$6,Tipy!LZ70=Výsledky!$OB$7,Tipy!LZ70=Výsledky!$OB$8,Tipy!LZ70=Výsledky!$OB$9),10,0))</f>
        <v>0</v>
      </c>
      <c r="OC76" s="93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95">
        <f>IF(ISBLANK($OD$3),"",IF(ISBLANK(Tipy!LV70),"-",SUM(NY76:OC76)))</f>
        <v>50</v>
      </c>
      <c r="OE76" s="94"/>
      <c r="OF76" s="92" t="str">
        <f>IF(ISBLANK($OK$3),"",IF(ISBLANK(Tipy!MB70),0,IF(AND(Tipy!MB70=Výsledky!$OI$3,Tipy!MD70=Výsledky!$OK$3),50,0)))</f>
        <v/>
      </c>
      <c r="OG76" s="92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92" t="str">
        <f>IF(ISBLANK($OK$3),"",IF(OR(Tipy!ME70=Výsledky!$OF$6,Tipy!ME70=Výsledky!$OF$7,Tipy!ME70=Výsledky!$OF$8,Tipy!ME70=Výsledky!$OF$9),30,0))</f>
        <v/>
      </c>
      <c r="OI76" s="92" t="str">
        <f>IF(ISBLANK($OK$3),"",IF(OR(Tipy!MF70=Výsledky!$OI$6,Tipy!MF70=Výsledky!$OI$7,Tipy!MF70=Výsledky!$OI$8,Tipy!MF70=Výsledky!$OI$9),10,0))</f>
        <v/>
      </c>
      <c r="OJ76" s="93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95" t="str">
        <f>IF(ISBLANK($OK$3),"",IF(ISBLANK(Tipy!MB70),"-",SUM(OF76:OJ76)))</f>
        <v/>
      </c>
      <c r="OL76" s="94"/>
      <c r="OM76" s="92" t="str">
        <f>IF(ISBLANK($OR$3),"",IF(ISBLANK(Tipy!MH70),0,IF(AND(Tipy!MH70=Výsledky!$OP$3,Tipy!MJ70=Výsledky!$OR$3),50,0)))</f>
        <v/>
      </c>
      <c r="ON76" s="92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92" t="str">
        <f>IF(ISBLANK($OR$3),"",IF(OR(Tipy!MK70=Výsledky!$OM$6,Tipy!MK70=Výsledky!$OM$7,Tipy!MK70=Výsledky!$OM$8,Tipy!MK70=Výsledky!$OM$9),30,0))</f>
        <v/>
      </c>
      <c r="OP76" s="92" t="str">
        <f>IF(ISBLANK($OR$3),"",IF(OR(Tipy!ML70=Výsledky!$OP$6,Tipy!ML70=Výsledky!$OP$7,Tipy!ML70=Výsledky!$OP$8,Tipy!ML70=Výsledky!$OP$9),10,0))</f>
        <v/>
      </c>
      <c r="OQ76" s="93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95" t="str">
        <f>IF(ISBLANK($OR$3),"",IF(ISBLANK(Tipy!MH70),"-",SUM(OM76:OQ76)))</f>
        <v/>
      </c>
      <c r="OS76" s="94"/>
      <c r="OT76" s="92" t="str">
        <f>IF(ISBLANK($OY$3),"",IF(ISBLANK(Tipy!MN70),0,IF(AND(Tipy!MN70=Výsledky!$OW$3,Tipy!MP70=Výsledky!$OY$3),50,0)))</f>
        <v/>
      </c>
      <c r="OU76" s="92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92" t="str">
        <f>IF(ISBLANK($OY$3),"",IF(OR(Tipy!MQ70=Výsledky!$OT$6,Tipy!MQ70=Výsledky!$OT$7,Tipy!MQ70=Výsledky!$OT$8,Tipy!MQ70=Výsledky!$OT$9),30,0))</f>
        <v/>
      </c>
      <c r="OW76" s="92" t="str">
        <f>IF(ISBLANK($OY$3),"",IF(OR(Tipy!MR70=Výsledky!$OW$6,Tipy!MR70=Výsledky!$OW$7,Tipy!MR70=Výsledky!$OW$8,Tipy!MR70=Výsledky!$OW$9),10,0))</f>
        <v/>
      </c>
      <c r="OX76" s="93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95" t="str">
        <f>IF(ISBLANK($OY$3),"",IF(ISBLANK(Tipy!MN70),"-",SUM(OT76:OX76)))</f>
        <v/>
      </c>
      <c r="OZ76" s="94"/>
      <c r="PA76" s="92" t="str">
        <f>IF(ISBLANK($PF$3),"",IF(ISBLANK(Tipy!MT70),0,IF(AND(Tipy!MT70=Výsledky!$PD$3,Tipy!MV70=Výsledky!$PF$3),50,0)))</f>
        <v/>
      </c>
      <c r="PB76" s="92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92" t="str">
        <f>IF(ISBLANK($PF$3),"",IF(OR(Tipy!MW70=Výsledky!$PA$6,Tipy!MW70=Výsledky!$PA$7,Tipy!MW70=Výsledky!$PA$8,Tipy!MW70=Výsledky!$PA$9),30,0))</f>
        <v/>
      </c>
      <c r="PD76" s="92" t="str">
        <f>IF(ISBLANK($PF$3),"",IF(OR(Tipy!MX70=Výsledky!$PD$6,Tipy!MX70=Výsledky!$PD$7,Tipy!MX70=Výsledky!$PD$8,Tipy!MX70=Výsledky!$PD$9),10,0))</f>
        <v/>
      </c>
      <c r="PE76" s="93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95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>
        <f>IF(ISBLANK($LS$3),"",IF(ISBLANK(Tipy!JT71),0,IF(AND(Tipy!JT71=Výsledky!$LQ$3,Tipy!JV71=Výsledky!$LS$3),50,0)))</f>
        <v>0</v>
      </c>
      <c r="LO77" s="182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82">
        <f>IF(ISBLANK($LS$3),"",IF(OR(Tipy!JW71=Výsledky!$LN$6,Tipy!JW71=Výsledky!$LN$7,Tipy!JW71=Výsledky!$LN$8,Tipy!JW71=Výsledky!$LN$9),30,0))</f>
        <v>30</v>
      </c>
      <c r="LQ77" s="182">
        <f>IF(ISBLANK($LS$3),"",IF(OR(Tipy!JX71=Výsledky!$LQ$6,Tipy!JX71=Výsledky!$LQ$7,Tipy!JX71=Výsledky!$LQ$8,Tipy!JX71=Výsledky!$LQ$9),10,0))</f>
        <v>0</v>
      </c>
      <c r="LR77" s="183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6">
        <f>IF(ISBLANK($LS$3),"",IF(ISBLANK(Tipy!JT71),"-",SUM(LN77:LR77)))</f>
        <v>50</v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182">
        <f>IF(ISBLANK($MG$3),"",IF(ISBLANK(Tipy!KF71),0,IF(AND(Tipy!KF71=Výsledky!$ME$3,Tipy!KH71=Výsledky!$MG$3),50,0)))</f>
        <v>0</v>
      </c>
      <c r="MC77" s="182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2">
        <f>IF(ISBLANK($MG$3),"",IF(OR(Tipy!KI71=Výsledky!$MB$6,Tipy!KI71=Výsledky!$MB$7,Tipy!KI71=Výsledky!$MB$8,Tipy!KI71=Výsledky!$MB$9),30,0))</f>
        <v>0</v>
      </c>
      <c r="ME77" s="182">
        <f>IF(ISBLANK($MG$3),"",IF(OR(Tipy!KJ71=Výsledky!$ME$6,Tipy!KJ71=Výsledky!$ME$7,Tipy!KJ71=Výsledky!$ME$8,Tipy!KJ71=Výsledky!$ME$9),10,0))</f>
        <v>0</v>
      </c>
      <c r="MF77" s="183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6">
        <f>IF(ISBLANK($MG$3),"",IF(ISBLANK(Tipy!KF71),"-",SUM(MB77:MF77)))</f>
        <v>20</v>
      </c>
      <c r="MH77" s="94"/>
      <c r="MI77" s="182">
        <f>IF(ISBLANK($MN$3),"",IF(ISBLANK(Tipy!KL71),0,IF(AND(Tipy!KL71=Výsledky!$ML$3,Tipy!KN71=Výsledky!$MN$3),50,0)))</f>
        <v>0</v>
      </c>
      <c r="MJ77" s="182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2">
        <f>IF(ISBLANK($MN$3),"",IF(OR(Tipy!KO71=Výsledky!$MI$6,Tipy!KO71=Výsledky!$MI$7,Tipy!KO71=Výsledky!$MI$8,Tipy!KO71=Výsledky!$MI$9),30,0))</f>
        <v>30</v>
      </c>
      <c r="ML77" s="182">
        <f>IF(ISBLANK($MN$3),"",IF(OR(Tipy!KP71=Výsledky!$ML$6,Tipy!KP71=Výsledky!$ML$7,Tipy!KP71=Výsledky!$ML$8,Tipy!KP71=Výsledky!$ML$9),10,0))</f>
        <v>0</v>
      </c>
      <c r="MM77" s="183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6">
        <f>IF(ISBLANK($MN$3),"",IF(ISBLANK(Tipy!KL71),"-",SUM(MI77:MM77)))</f>
        <v>60</v>
      </c>
      <c r="MO77" s="185"/>
      <c r="MP77" s="182">
        <f>IF(ISBLANK($MU$3),"",IF(ISBLANK(Tipy!KR71),0,IF(AND(Tipy!KR71=Výsledky!$MS$3,Tipy!KT71=Výsledky!$MU$3),50,0)))</f>
        <v>0</v>
      </c>
      <c r="MQ77" s="182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2">
        <f>IF(ISBLANK($MU$3),"",IF(OR(Tipy!KU71=Výsledky!$MP$6,Tipy!KU71=Výsledky!$MP$7,Tipy!KU71=Výsledky!$MP$8,Tipy!KU71=Výsledky!$MP$9),30,0))</f>
        <v>0</v>
      </c>
      <c r="MS77" s="182">
        <f>IF(ISBLANK($MU$3),"",IF(OR(Tipy!KV71=Výsledky!$MS$6,Tipy!KV71=Výsledky!$MS$7,Tipy!KV71=Výsledky!$MS$8,Tipy!KV71=Výsledky!$MS$9),10,0))</f>
        <v>10</v>
      </c>
      <c r="MT77" s="183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6">
        <f>IF(ISBLANK($MU$3),"",IF(ISBLANK(Tipy!KR71),"-",SUM(MP77:MT77)))</f>
        <v>30</v>
      </c>
      <c r="MV77" s="185"/>
      <c r="MW77" s="182">
        <f>IF(ISBLANK($NB$3),"",IF(ISBLANK(Tipy!KX71),0,IF(AND(Tipy!KX71=Výsledky!$MZ$3,Tipy!KZ71=Výsledky!$NB$3),50,0)))</f>
        <v>0</v>
      </c>
      <c r="MX77" s="182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2">
        <f>IF(ISBLANK($NB$3),"",IF(OR(Tipy!LA71=Výsledky!$MW$6,Tipy!LA71=Výsledky!$MW$7,Tipy!LA71=Výsledky!$MW$8,Tipy!LA71=Výsledky!$MW$9),30,0))</f>
        <v>0</v>
      </c>
      <c r="MZ77" s="182">
        <f>IF(ISBLANK($NB$3),"",IF(OR(Tipy!LB71=Výsledky!$MZ$6,Tipy!LB71=Výsledky!$MZ$7,Tipy!LB71=Výsledky!$MZ$8,Tipy!LB71=Výsledky!$MZ$9),10,0))</f>
        <v>10</v>
      </c>
      <c r="NA77" s="183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6">
        <f>IF(ISBLANK($NB$3),"",IF(ISBLANK(Tipy!KX71),"-",SUM(MW77:NA77)))</f>
        <v>10</v>
      </c>
      <c r="NC77" s="185"/>
      <c r="ND77" s="182" t="str">
        <f>IF(ISBLANK($NI$3),"",IF(ISBLANK(Tipy!LD71),0,IF(AND(Tipy!LD71=Výsledky!$NG$3,Tipy!LF71=Výsledky!$NI$3),50,0)))</f>
        <v/>
      </c>
      <c r="NE77" s="182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2" t="str">
        <f>IF(ISBLANK($NI$3),"",IF(OR(Tipy!LG71=Výsledky!$ND$6,Tipy!LG71=Výsledky!$ND$7,Tipy!LG71=Výsledky!$ND$8,Tipy!LG71=Výsledky!$ND$9),30,0))</f>
        <v/>
      </c>
      <c r="NG77" s="182" t="str">
        <f>IF(ISBLANK($NI$3),"",IF(OR(Tipy!LH71=Výsledky!$NG$6,Tipy!LH71=Výsledky!$NG$7,Tipy!LH71=Výsledky!$NG$8,Tipy!LH71=Výsledky!$NG$9),10,0))</f>
        <v/>
      </c>
      <c r="NH77" s="183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6" t="str">
        <f>IF(ISBLANK($NI$3),"",IF(ISBLANK(Tipy!LD71),"-",SUM(ND77:NH77)))</f>
        <v/>
      </c>
      <c r="NJ77" s="185"/>
      <c r="NK77" s="182">
        <f>IF(ISBLANK($NP$3),"",IF(ISBLANK(Tipy!LJ71),0,IF(AND(Tipy!LJ71=Výsledky!$NN$3,Tipy!LL71=Výsledky!$NP$3),50,0)))</f>
        <v>0</v>
      </c>
      <c r="NL77" s="182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2">
        <f>IF(ISBLANK($NP$3),"",IF(OR(Tipy!LM71=Výsledky!$NK$6,Tipy!LM71=Výsledky!$NK$7,Tipy!LM71=Výsledky!$NK$8,Tipy!LM71=Výsledky!$NK$9),30,0))</f>
        <v>0</v>
      </c>
      <c r="NN77" s="182">
        <f>IF(ISBLANK($NP$3),"",IF(OR(Tipy!LN71=Výsledky!$NN$6,Tipy!LN71=Výsledky!$NN$7,Tipy!LN71=Výsledky!$NN$8,Tipy!LN71=Výsledky!$NN$9),10,0))</f>
        <v>0</v>
      </c>
      <c r="NO77" s="183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6">
        <f>IF(ISBLANK($NP$3),"",IF(ISBLANK(Tipy!LJ71),"-",SUM(NK77:NO77)))</f>
        <v>20</v>
      </c>
      <c r="NQ77" s="185"/>
      <c r="NR77" s="182">
        <f>IF(ISBLANK($NW$3),"",IF(ISBLANK(Tipy!LP71),0,IF(AND(Tipy!LP71=Výsledky!$NU$3,Tipy!LR71=Výsledky!$NW$3),50,0)))</f>
        <v>0</v>
      </c>
      <c r="NS77" s="182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82">
        <f>IF(ISBLANK($NW$3),"",IF(OR(Tipy!LS71=Výsledky!$NR$6,Tipy!LS71=Výsledky!$NR$7,Tipy!LS71=Výsledky!$NR$8,Tipy!LS71=Výsledky!$NR$9),30,0))</f>
        <v>0</v>
      </c>
      <c r="NU77" s="182">
        <f>IF(ISBLANK($NW$3),"",IF(OR(Tipy!LT71=Výsledky!$NU$6,Tipy!LT71=Výsledky!$NU$7,Tipy!LT71=Výsledky!$NU$8,Tipy!LT71=Výsledky!$NU$9),10,0))</f>
        <v>0</v>
      </c>
      <c r="NV77" s="183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6">
        <f>IF(ISBLANK($NW$3),"",IF(ISBLANK(Tipy!LP71),"-",SUM(NR77:NV77)))</f>
        <v>20</v>
      </c>
      <c r="NX77" s="94"/>
      <c r="NY77" s="92">
        <f>IF(ISBLANK($OD$3),"",IF(ISBLANK(Tipy!LV71),0,IF(AND(Tipy!LV71=Výsledky!$OB$3,Tipy!LX71=Výsledky!$OD$3),50,0)))</f>
        <v>0</v>
      </c>
      <c r="NZ77" s="92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92">
        <f>IF(ISBLANK($OD$3),"",IF(OR(Tipy!LY71=Výsledky!$NY$6,Tipy!LY71=Výsledky!$NY$7,Tipy!LY71=Výsledky!$NY$8,Tipy!LY71=Výsledky!$NY$9),30,0))</f>
        <v>0</v>
      </c>
      <c r="OB77" s="92">
        <f>IF(ISBLANK($OD$3),"",IF(OR(Tipy!LZ71=Výsledky!$OB$6,Tipy!LZ71=Výsledky!$OB$7,Tipy!LZ71=Výsledky!$OB$8,Tipy!LZ71=Výsledky!$OB$9),10,0))</f>
        <v>0</v>
      </c>
      <c r="OC77" s="93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95">
        <f>IF(ISBLANK($OD$3),"",IF(ISBLANK(Tipy!LV71),"-",SUM(NY77:OC77)))</f>
        <v>20</v>
      </c>
      <c r="OE77" s="94"/>
      <c r="OF77" s="92" t="str">
        <f>IF(ISBLANK($OK$3),"",IF(ISBLANK(Tipy!MB71),0,IF(AND(Tipy!MB71=Výsledky!$OI$3,Tipy!MD71=Výsledky!$OK$3),50,0)))</f>
        <v/>
      </c>
      <c r="OG77" s="92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92" t="str">
        <f>IF(ISBLANK($OK$3),"",IF(OR(Tipy!ME71=Výsledky!$OF$6,Tipy!ME71=Výsledky!$OF$7,Tipy!ME71=Výsledky!$OF$8,Tipy!ME71=Výsledky!$OF$9),30,0))</f>
        <v/>
      </c>
      <c r="OI77" s="92" t="str">
        <f>IF(ISBLANK($OK$3),"",IF(OR(Tipy!MF71=Výsledky!$OI$6,Tipy!MF71=Výsledky!$OI$7,Tipy!MF71=Výsledky!$OI$8,Tipy!MF71=Výsledky!$OI$9),10,0))</f>
        <v/>
      </c>
      <c r="OJ77" s="93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95" t="str">
        <f>IF(ISBLANK($OK$3),"",IF(ISBLANK(Tipy!MB71),"-",SUM(OF77:OJ77)))</f>
        <v/>
      </c>
      <c r="OL77" s="94"/>
      <c r="OM77" s="92" t="str">
        <f>IF(ISBLANK($OR$3),"",IF(ISBLANK(Tipy!MH71),0,IF(AND(Tipy!MH71=Výsledky!$OP$3,Tipy!MJ71=Výsledky!$OR$3),50,0)))</f>
        <v/>
      </c>
      <c r="ON77" s="92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92" t="str">
        <f>IF(ISBLANK($OR$3),"",IF(OR(Tipy!MK71=Výsledky!$OM$6,Tipy!MK71=Výsledky!$OM$7,Tipy!MK71=Výsledky!$OM$8,Tipy!MK71=Výsledky!$OM$9),30,0))</f>
        <v/>
      </c>
      <c r="OP77" s="92" t="str">
        <f>IF(ISBLANK($OR$3),"",IF(OR(Tipy!ML71=Výsledky!$OP$6,Tipy!ML71=Výsledky!$OP$7,Tipy!ML71=Výsledky!$OP$8,Tipy!ML71=Výsledky!$OP$9),10,0))</f>
        <v/>
      </c>
      <c r="OQ77" s="93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95" t="str">
        <f>IF(ISBLANK($OR$3),"",IF(ISBLANK(Tipy!MH71),"-",SUM(OM77:OQ77)))</f>
        <v/>
      </c>
      <c r="OS77" s="94"/>
      <c r="OT77" s="92" t="str">
        <f>IF(ISBLANK($OY$3),"",IF(ISBLANK(Tipy!MN71),0,IF(AND(Tipy!MN71=Výsledky!$OW$3,Tipy!MP71=Výsledky!$OY$3),50,0)))</f>
        <v/>
      </c>
      <c r="OU77" s="92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92" t="str">
        <f>IF(ISBLANK($OY$3),"",IF(OR(Tipy!MQ71=Výsledky!$OT$6,Tipy!MQ71=Výsledky!$OT$7,Tipy!MQ71=Výsledky!$OT$8,Tipy!MQ71=Výsledky!$OT$9),30,0))</f>
        <v/>
      </c>
      <c r="OW77" s="92" t="str">
        <f>IF(ISBLANK($OY$3),"",IF(OR(Tipy!MR71=Výsledky!$OW$6,Tipy!MR71=Výsledky!$OW$7,Tipy!MR71=Výsledky!$OW$8,Tipy!MR71=Výsledky!$OW$9),10,0))</f>
        <v/>
      </c>
      <c r="OX77" s="93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95" t="str">
        <f>IF(ISBLANK($OY$3),"",IF(ISBLANK(Tipy!MN71),"-",SUM(OT77:OX77)))</f>
        <v/>
      </c>
      <c r="OZ77" s="94"/>
      <c r="PA77" s="92" t="str">
        <f>IF(ISBLANK($PF$3),"",IF(ISBLANK(Tipy!MT71),0,IF(AND(Tipy!MT71=Výsledky!$PD$3,Tipy!MV71=Výsledky!$PF$3),50,0)))</f>
        <v/>
      </c>
      <c r="PB77" s="92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92" t="str">
        <f>IF(ISBLANK($PF$3),"",IF(OR(Tipy!MW71=Výsledky!$PA$6,Tipy!MW71=Výsledky!$PA$7,Tipy!MW71=Výsledky!$PA$8,Tipy!MW71=Výsledky!$PA$9),30,0))</f>
        <v/>
      </c>
      <c r="PD77" s="92" t="str">
        <f>IF(ISBLANK($PF$3),"",IF(OR(Tipy!MX71=Výsledky!$PD$6,Tipy!MX71=Výsledky!$PD$7,Tipy!MX71=Výsledky!$PD$8,Tipy!MX71=Výsledky!$PD$9),10,0))</f>
        <v/>
      </c>
      <c r="PE77" s="93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95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>
        <f>IF(ISBLANK($LS$3),"",IF(ISBLANK(Tipy!JT72),0,IF(AND(Tipy!JT72=Výsledky!$LQ$3,Tipy!JV72=Výsledky!$LS$3),50,0)))</f>
        <v>0</v>
      </c>
      <c r="LO78" s="182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82">
        <f>IF(ISBLANK($LS$3),"",IF(OR(Tipy!JW72=Výsledky!$LN$6,Tipy!JW72=Výsledky!$LN$7,Tipy!JW72=Výsledky!$LN$8,Tipy!JW72=Výsledky!$LN$9),30,0))</f>
        <v>30</v>
      </c>
      <c r="LQ78" s="182">
        <f>IF(ISBLANK($LS$3),"",IF(OR(Tipy!JX72=Výsledky!$LQ$6,Tipy!JX72=Výsledky!$LQ$7,Tipy!JX72=Výsledky!$LQ$8,Tipy!JX72=Výsledky!$LQ$9),10,0))</f>
        <v>0</v>
      </c>
      <c r="LR78" s="183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6">
        <f>IF(ISBLANK($LS$3),"",IF(ISBLANK(Tipy!JT72),"-",SUM(LN78:LR78)))</f>
        <v>50</v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182">
        <f>IF(ISBLANK($MG$3),"",IF(ISBLANK(Tipy!KF72),0,IF(AND(Tipy!KF72=Výsledky!$ME$3,Tipy!KH72=Výsledky!$MG$3),50,0)))</f>
        <v>0</v>
      </c>
      <c r="MC78" s="182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2">
        <f>IF(ISBLANK($MG$3),"",IF(OR(Tipy!KI72=Výsledky!$MB$6,Tipy!KI72=Výsledky!$MB$7,Tipy!KI72=Výsledky!$MB$8,Tipy!KI72=Výsledky!$MB$9),30,0))</f>
        <v>0</v>
      </c>
      <c r="ME78" s="182">
        <f>IF(ISBLANK($MG$3),"",IF(OR(Tipy!KJ72=Výsledky!$ME$6,Tipy!KJ72=Výsledky!$ME$7,Tipy!KJ72=Výsledky!$ME$8,Tipy!KJ72=Výsledky!$ME$9),10,0))</f>
        <v>0</v>
      </c>
      <c r="MF78" s="183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6">
        <f>IF(ISBLANK($MG$3),"",IF(ISBLANK(Tipy!KF72),"-",SUM(MB78:MF78)))</f>
        <v>30</v>
      </c>
      <c r="MH78" s="94"/>
      <c r="MI78" s="182">
        <f>IF(ISBLANK($MN$3),"",IF(ISBLANK(Tipy!KL72),0,IF(AND(Tipy!KL72=Výsledky!$ML$3,Tipy!KN72=Výsledky!$MN$3),50,0)))</f>
        <v>0</v>
      </c>
      <c r="MJ78" s="182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2">
        <f>IF(ISBLANK($MN$3),"",IF(OR(Tipy!KO72=Výsledky!$MI$6,Tipy!KO72=Výsledky!$MI$7,Tipy!KO72=Výsledky!$MI$8,Tipy!KO72=Výsledky!$MI$9),30,0))</f>
        <v>0</v>
      </c>
      <c r="ML78" s="182">
        <f>IF(ISBLANK($MN$3),"",IF(OR(Tipy!KP72=Výsledky!$ML$6,Tipy!KP72=Výsledky!$ML$7,Tipy!KP72=Výsledky!$ML$8,Tipy!KP72=Výsledky!$ML$9),10,0))</f>
        <v>10</v>
      </c>
      <c r="MM78" s="183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6">
        <f>IF(ISBLANK($MN$3),"",IF(ISBLANK(Tipy!KL72),"-",SUM(MI78:MM78)))</f>
        <v>40</v>
      </c>
      <c r="MO78" s="185"/>
      <c r="MP78" s="182">
        <f>IF(ISBLANK($MU$3),"",IF(ISBLANK(Tipy!KR72),0,IF(AND(Tipy!KR72=Výsledky!$MS$3,Tipy!KT72=Výsledky!$MU$3),50,0)))</f>
        <v>0</v>
      </c>
      <c r="MQ78" s="182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2">
        <f>IF(ISBLANK($MU$3),"",IF(OR(Tipy!KU72=Výsledky!$MP$6,Tipy!KU72=Výsledky!$MP$7,Tipy!KU72=Výsledky!$MP$8,Tipy!KU72=Výsledky!$MP$9),30,0))</f>
        <v>0</v>
      </c>
      <c r="MS78" s="182">
        <f>IF(ISBLANK($MU$3),"",IF(OR(Tipy!KV72=Výsledky!$MS$6,Tipy!KV72=Výsledky!$MS$7,Tipy!KV72=Výsledky!$MS$8,Tipy!KV72=Výsledky!$MS$9),10,0))</f>
        <v>10</v>
      </c>
      <c r="MT78" s="183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6">
        <f>IF(ISBLANK($MU$3),"",IF(ISBLANK(Tipy!KR72),"-",SUM(MP78:MT78)))</f>
        <v>20</v>
      </c>
      <c r="MV78" s="185"/>
      <c r="MW78" s="182">
        <f>IF(ISBLANK($NB$3),"",IF(ISBLANK(Tipy!KX72),0,IF(AND(Tipy!KX72=Výsledky!$MZ$3,Tipy!KZ72=Výsledky!$NB$3),50,0)))</f>
        <v>0</v>
      </c>
      <c r="MX78" s="182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2">
        <f>IF(ISBLANK($NB$3),"",IF(OR(Tipy!LA72=Výsledky!$MW$6,Tipy!LA72=Výsledky!$MW$7,Tipy!LA72=Výsledky!$MW$8,Tipy!LA72=Výsledky!$MW$9),30,0))</f>
        <v>0</v>
      </c>
      <c r="MZ78" s="182">
        <f>IF(ISBLANK($NB$3),"",IF(OR(Tipy!LB72=Výsledky!$MZ$6,Tipy!LB72=Výsledky!$MZ$7,Tipy!LB72=Výsledky!$MZ$8,Tipy!LB72=Výsledky!$MZ$9),10,0))</f>
        <v>0</v>
      </c>
      <c r="NA78" s="183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6">
        <f>IF(ISBLANK($NB$3),"",IF(ISBLANK(Tipy!KX72),"-",SUM(MW78:NA78)))</f>
        <v>0</v>
      </c>
      <c r="NC78" s="185"/>
      <c r="ND78" s="182" t="str">
        <f>IF(ISBLANK($NI$3),"",IF(ISBLANK(Tipy!LD72),0,IF(AND(Tipy!LD72=Výsledky!$NG$3,Tipy!LF72=Výsledky!$NI$3),50,0)))</f>
        <v/>
      </c>
      <c r="NE78" s="182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2" t="str">
        <f>IF(ISBLANK($NI$3),"",IF(OR(Tipy!LG72=Výsledky!$ND$6,Tipy!LG72=Výsledky!$ND$7,Tipy!LG72=Výsledky!$ND$8,Tipy!LG72=Výsledky!$ND$9),30,0))</f>
        <v/>
      </c>
      <c r="NG78" s="182" t="str">
        <f>IF(ISBLANK($NI$3),"",IF(OR(Tipy!LH72=Výsledky!$NG$6,Tipy!LH72=Výsledky!$NG$7,Tipy!LH72=Výsledky!$NG$8,Tipy!LH72=Výsledky!$NG$9),10,0))</f>
        <v/>
      </c>
      <c r="NH78" s="183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6" t="str">
        <f>IF(ISBLANK($NI$3),"",IF(ISBLANK(Tipy!LD72),"-",SUM(ND78:NH78)))</f>
        <v/>
      </c>
      <c r="NJ78" s="185"/>
      <c r="NK78" s="182">
        <f>IF(ISBLANK($NP$3),"",IF(ISBLANK(Tipy!LJ72),0,IF(AND(Tipy!LJ72=Výsledky!$NN$3,Tipy!LL72=Výsledky!$NP$3),50,0)))</f>
        <v>0</v>
      </c>
      <c r="NL78" s="182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2">
        <f>IF(ISBLANK($NP$3),"",IF(OR(Tipy!LM72=Výsledky!$NK$6,Tipy!LM72=Výsledky!$NK$7,Tipy!LM72=Výsledky!$NK$8,Tipy!LM72=Výsledky!$NK$9),30,0))</f>
        <v>0</v>
      </c>
      <c r="NN78" s="182">
        <f>IF(ISBLANK($NP$3),"",IF(OR(Tipy!LN72=Výsledky!$NN$6,Tipy!LN72=Výsledky!$NN$7,Tipy!LN72=Výsledky!$NN$8,Tipy!LN72=Výsledky!$NN$9),10,0))</f>
        <v>0</v>
      </c>
      <c r="NO78" s="183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6">
        <f>IF(ISBLANK($NP$3),"",IF(ISBLANK(Tipy!LJ72),"-",SUM(NK78:NO78)))</f>
        <v>20</v>
      </c>
      <c r="NQ78" s="185"/>
      <c r="NR78" s="182">
        <f>IF(ISBLANK($NW$3),"",IF(ISBLANK(Tipy!LP72),0,IF(AND(Tipy!LP72=Výsledky!$NU$3,Tipy!LR72=Výsledky!$NW$3),50,0)))</f>
        <v>0</v>
      </c>
      <c r="NS78" s="182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82">
        <f>IF(ISBLANK($NW$3),"",IF(OR(Tipy!LS72=Výsledky!$NR$6,Tipy!LS72=Výsledky!$NR$7,Tipy!LS72=Výsledky!$NR$8,Tipy!LS72=Výsledky!$NR$9),30,0))</f>
        <v>0</v>
      </c>
      <c r="NU78" s="182">
        <f>IF(ISBLANK($NW$3),"",IF(OR(Tipy!LT72=Výsledky!$NU$6,Tipy!LT72=Výsledky!$NU$7,Tipy!LT72=Výsledky!$NU$8,Tipy!LT72=Výsledky!$NU$9),10,0))</f>
        <v>0</v>
      </c>
      <c r="NV78" s="183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6">
        <f>IF(ISBLANK($NW$3),"",IF(ISBLANK(Tipy!LP72),"-",SUM(NR78:NV78)))</f>
        <v>30</v>
      </c>
      <c r="NX78" s="94"/>
      <c r="NY78" s="92">
        <f>IF(ISBLANK($OD$3),"",IF(ISBLANK(Tipy!LV72),0,IF(AND(Tipy!LV72=Výsledky!$OB$3,Tipy!LX72=Výsledky!$OD$3),50,0)))</f>
        <v>0</v>
      </c>
      <c r="NZ78" s="92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92">
        <f>IF(ISBLANK($OD$3),"",IF(OR(Tipy!LY72=Výsledky!$NY$6,Tipy!LY72=Výsledky!$NY$7,Tipy!LY72=Výsledky!$NY$8,Tipy!LY72=Výsledky!$NY$9),30,0))</f>
        <v>0</v>
      </c>
      <c r="OB78" s="92">
        <f>IF(ISBLANK($OD$3),"",IF(OR(Tipy!LZ72=Výsledky!$OB$6,Tipy!LZ72=Výsledky!$OB$7,Tipy!LZ72=Výsledky!$OB$8,Tipy!LZ72=Výsledky!$OB$9),10,0))</f>
        <v>0</v>
      </c>
      <c r="OC78" s="93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95">
        <f>IF(ISBLANK($OD$3),"",IF(ISBLANK(Tipy!LV72),"-",SUM(NY78:OC78)))</f>
        <v>30</v>
      </c>
      <c r="OE78" s="94"/>
      <c r="OF78" s="92" t="str">
        <f>IF(ISBLANK($OK$3),"",IF(ISBLANK(Tipy!MB72),0,IF(AND(Tipy!MB72=Výsledky!$OI$3,Tipy!MD72=Výsledky!$OK$3),50,0)))</f>
        <v/>
      </c>
      <c r="OG78" s="92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92" t="str">
        <f>IF(ISBLANK($OK$3),"",IF(OR(Tipy!ME72=Výsledky!$OF$6,Tipy!ME72=Výsledky!$OF$7,Tipy!ME72=Výsledky!$OF$8,Tipy!ME72=Výsledky!$OF$9),30,0))</f>
        <v/>
      </c>
      <c r="OI78" s="92" t="str">
        <f>IF(ISBLANK($OK$3),"",IF(OR(Tipy!MF72=Výsledky!$OI$6,Tipy!MF72=Výsledky!$OI$7,Tipy!MF72=Výsledky!$OI$8,Tipy!MF72=Výsledky!$OI$9),10,0))</f>
        <v/>
      </c>
      <c r="OJ78" s="93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95" t="str">
        <f>IF(ISBLANK($OK$3),"",IF(ISBLANK(Tipy!MB72),"-",SUM(OF78:OJ78)))</f>
        <v/>
      </c>
      <c r="OL78" s="94"/>
      <c r="OM78" s="92" t="str">
        <f>IF(ISBLANK($OR$3),"",IF(ISBLANK(Tipy!MH72),0,IF(AND(Tipy!MH72=Výsledky!$OP$3,Tipy!MJ72=Výsledky!$OR$3),50,0)))</f>
        <v/>
      </c>
      <c r="ON78" s="92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92" t="str">
        <f>IF(ISBLANK($OR$3),"",IF(OR(Tipy!MK72=Výsledky!$OM$6,Tipy!MK72=Výsledky!$OM$7,Tipy!MK72=Výsledky!$OM$8,Tipy!MK72=Výsledky!$OM$9),30,0))</f>
        <v/>
      </c>
      <c r="OP78" s="92" t="str">
        <f>IF(ISBLANK($OR$3),"",IF(OR(Tipy!ML72=Výsledky!$OP$6,Tipy!ML72=Výsledky!$OP$7,Tipy!ML72=Výsledky!$OP$8,Tipy!ML72=Výsledky!$OP$9),10,0))</f>
        <v/>
      </c>
      <c r="OQ78" s="93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95" t="str">
        <f>IF(ISBLANK($OR$3),"",IF(ISBLANK(Tipy!MH72),"-",SUM(OM78:OQ78)))</f>
        <v/>
      </c>
      <c r="OS78" s="94"/>
      <c r="OT78" s="92" t="str">
        <f>IF(ISBLANK($OY$3),"",IF(ISBLANK(Tipy!MN72),0,IF(AND(Tipy!MN72=Výsledky!$OW$3,Tipy!MP72=Výsledky!$OY$3),50,0)))</f>
        <v/>
      </c>
      <c r="OU78" s="92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92" t="str">
        <f>IF(ISBLANK($OY$3),"",IF(OR(Tipy!MQ72=Výsledky!$OT$6,Tipy!MQ72=Výsledky!$OT$7,Tipy!MQ72=Výsledky!$OT$8,Tipy!MQ72=Výsledky!$OT$9),30,0))</f>
        <v/>
      </c>
      <c r="OW78" s="92" t="str">
        <f>IF(ISBLANK($OY$3),"",IF(OR(Tipy!MR72=Výsledky!$OW$6,Tipy!MR72=Výsledky!$OW$7,Tipy!MR72=Výsledky!$OW$8,Tipy!MR72=Výsledky!$OW$9),10,0))</f>
        <v/>
      </c>
      <c r="OX78" s="93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95" t="str">
        <f>IF(ISBLANK($OY$3),"",IF(ISBLANK(Tipy!MN72),"-",SUM(OT78:OX78)))</f>
        <v/>
      </c>
      <c r="OZ78" s="94"/>
      <c r="PA78" s="92" t="str">
        <f>IF(ISBLANK($PF$3),"",IF(ISBLANK(Tipy!MT72),0,IF(AND(Tipy!MT72=Výsledky!$PD$3,Tipy!MV72=Výsledky!$PF$3),50,0)))</f>
        <v/>
      </c>
      <c r="PB78" s="92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92" t="str">
        <f>IF(ISBLANK($PF$3),"",IF(OR(Tipy!MW72=Výsledky!$PA$6,Tipy!MW72=Výsledky!$PA$7,Tipy!MW72=Výsledky!$PA$8,Tipy!MW72=Výsledky!$PA$9),30,0))</f>
        <v/>
      </c>
      <c r="PD78" s="92" t="str">
        <f>IF(ISBLANK($PF$3),"",IF(OR(Tipy!MX72=Výsledky!$PD$6,Tipy!MX72=Výsledky!$PD$7,Tipy!MX72=Výsledky!$PD$8,Tipy!MX72=Výsledky!$PD$9),10,0))</f>
        <v/>
      </c>
      <c r="PE78" s="93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95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>
        <f>IF(ISBLANK($LS$3),"",IF(ISBLANK(Tipy!JT73),0,IF(AND(Tipy!JT73=Výsledky!$LQ$3,Tipy!JV73=Výsledky!$LS$3),50,0)))</f>
        <v>0</v>
      </c>
      <c r="LO79" s="182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82">
        <f>IF(ISBLANK($LS$3),"",IF(OR(Tipy!JW73=Výsledky!$LN$6,Tipy!JW73=Výsledky!$LN$7,Tipy!JW73=Výsledky!$LN$8,Tipy!JW73=Výsledky!$LN$9),30,0))</f>
        <v>0</v>
      </c>
      <c r="LQ79" s="182">
        <f>IF(ISBLANK($LS$3),"",IF(OR(Tipy!JX73=Výsledky!$LQ$6,Tipy!JX73=Výsledky!$LQ$7,Tipy!JX73=Výsledky!$LQ$8,Tipy!JX73=Výsledky!$LQ$9),10,0))</f>
        <v>0</v>
      </c>
      <c r="LR79" s="183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6" t="str">
        <f>IF(ISBLANK($LS$3),"",IF(ISBLANK(Tipy!JT73),"-",SUM(LN79:LR79)))</f>
        <v>-</v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182">
        <f>IF(ISBLANK($MG$3),"",IF(ISBLANK(Tipy!KF73),0,IF(AND(Tipy!KF73=Výsledky!$ME$3,Tipy!KH73=Výsledky!$MG$3),50,0)))</f>
        <v>0</v>
      </c>
      <c r="MC79" s="182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2">
        <f>IF(ISBLANK($MG$3),"",IF(OR(Tipy!KI73=Výsledky!$MB$6,Tipy!KI73=Výsledky!$MB$7,Tipy!KI73=Výsledky!$MB$8,Tipy!KI73=Výsledky!$MB$9),30,0))</f>
        <v>0</v>
      </c>
      <c r="ME79" s="182">
        <f>IF(ISBLANK($MG$3),"",IF(OR(Tipy!KJ73=Výsledky!$ME$6,Tipy!KJ73=Výsledky!$ME$7,Tipy!KJ73=Výsledky!$ME$8,Tipy!KJ73=Výsledky!$ME$9),10,0))</f>
        <v>0</v>
      </c>
      <c r="MF79" s="183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6" t="str">
        <f>IF(ISBLANK($MG$3),"",IF(ISBLANK(Tipy!KF73),"-",SUM(MB79:MF79)))</f>
        <v>-</v>
      </c>
      <c r="MH79" s="94"/>
      <c r="MI79" s="182">
        <f>IF(ISBLANK($MN$3),"",IF(ISBLANK(Tipy!KL73),0,IF(AND(Tipy!KL73=Výsledky!$ML$3,Tipy!KN73=Výsledky!$MN$3),50,0)))</f>
        <v>0</v>
      </c>
      <c r="MJ79" s="182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2">
        <f>IF(ISBLANK($MN$3),"",IF(OR(Tipy!KO73=Výsledky!$MI$6,Tipy!KO73=Výsledky!$MI$7,Tipy!KO73=Výsledky!$MI$8,Tipy!KO73=Výsledky!$MI$9),30,0))</f>
        <v>0</v>
      </c>
      <c r="ML79" s="182">
        <f>IF(ISBLANK($MN$3),"",IF(OR(Tipy!KP73=Výsledky!$ML$6,Tipy!KP73=Výsledky!$ML$7,Tipy!KP73=Výsledky!$ML$8,Tipy!KP73=Výsledky!$ML$9),10,0))</f>
        <v>0</v>
      </c>
      <c r="MM79" s="183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6" t="str">
        <f>IF(ISBLANK($MN$3),"",IF(ISBLANK(Tipy!KL73),"-",SUM(MI79:MM79)))</f>
        <v>-</v>
      </c>
      <c r="MO79" s="185"/>
      <c r="MP79" s="182">
        <f>IF(ISBLANK($MU$3),"",IF(ISBLANK(Tipy!KR73),0,IF(AND(Tipy!KR73=Výsledky!$MS$3,Tipy!KT73=Výsledky!$MU$3),50,0)))</f>
        <v>0</v>
      </c>
      <c r="MQ79" s="182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2">
        <f>IF(ISBLANK($MU$3),"",IF(OR(Tipy!KU73=Výsledky!$MP$6,Tipy!KU73=Výsledky!$MP$7,Tipy!KU73=Výsledky!$MP$8,Tipy!KU73=Výsledky!$MP$9),30,0))</f>
        <v>0</v>
      </c>
      <c r="MS79" s="182">
        <f>IF(ISBLANK($MU$3),"",IF(OR(Tipy!KV73=Výsledky!$MS$6,Tipy!KV73=Výsledky!$MS$7,Tipy!KV73=Výsledky!$MS$8,Tipy!KV73=Výsledky!$MS$9),10,0))</f>
        <v>0</v>
      </c>
      <c r="MT79" s="183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6" t="str">
        <f>IF(ISBLANK($MU$3),"",IF(ISBLANK(Tipy!KR73),"-",SUM(MP79:MT79)))</f>
        <v>-</v>
      </c>
      <c r="MV79" s="185"/>
      <c r="MW79" s="182">
        <f>IF(ISBLANK($NB$3),"",IF(ISBLANK(Tipy!KX73),0,IF(AND(Tipy!KX73=Výsledky!$MZ$3,Tipy!KZ73=Výsledky!$NB$3),50,0)))</f>
        <v>0</v>
      </c>
      <c r="MX79" s="182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2">
        <f>IF(ISBLANK($NB$3),"",IF(OR(Tipy!LA73=Výsledky!$MW$6,Tipy!LA73=Výsledky!$MW$7,Tipy!LA73=Výsledky!$MW$8,Tipy!LA73=Výsledky!$MW$9),30,0))</f>
        <v>0</v>
      </c>
      <c r="MZ79" s="182">
        <f>IF(ISBLANK($NB$3),"",IF(OR(Tipy!LB73=Výsledky!$MZ$6,Tipy!LB73=Výsledky!$MZ$7,Tipy!LB73=Výsledky!$MZ$8,Tipy!LB73=Výsledky!$MZ$9),10,0))</f>
        <v>0</v>
      </c>
      <c r="NA79" s="183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6" t="str">
        <f>IF(ISBLANK($NB$3),"",IF(ISBLANK(Tipy!KX73),"-",SUM(MW79:NA79)))</f>
        <v>-</v>
      </c>
      <c r="NC79" s="185"/>
      <c r="ND79" s="182" t="str">
        <f>IF(ISBLANK($NI$3),"",IF(ISBLANK(Tipy!LD73),0,IF(AND(Tipy!LD73=Výsledky!$NG$3,Tipy!LF73=Výsledky!$NI$3),50,0)))</f>
        <v/>
      </c>
      <c r="NE79" s="182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2" t="str">
        <f>IF(ISBLANK($NI$3),"",IF(OR(Tipy!LG73=Výsledky!$ND$6,Tipy!LG73=Výsledky!$ND$7,Tipy!LG73=Výsledky!$ND$8,Tipy!LG73=Výsledky!$ND$9),30,0))</f>
        <v/>
      </c>
      <c r="NG79" s="182" t="str">
        <f>IF(ISBLANK($NI$3),"",IF(OR(Tipy!LH73=Výsledky!$NG$6,Tipy!LH73=Výsledky!$NG$7,Tipy!LH73=Výsledky!$NG$8,Tipy!LH73=Výsledky!$NG$9),10,0))</f>
        <v/>
      </c>
      <c r="NH79" s="183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6" t="str">
        <f>IF(ISBLANK($NI$3),"",IF(ISBLANK(Tipy!LD73),"-",SUM(ND79:NH79)))</f>
        <v/>
      </c>
      <c r="NJ79" s="185"/>
      <c r="NK79" s="182">
        <f>IF(ISBLANK($NP$3),"",IF(ISBLANK(Tipy!LJ73),0,IF(AND(Tipy!LJ73=Výsledky!$NN$3,Tipy!LL73=Výsledky!$NP$3),50,0)))</f>
        <v>0</v>
      </c>
      <c r="NL79" s="182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2">
        <f>IF(ISBLANK($NP$3),"",IF(OR(Tipy!LM73=Výsledky!$NK$6,Tipy!LM73=Výsledky!$NK$7,Tipy!LM73=Výsledky!$NK$8,Tipy!LM73=Výsledky!$NK$9),30,0))</f>
        <v>0</v>
      </c>
      <c r="NN79" s="182">
        <f>IF(ISBLANK($NP$3),"",IF(OR(Tipy!LN73=Výsledky!$NN$6,Tipy!LN73=Výsledky!$NN$7,Tipy!LN73=Výsledky!$NN$8,Tipy!LN73=Výsledky!$NN$9),10,0))</f>
        <v>0</v>
      </c>
      <c r="NO79" s="183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6" t="str">
        <f>IF(ISBLANK($NP$3),"",IF(ISBLANK(Tipy!LJ73),"-",SUM(NK79:NO79)))</f>
        <v>-</v>
      </c>
      <c r="NQ79" s="185"/>
      <c r="NR79" s="182">
        <f>IF(ISBLANK($NW$3),"",IF(ISBLANK(Tipy!LP73),0,IF(AND(Tipy!LP73=Výsledky!$NU$3,Tipy!LR73=Výsledky!$NW$3),50,0)))</f>
        <v>0</v>
      </c>
      <c r="NS79" s="182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82">
        <f>IF(ISBLANK($NW$3),"",IF(OR(Tipy!LS73=Výsledky!$NR$6,Tipy!LS73=Výsledky!$NR$7,Tipy!LS73=Výsledky!$NR$8,Tipy!LS73=Výsledky!$NR$9),30,0))</f>
        <v>0</v>
      </c>
      <c r="NU79" s="182">
        <f>IF(ISBLANK($NW$3),"",IF(OR(Tipy!LT73=Výsledky!$NU$6,Tipy!LT73=Výsledky!$NU$7,Tipy!LT73=Výsledky!$NU$8,Tipy!LT73=Výsledky!$NU$9),10,0))</f>
        <v>0</v>
      </c>
      <c r="NV79" s="183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6" t="str">
        <f>IF(ISBLANK($NW$3),"",IF(ISBLANK(Tipy!LP73),"-",SUM(NR79:NV79)))</f>
        <v>-</v>
      </c>
      <c r="NX79" s="94"/>
      <c r="NY79" s="92">
        <f>IF(ISBLANK($OD$3),"",IF(ISBLANK(Tipy!LV73),0,IF(AND(Tipy!LV73=Výsledky!$OB$3,Tipy!LX73=Výsledky!$OD$3),50,0)))</f>
        <v>0</v>
      </c>
      <c r="NZ79" s="92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92">
        <f>IF(ISBLANK($OD$3),"",IF(OR(Tipy!LY73=Výsledky!$NY$6,Tipy!LY73=Výsledky!$NY$7,Tipy!LY73=Výsledky!$NY$8,Tipy!LY73=Výsledky!$NY$9),30,0))</f>
        <v>0</v>
      </c>
      <c r="OB79" s="92">
        <f>IF(ISBLANK($OD$3),"",IF(OR(Tipy!LZ73=Výsledky!$OB$6,Tipy!LZ73=Výsledky!$OB$7,Tipy!LZ73=Výsledky!$OB$8,Tipy!LZ73=Výsledky!$OB$9),10,0))</f>
        <v>0</v>
      </c>
      <c r="OC79" s="93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95" t="str">
        <f>IF(ISBLANK($OD$3),"",IF(ISBLANK(Tipy!LV73),"-",SUM(NY79:OC79)))</f>
        <v>-</v>
      </c>
      <c r="OE79" s="94"/>
      <c r="OF79" s="92" t="str">
        <f>IF(ISBLANK($OK$3),"",IF(ISBLANK(Tipy!MB73),0,IF(AND(Tipy!MB73=Výsledky!$OI$3,Tipy!MD73=Výsledky!$OK$3),50,0)))</f>
        <v/>
      </c>
      <c r="OG79" s="92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92" t="str">
        <f>IF(ISBLANK($OK$3),"",IF(OR(Tipy!ME73=Výsledky!$OF$6,Tipy!ME73=Výsledky!$OF$7,Tipy!ME73=Výsledky!$OF$8,Tipy!ME73=Výsledky!$OF$9),30,0))</f>
        <v/>
      </c>
      <c r="OI79" s="92" t="str">
        <f>IF(ISBLANK($OK$3),"",IF(OR(Tipy!MF73=Výsledky!$OI$6,Tipy!MF73=Výsledky!$OI$7,Tipy!MF73=Výsledky!$OI$8,Tipy!MF73=Výsledky!$OI$9),10,0))</f>
        <v/>
      </c>
      <c r="OJ79" s="93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95" t="str">
        <f>IF(ISBLANK($OK$3),"",IF(ISBLANK(Tipy!MB73),"-",SUM(OF79:OJ79)))</f>
        <v/>
      </c>
      <c r="OL79" s="94"/>
      <c r="OM79" s="92" t="str">
        <f>IF(ISBLANK($OR$3),"",IF(ISBLANK(Tipy!MH73),0,IF(AND(Tipy!MH73=Výsledky!$OP$3,Tipy!MJ73=Výsledky!$OR$3),50,0)))</f>
        <v/>
      </c>
      <c r="ON79" s="92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92" t="str">
        <f>IF(ISBLANK($OR$3),"",IF(OR(Tipy!MK73=Výsledky!$OM$6,Tipy!MK73=Výsledky!$OM$7,Tipy!MK73=Výsledky!$OM$8,Tipy!MK73=Výsledky!$OM$9),30,0))</f>
        <v/>
      </c>
      <c r="OP79" s="92" t="str">
        <f>IF(ISBLANK($OR$3),"",IF(OR(Tipy!ML73=Výsledky!$OP$6,Tipy!ML73=Výsledky!$OP$7,Tipy!ML73=Výsledky!$OP$8,Tipy!ML73=Výsledky!$OP$9),10,0))</f>
        <v/>
      </c>
      <c r="OQ79" s="93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95" t="str">
        <f>IF(ISBLANK($OR$3),"",IF(ISBLANK(Tipy!MH73),"-",SUM(OM79:OQ79)))</f>
        <v/>
      </c>
      <c r="OS79" s="94"/>
      <c r="OT79" s="92" t="str">
        <f>IF(ISBLANK($OY$3),"",IF(ISBLANK(Tipy!MN73),0,IF(AND(Tipy!MN73=Výsledky!$OW$3,Tipy!MP73=Výsledky!$OY$3),50,0)))</f>
        <v/>
      </c>
      <c r="OU79" s="92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92" t="str">
        <f>IF(ISBLANK($OY$3),"",IF(OR(Tipy!MQ73=Výsledky!$OT$6,Tipy!MQ73=Výsledky!$OT$7,Tipy!MQ73=Výsledky!$OT$8,Tipy!MQ73=Výsledky!$OT$9),30,0))</f>
        <v/>
      </c>
      <c r="OW79" s="92" t="str">
        <f>IF(ISBLANK($OY$3),"",IF(OR(Tipy!MR73=Výsledky!$OW$6,Tipy!MR73=Výsledky!$OW$7,Tipy!MR73=Výsledky!$OW$8,Tipy!MR73=Výsledky!$OW$9),10,0))</f>
        <v/>
      </c>
      <c r="OX79" s="93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95" t="str">
        <f>IF(ISBLANK($OY$3),"",IF(ISBLANK(Tipy!MN73),"-",SUM(OT79:OX79)))</f>
        <v/>
      </c>
      <c r="OZ79" s="94"/>
      <c r="PA79" s="92" t="str">
        <f>IF(ISBLANK($PF$3),"",IF(ISBLANK(Tipy!MT73),0,IF(AND(Tipy!MT73=Výsledky!$PD$3,Tipy!MV73=Výsledky!$PF$3),50,0)))</f>
        <v/>
      </c>
      <c r="PB79" s="92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92" t="str">
        <f>IF(ISBLANK($PF$3),"",IF(OR(Tipy!MW73=Výsledky!$PA$6,Tipy!MW73=Výsledky!$PA$7,Tipy!MW73=Výsledky!$PA$8,Tipy!MW73=Výsledky!$PA$9),30,0))</f>
        <v/>
      </c>
      <c r="PD79" s="92" t="str">
        <f>IF(ISBLANK($PF$3),"",IF(OR(Tipy!MX73=Výsledky!$PD$6,Tipy!MX73=Výsledky!$PD$7,Tipy!MX73=Výsledky!$PD$8,Tipy!MX73=Výsledky!$PD$9),10,0))</f>
        <v/>
      </c>
      <c r="PE79" s="93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95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>
        <f>IF(ISBLANK($LS$3),"",IF(ISBLANK(Tipy!JT74),0,IF(AND(Tipy!JT74=Výsledky!$LQ$3,Tipy!JV74=Výsledky!$LS$3),50,0)))</f>
        <v>0</v>
      </c>
      <c r="LO80" s="182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82">
        <f>IF(ISBLANK($LS$3),"",IF(OR(Tipy!JW74=Výsledky!$LN$6,Tipy!JW74=Výsledky!$LN$7,Tipy!JW74=Výsledky!$LN$8,Tipy!JW74=Výsledky!$LN$9),30,0))</f>
        <v>0</v>
      </c>
      <c r="LQ80" s="182">
        <f>IF(ISBLANK($LS$3),"",IF(OR(Tipy!JX74=Výsledky!$LQ$6,Tipy!JX74=Výsledky!$LQ$7,Tipy!JX74=Výsledky!$LQ$8,Tipy!JX74=Výsledky!$LQ$9),10,0))</f>
        <v>0</v>
      </c>
      <c r="LR80" s="183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6" t="str">
        <f>IF(ISBLANK($LS$3),"",IF(ISBLANK(Tipy!JT74),"-",SUM(LN80:LR80)))</f>
        <v>-</v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182">
        <f>IF(ISBLANK($MG$3),"",IF(ISBLANK(Tipy!KF74),0,IF(AND(Tipy!KF74=Výsledky!$ME$3,Tipy!KH74=Výsledky!$MG$3),50,0)))</f>
        <v>0</v>
      </c>
      <c r="MC80" s="182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2">
        <f>IF(ISBLANK($MG$3),"",IF(OR(Tipy!KI74=Výsledky!$MB$6,Tipy!KI74=Výsledky!$MB$7,Tipy!KI74=Výsledky!$MB$8,Tipy!KI74=Výsledky!$MB$9),30,0))</f>
        <v>0</v>
      </c>
      <c r="ME80" s="182">
        <f>IF(ISBLANK($MG$3),"",IF(OR(Tipy!KJ74=Výsledky!$ME$6,Tipy!KJ74=Výsledky!$ME$7,Tipy!KJ74=Výsledky!$ME$8,Tipy!KJ74=Výsledky!$ME$9),10,0))</f>
        <v>0</v>
      </c>
      <c r="MF80" s="183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6" t="str">
        <f>IF(ISBLANK($MG$3),"",IF(ISBLANK(Tipy!KF74),"-",SUM(MB80:MF80)))</f>
        <v>-</v>
      </c>
      <c r="MH80" s="94"/>
      <c r="MI80" s="182">
        <f>IF(ISBLANK($MN$3),"",IF(ISBLANK(Tipy!KL74),0,IF(AND(Tipy!KL74=Výsledky!$ML$3,Tipy!KN74=Výsledky!$MN$3),50,0)))</f>
        <v>0</v>
      </c>
      <c r="MJ80" s="182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2">
        <f>IF(ISBLANK($MN$3),"",IF(OR(Tipy!KO74=Výsledky!$MI$6,Tipy!KO74=Výsledky!$MI$7,Tipy!KO74=Výsledky!$MI$8,Tipy!KO74=Výsledky!$MI$9),30,0))</f>
        <v>0</v>
      </c>
      <c r="ML80" s="182">
        <f>IF(ISBLANK($MN$3),"",IF(OR(Tipy!KP74=Výsledky!$ML$6,Tipy!KP74=Výsledky!$ML$7,Tipy!KP74=Výsledky!$ML$8,Tipy!KP74=Výsledky!$ML$9),10,0))</f>
        <v>0</v>
      </c>
      <c r="MM80" s="183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6" t="str">
        <f>IF(ISBLANK($MN$3),"",IF(ISBLANK(Tipy!KL74),"-",SUM(MI80:MM80)))</f>
        <v>-</v>
      </c>
      <c r="MO80" s="185"/>
      <c r="MP80" s="182">
        <f>IF(ISBLANK($MU$3),"",IF(ISBLANK(Tipy!KR74),0,IF(AND(Tipy!KR74=Výsledky!$MS$3,Tipy!KT74=Výsledky!$MU$3),50,0)))</f>
        <v>0</v>
      </c>
      <c r="MQ80" s="182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2">
        <f>IF(ISBLANK($MU$3),"",IF(OR(Tipy!KU74=Výsledky!$MP$6,Tipy!KU74=Výsledky!$MP$7,Tipy!KU74=Výsledky!$MP$8,Tipy!KU74=Výsledky!$MP$9),30,0))</f>
        <v>0</v>
      </c>
      <c r="MS80" s="182">
        <f>IF(ISBLANK($MU$3),"",IF(OR(Tipy!KV74=Výsledky!$MS$6,Tipy!KV74=Výsledky!$MS$7,Tipy!KV74=Výsledky!$MS$8,Tipy!KV74=Výsledky!$MS$9),10,0))</f>
        <v>0</v>
      </c>
      <c r="MT80" s="183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6" t="str">
        <f>IF(ISBLANK($MU$3),"",IF(ISBLANK(Tipy!KR74),"-",SUM(MP80:MT80)))</f>
        <v>-</v>
      </c>
      <c r="MV80" s="185"/>
      <c r="MW80" s="182">
        <f>IF(ISBLANK($NB$3),"",IF(ISBLANK(Tipy!KX74),0,IF(AND(Tipy!KX74=Výsledky!$MZ$3,Tipy!KZ74=Výsledky!$NB$3),50,0)))</f>
        <v>0</v>
      </c>
      <c r="MX80" s="182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2">
        <f>IF(ISBLANK($NB$3),"",IF(OR(Tipy!LA74=Výsledky!$MW$6,Tipy!LA74=Výsledky!$MW$7,Tipy!LA74=Výsledky!$MW$8,Tipy!LA74=Výsledky!$MW$9),30,0))</f>
        <v>0</v>
      </c>
      <c r="MZ80" s="182">
        <f>IF(ISBLANK($NB$3),"",IF(OR(Tipy!LB74=Výsledky!$MZ$6,Tipy!LB74=Výsledky!$MZ$7,Tipy!LB74=Výsledky!$MZ$8,Tipy!LB74=Výsledky!$MZ$9),10,0))</f>
        <v>0</v>
      </c>
      <c r="NA80" s="183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6" t="str">
        <f>IF(ISBLANK($NB$3),"",IF(ISBLANK(Tipy!KX74),"-",SUM(MW80:NA80)))</f>
        <v>-</v>
      </c>
      <c r="NC80" s="185"/>
      <c r="ND80" s="182" t="str">
        <f>IF(ISBLANK($NI$3),"",IF(ISBLANK(Tipy!LD74),0,IF(AND(Tipy!LD74=Výsledky!$NG$3,Tipy!LF74=Výsledky!$NI$3),50,0)))</f>
        <v/>
      </c>
      <c r="NE80" s="182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2" t="str">
        <f>IF(ISBLANK($NI$3),"",IF(OR(Tipy!LG74=Výsledky!$ND$6,Tipy!LG74=Výsledky!$ND$7,Tipy!LG74=Výsledky!$ND$8,Tipy!LG74=Výsledky!$ND$9),30,0))</f>
        <v/>
      </c>
      <c r="NG80" s="182" t="str">
        <f>IF(ISBLANK($NI$3),"",IF(OR(Tipy!LH74=Výsledky!$NG$6,Tipy!LH74=Výsledky!$NG$7,Tipy!LH74=Výsledky!$NG$8,Tipy!LH74=Výsledky!$NG$9),10,0))</f>
        <v/>
      </c>
      <c r="NH80" s="183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6" t="str">
        <f>IF(ISBLANK($NI$3),"",IF(ISBLANK(Tipy!LD74),"-",SUM(ND80:NH80)))</f>
        <v/>
      </c>
      <c r="NJ80" s="185"/>
      <c r="NK80" s="182">
        <f>IF(ISBLANK($NP$3),"",IF(ISBLANK(Tipy!LJ74),0,IF(AND(Tipy!LJ74=Výsledky!$NN$3,Tipy!LL74=Výsledky!$NP$3),50,0)))</f>
        <v>0</v>
      </c>
      <c r="NL80" s="182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2">
        <f>IF(ISBLANK($NP$3),"",IF(OR(Tipy!LM74=Výsledky!$NK$6,Tipy!LM74=Výsledky!$NK$7,Tipy!LM74=Výsledky!$NK$8,Tipy!LM74=Výsledky!$NK$9),30,0))</f>
        <v>0</v>
      </c>
      <c r="NN80" s="182">
        <f>IF(ISBLANK($NP$3),"",IF(OR(Tipy!LN74=Výsledky!$NN$6,Tipy!LN74=Výsledky!$NN$7,Tipy!LN74=Výsledky!$NN$8,Tipy!LN74=Výsledky!$NN$9),10,0))</f>
        <v>0</v>
      </c>
      <c r="NO80" s="183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6" t="str">
        <f>IF(ISBLANK($NP$3),"",IF(ISBLANK(Tipy!LJ74),"-",SUM(NK80:NO80)))</f>
        <v>-</v>
      </c>
      <c r="NQ80" s="185"/>
      <c r="NR80" s="182">
        <f>IF(ISBLANK($NW$3),"",IF(ISBLANK(Tipy!LP74),0,IF(AND(Tipy!LP74=Výsledky!$NU$3,Tipy!LR74=Výsledky!$NW$3),50,0)))</f>
        <v>0</v>
      </c>
      <c r="NS80" s="182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82">
        <f>IF(ISBLANK($NW$3),"",IF(OR(Tipy!LS74=Výsledky!$NR$6,Tipy!LS74=Výsledky!$NR$7,Tipy!LS74=Výsledky!$NR$8,Tipy!LS74=Výsledky!$NR$9),30,0))</f>
        <v>0</v>
      </c>
      <c r="NU80" s="182">
        <f>IF(ISBLANK($NW$3),"",IF(OR(Tipy!LT74=Výsledky!$NU$6,Tipy!LT74=Výsledky!$NU$7,Tipy!LT74=Výsledky!$NU$8,Tipy!LT74=Výsledky!$NU$9),10,0))</f>
        <v>0</v>
      </c>
      <c r="NV80" s="183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6" t="str">
        <f>IF(ISBLANK($NW$3),"",IF(ISBLANK(Tipy!LP74),"-",SUM(NR80:NV80)))</f>
        <v>-</v>
      </c>
      <c r="NX80" s="94"/>
      <c r="NY80" s="92">
        <f>IF(ISBLANK($OD$3),"",IF(ISBLANK(Tipy!LV74),0,IF(AND(Tipy!LV74=Výsledky!$OB$3,Tipy!LX74=Výsledky!$OD$3),50,0)))</f>
        <v>0</v>
      </c>
      <c r="NZ80" s="92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92">
        <f>IF(ISBLANK($OD$3),"",IF(OR(Tipy!LY74=Výsledky!$NY$6,Tipy!LY74=Výsledky!$NY$7,Tipy!LY74=Výsledky!$NY$8,Tipy!LY74=Výsledky!$NY$9),30,0))</f>
        <v>0</v>
      </c>
      <c r="OB80" s="92">
        <f>IF(ISBLANK($OD$3),"",IF(OR(Tipy!LZ74=Výsledky!$OB$6,Tipy!LZ74=Výsledky!$OB$7,Tipy!LZ74=Výsledky!$OB$8,Tipy!LZ74=Výsledky!$OB$9),10,0))</f>
        <v>0</v>
      </c>
      <c r="OC80" s="93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95" t="str">
        <f>IF(ISBLANK($OD$3),"",IF(ISBLANK(Tipy!LV74),"-",SUM(NY80:OC80)))</f>
        <v>-</v>
      </c>
      <c r="OE80" s="94"/>
      <c r="OF80" s="92" t="str">
        <f>IF(ISBLANK($OK$3),"",IF(ISBLANK(Tipy!MB74),0,IF(AND(Tipy!MB74=Výsledky!$OI$3,Tipy!MD74=Výsledky!$OK$3),50,0)))</f>
        <v/>
      </c>
      <c r="OG80" s="92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92" t="str">
        <f>IF(ISBLANK($OK$3),"",IF(OR(Tipy!ME74=Výsledky!$OF$6,Tipy!ME74=Výsledky!$OF$7,Tipy!ME74=Výsledky!$OF$8,Tipy!ME74=Výsledky!$OF$9),30,0))</f>
        <v/>
      </c>
      <c r="OI80" s="92" t="str">
        <f>IF(ISBLANK($OK$3),"",IF(OR(Tipy!MF74=Výsledky!$OI$6,Tipy!MF74=Výsledky!$OI$7,Tipy!MF74=Výsledky!$OI$8,Tipy!MF74=Výsledky!$OI$9),10,0))</f>
        <v/>
      </c>
      <c r="OJ80" s="93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95" t="str">
        <f>IF(ISBLANK($OK$3),"",IF(ISBLANK(Tipy!MB74),"-",SUM(OF80:OJ80)))</f>
        <v/>
      </c>
      <c r="OL80" s="94"/>
      <c r="OM80" s="92" t="str">
        <f>IF(ISBLANK($OR$3),"",IF(ISBLANK(Tipy!MH74),0,IF(AND(Tipy!MH74=Výsledky!$OP$3,Tipy!MJ74=Výsledky!$OR$3),50,0)))</f>
        <v/>
      </c>
      <c r="ON80" s="92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92" t="str">
        <f>IF(ISBLANK($OR$3),"",IF(OR(Tipy!MK74=Výsledky!$OM$6,Tipy!MK74=Výsledky!$OM$7,Tipy!MK74=Výsledky!$OM$8,Tipy!MK74=Výsledky!$OM$9),30,0))</f>
        <v/>
      </c>
      <c r="OP80" s="92" t="str">
        <f>IF(ISBLANK($OR$3),"",IF(OR(Tipy!ML74=Výsledky!$OP$6,Tipy!ML74=Výsledky!$OP$7,Tipy!ML74=Výsledky!$OP$8,Tipy!ML74=Výsledky!$OP$9),10,0))</f>
        <v/>
      </c>
      <c r="OQ80" s="93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95" t="str">
        <f>IF(ISBLANK($OR$3),"",IF(ISBLANK(Tipy!MH74),"-",SUM(OM80:OQ80)))</f>
        <v/>
      </c>
      <c r="OS80" s="94"/>
      <c r="OT80" s="92" t="str">
        <f>IF(ISBLANK($OY$3),"",IF(ISBLANK(Tipy!MN74),0,IF(AND(Tipy!MN74=Výsledky!$OW$3,Tipy!MP74=Výsledky!$OY$3),50,0)))</f>
        <v/>
      </c>
      <c r="OU80" s="92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92" t="str">
        <f>IF(ISBLANK($OY$3),"",IF(OR(Tipy!MQ74=Výsledky!$OT$6,Tipy!MQ74=Výsledky!$OT$7,Tipy!MQ74=Výsledky!$OT$8,Tipy!MQ74=Výsledky!$OT$9),30,0))</f>
        <v/>
      </c>
      <c r="OW80" s="92" t="str">
        <f>IF(ISBLANK($OY$3),"",IF(OR(Tipy!MR74=Výsledky!$OW$6,Tipy!MR74=Výsledky!$OW$7,Tipy!MR74=Výsledky!$OW$8,Tipy!MR74=Výsledky!$OW$9),10,0))</f>
        <v/>
      </c>
      <c r="OX80" s="93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95" t="str">
        <f>IF(ISBLANK($OY$3),"",IF(ISBLANK(Tipy!MN74),"-",SUM(OT80:OX80)))</f>
        <v/>
      </c>
      <c r="OZ80" s="94"/>
      <c r="PA80" s="92" t="str">
        <f>IF(ISBLANK($PF$3),"",IF(ISBLANK(Tipy!MT74),0,IF(AND(Tipy!MT74=Výsledky!$PD$3,Tipy!MV74=Výsledky!$PF$3),50,0)))</f>
        <v/>
      </c>
      <c r="PB80" s="92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92" t="str">
        <f>IF(ISBLANK($PF$3),"",IF(OR(Tipy!MW74=Výsledky!$PA$6,Tipy!MW74=Výsledky!$PA$7,Tipy!MW74=Výsledky!$PA$8,Tipy!MW74=Výsledky!$PA$9),30,0))</f>
        <v/>
      </c>
      <c r="PD80" s="92" t="str">
        <f>IF(ISBLANK($PF$3),"",IF(OR(Tipy!MX74=Výsledky!$PD$6,Tipy!MX74=Výsledky!$PD$7,Tipy!MX74=Výsledky!$PD$8,Tipy!MX74=Výsledky!$PD$9),10,0))</f>
        <v/>
      </c>
      <c r="PE80" s="93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95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>
        <f>IF(ISBLANK($LS$3),"",IF(ISBLANK(Tipy!JT75),0,IF(AND(Tipy!JT75=Výsledky!$LQ$3,Tipy!JV75=Výsledky!$LS$3),50,0)))</f>
        <v>0</v>
      </c>
      <c r="LO81" s="182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82">
        <f>IF(ISBLANK($LS$3),"",IF(OR(Tipy!JW75=Výsledky!$LN$6,Tipy!JW75=Výsledky!$LN$7,Tipy!JW75=Výsledky!$LN$8,Tipy!JW75=Výsledky!$LN$9),30,0))</f>
        <v>30</v>
      </c>
      <c r="LQ81" s="182">
        <f>IF(ISBLANK($LS$3),"",IF(OR(Tipy!JX75=Výsledky!$LQ$6,Tipy!JX75=Výsledky!$LQ$7,Tipy!JX75=Výsledky!$LQ$8,Tipy!JX75=Výsledky!$LQ$9),10,0))</f>
        <v>10</v>
      </c>
      <c r="LR81" s="183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6">
        <f>IF(ISBLANK($LS$3),"",IF(ISBLANK(Tipy!JT75),"-",SUM(LN81:LR81)))</f>
        <v>60</v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182">
        <f>IF(ISBLANK($MG$3),"",IF(ISBLANK(Tipy!KF75),0,IF(AND(Tipy!KF75=Výsledky!$ME$3,Tipy!KH75=Výsledky!$MG$3),50,0)))</f>
        <v>0</v>
      </c>
      <c r="MC81" s="182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2">
        <f>IF(ISBLANK($MG$3),"",IF(OR(Tipy!KI75=Výsledky!$MB$6,Tipy!KI75=Výsledky!$MB$7,Tipy!KI75=Výsledky!$MB$8,Tipy!KI75=Výsledky!$MB$9),30,0))</f>
        <v>0</v>
      </c>
      <c r="ME81" s="182">
        <f>IF(ISBLANK($MG$3),"",IF(OR(Tipy!KJ75=Výsledky!$ME$6,Tipy!KJ75=Výsledky!$ME$7,Tipy!KJ75=Výsledky!$ME$8,Tipy!KJ75=Výsledky!$ME$9),10,0))</f>
        <v>0</v>
      </c>
      <c r="MF81" s="183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6">
        <f>IF(ISBLANK($MG$3),"",IF(ISBLANK(Tipy!KF75),"-",SUM(MB81:MF81)))</f>
        <v>20</v>
      </c>
      <c r="MH81" s="94"/>
      <c r="MI81" s="182">
        <f>IF(ISBLANK($MN$3),"",IF(ISBLANK(Tipy!KL75),0,IF(AND(Tipy!KL75=Výsledky!$ML$3,Tipy!KN75=Výsledky!$MN$3),50,0)))</f>
        <v>0</v>
      </c>
      <c r="MJ81" s="182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2">
        <f>IF(ISBLANK($MN$3),"",IF(OR(Tipy!KO75=Výsledky!$MI$6,Tipy!KO75=Výsledky!$MI$7,Tipy!KO75=Výsledky!$MI$8,Tipy!KO75=Výsledky!$MI$9),30,0))</f>
        <v>30</v>
      </c>
      <c r="ML81" s="182">
        <f>IF(ISBLANK($MN$3),"",IF(OR(Tipy!KP75=Výsledky!$ML$6,Tipy!KP75=Výsledky!$ML$7,Tipy!KP75=Výsledky!$ML$8,Tipy!KP75=Výsledky!$ML$9),10,0))</f>
        <v>0</v>
      </c>
      <c r="MM81" s="183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6">
        <f>IF(ISBLANK($MN$3),"",IF(ISBLANK(Tipy!KL75),"-",SUM(MI81:MM81)))</f>
        <v>60</v>
      </c>
      <c r="MO81" s="185"/>
      <c r="MP81" s="182">
        <f>IF(ISBLANK($MU$3),"",IF(ISBLANK(Tipy!KR75),0,IF(AND(Tipy!KR75=Výsledky!$MS$3,Tipy!KT75=Výsledky!$MU$3),50,0)))</f>
        <v>0</v>
      </c>
      <c r="MQ81" s="182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2">
        <f>IF(ISBLANK($MU$3),"",IF(OR(Tipy!KU75=Výsledky!$MP$6,Tipy!KU75=Výsledky!$MP$7,Tipy!KU75=Výsledky!$MP$8,Tipy!KU75=Výsledky!$MP$9),30,0))</f>
        <v>0</v>
      </c>
      <c r="MS81" s="182">
        <f>IF(ISBLANK($MU$3),"",IF(OR(Tipy!KV75=Výsledky!$MS$6,Tipy!KV75=Výsledky!$MS$7,Tipy!KV75=Výsledky!$MS$8,Tipy!KV75=Výsledky!$MS$9),10,0))</f>
        <v>0</v>
      </c>
      <c r="MT81" s="183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6">
        <f>IF(ISBLANK($MU$3),"",IF(ISBLANK(Tipy!KR75),"-",SUM(MP81:MT81)))</f>
        <v>0</v>
      </c>
      <c r="MV81" s="185"/>
      <c r="MW81" s="182">
        <f>IF(ISBLANK($NB$3),"",IF(ISBLANK(Tipy!KX75),0,IF(AND(Tipy!KX75=Výsledky!$MZ$3,Tipy!KZ75=Výsledky!$NB$3),50,0)))</f>
        <v>0</v>
      </c>
      <c r="MX81" s="182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2">
        <f>IF(ISBLANK($NB$3),"",IF(OR(Tipy!LA75=Výsledky!$MW$6,Tipy!LA75=Výsledky!$MW$7,Tipy!LA75=Výsledky!$MW$8,Tipy!LA75=Výsledky!$MW$9),30,0))</f>
        <v>0</v>
      </c>
      <c r="MZ81" s="182">
        <f>IF(ISBLANK($NB$3),"",IF(OR(Tipy!LB75=Výsledky!$MZ$6,Tipy!LB75=Výsledky!$MZ$7,Tipy!LB75=Výsledky!$MZ$8,Tipy!LB75=Výsledky!$MZ$9),10,0))</f>
        <v>0</v>
      </c>
      <c r="NA81" s="183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6">
        <f>IF(ISBLANK($NB$3),"",IF(ISBLANK(Tipy!KX75),"-",SUM(MW81:NA81)))</f>
        <v>0</v>
      </c>
      <c r="NC81" s="185"/>
      <c r="ND81" s="182" t="str">
        <f>IF(ISBLANK($NI$3),"",IF(ISBLANK(Tipy!LD75),0,IF(AND(Tipy!LD75=Výsledky!$NG$3,Tipy!LF75=Výsledky!$NI$3),50,0)))</f>
        <v/>
      </c>
      <c r="NE81" s="182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2" t="str">
        <f>IF(ISBLANK($NI$3),"",IF(OR(Tipy!LG75=Výsledky!$ND$6,Tipy!LG75=Výsledky!$ND$7,Tipy!LG75=Výsledky!$ND$8,Tipy!LG75=Výsledky!$ND$9),30,0))</f>
        <v/>
      </c>
      <c r="NG81" s="182" t="str">
        <f>IF(ISBLANK($NI$3),"",IF(OR(Tipy!LH75=Výsledky!$NG$6,Tipy!LH75=Výsledky!$NG$7,Tipy!LH75=Výsledky!$NG$8,Tipy!LH75=Výsledky!$NG$9),10,0))</f>
        <v/>
      </c>
      <c r="NH81" s="183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6" t="str">
        <f>IF(ISBLANK($NI$3),"",IF(ISBLANK(Tipy!LD75),"-",SUM(ND81:NH81)))</f>
        <v/>
      </c>
      <c r="NJ81" s="185"/>
      <c r="NK81" s="182">
        <f>IF(ISBLANK($NP$3),"",IF(ISBLANK(Tipy!LJ75),0,IF(AND(Tipy!LJ75=Výsledky!$NN$3,Tipy!LL75=Výsledky!$NP$3),50,0)))</f>
        <v>0</v>
      </c>
      <c r="NL81" s="182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2">
        <f>IF(ISBLANK($NP$3),"",IF(OR(Tipy!LM75=Výsledky!$NK$6,Tipy!LM75=Výsledky!$NK$7,Tipy!LM75=Výsledky!$NK$8,Tipy!LM75=Výsledky!$NK$9),30,0))</f>
        <v>0</v>
      </c>
      <c r="NN81" s="182">
        <f>IF(ISBLANK($NP$3),"",IF(OR(Tipy!LN75=Výsledky!$NN$6,Tipy!LN75=Výsledky!$NN$7,Tipy!LN75=Výsledky!$NN$8,Tipy!LN75=Výsledky!$NN$9),10,0))</f>
        <v>0</v>
      </c>
      <c r="NO81" s="183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6">
        <f>IF(ISBLANK($NP$3),"",IF(ISBLANK(Tipy!LJ75),"-",SUM(NK81:NO81)))</f>
        <v>20</v>
      </c>
      <c r="NQ81" s="185"/>
      <c r="NR81" s="182">
        <f>IF(ISBLANK($NW$3),"",IF(ISBLANK(Tipy!LP75),0,IF(AND(Tipy!LP75=Výsledky!$NU$3,Tipy!LR75=Výsledky!$NW$3),50,0)))</f>
        <v>0</v>
      </c>
      <c r="NS81" s="182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82">
        <f>IF(ISBLANK($NW$3),"",IF(OR(Tipy!LS75=Výsledky!$NR$6,Tipy!LS75=Výsledky!$NR$7,Tipy!LS75=Výsledky!$NR$8,Tipy!LS75=Výsledky!$NR$9),30,0))</f>
        <v>0</v>
      </c>
      <c r="NU81" s="182">
        <f>IF(ISBLANK($NW$3),"",IF(OR(Tipy!LT75=Výsledky!$NU$6,Tipy!LT75=Výsledky!$NU$7,Tipy!LT75=Výsledky!$NU$8,Tipy!LT75=Výsledky!$NU$9),10,0))</f>
        <v>10</v>
      </c>
      <c r="NV81" s="183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6">
        <f>IF(ISBLANK($NW$3),"",IF(ISBLANK(Tipy!LP75),"-",SUM(NR81:NV81)))</f>
        <v>30</v>
      </c>
      <c r="NX81" s="94"/>
      <c r="NY81" s="92">
        <f>IF(ISBLANK($OD$3),"",IF(ISBLANK(Tipy!LV75),0,IF(AND(Tipy!LV75=Výsledky!$OB$3,Tipy!LX75=Výsledky!$OD$3),50,0)))</f>
        <v>0</v>
      </c>
      <c r="NZ81" s="92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92">
        <f>IF(ISBLANK($OD$3),"",IF(OR(Tipy!LY75=Výsledky!$NY$6,Tipy!LY75=Výsledky!$NY$7,Tipy!LY75=Výsledky!$NY$8,Tipy!LY75=Výsledky!$NY$9),30,0))</f>
        <v>0</v>
      </c>
      <c r="OB81" s="92">
        <f>IF(ISBLANK($OD$3),"",IF(OR(Tipy!LZ75=Výsledky!$OB$6,Tipy!LZ75=Výsledky!$OB$7,Tipy!LZ75=Výsledky!$OB$8,Tipy!LZ75=Výsledky!$OB$9),10,0))</f>
        <v>10</v>
      </c>
      <c r="OC81" s="93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95">
        <f>IF(ISBLANK($OD$3),"",IF(ISBLANK(Tipy!LV75),"-",SUM(NY81:OC81)))</f>
        <v>30</v>
      </c>
      <c r="OE81" s="94"/>
      <c r="OF81" s="92" t="str">
        <f>IF(ISBLANK($OK$3),"",IF(ISBLANK(Tipy!MB75),0,IF(AND(Tipy!MB75=Výsledky!$OI$3,Tipy!MD75=Výsledky!$OK$3),50,0)))</f>
        <v/>
      </c>
      <c r="OG81" s="92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92" t="str">
        <f>IF(ISBLANK($OK$3),"",IF(OR(Tipy!ME75=Výsledky!$OF$6,Tipy!ME75=Výsledky!$OF$7,Tipy!ME75=Výsledky!$OF$8,Tipy!ME75=Výsledky!$OF$9),30,0))</f>
        <v/>
      </c>
      <c r="OI81" s="92" t="str">
        <f>IF(ISBLANK($OK$3),"",IF(OR(Tipy!MF75=Výsledky!$OI$6,Tipy!MF75=Výsledky!$OI$7,Tipy!MF75=Výsledky!$OI$8,Tipy!MF75=Výsledky!$OI$9),10,0))</f>
        <v/>
      </c>
      <c r="OJ81" s="93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95" t="str">
        <f>IF(ISBLANK($OK$3),"",IF(ISBLANK(Tipy!MB75),"-",SUM(OF81:OJ81)))</f>
        <v/>
      </c>
      <c r="OL81" s="94"/>
      <c r="OM81" s="92" t="str">
        <f>IF(ISBLANK($OR$3),"",IF(ISBLANK(Tipy!MH75),0,IF(AND(Tipy!MH75=Výsledky!$OP$3,Tipy!MJ75=Výsledky!$OR$3),50,0)))</f>
        <v/>
      </c>
      <c r="ON81" s="92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92" t="str">
        <f>IF(ISBLANK($OR$3),"",IF(OR(Tipy!MK75=Výsledky!$OM$6,Tipy!MK75=Výsledky!$OM$7,Tipy!MK75=Výsledky!$OM$8,Tipy!MK75=Výsledky!$OM$9),30,0))</f>
        <v/>
      </c>
      <c r="OP81" s="92" t="str">
        <f>IF(ISBLANK($OR$3),"",IF(OR(Tipy!ML75=Výsledky!$OP$6,Tipy!ML75=Výsledky!$OP$7,Tipy!ML75=Výsledky!$OP$8,Tipy!ML75=Výsledky!$OP$9),10,0))</f>
        <v/>
      </c>
      <c r="OQ81" s="93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95" t="str">
        <f>IF(ISBLANK($OR$3),"",IF(ISBLANK(Tipy!MH75),"-",SUM(OM81:OQ81)))</f>
        <v/>
      </c>
      <c r="OS81" s="94"/>
      <c r="OT81" s="92" t="str">
        <f>IF(ISBLANK($OY$3),"",IF(ISBLANK(Tipy!MN75),0,IF(AND(Tipy!MN75=Výsledky!$OW$3,Tipy!MP75=Výsledky!$OY$3),50,0)))</f>
        <v/>
      </c>
      <c r="OU81" s="92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92" t="str">
        <f>IF(ISBLANK($OY$3),"",IF(OR(Tipy!MQ75=Výsledky!$OT$6,Tipy!MQ75=Výsledky!$OT$7,Tipy!MQ75=Výsledky!$OT$8,Tipy!MQ75=Výsledky!$OT$9),30,0))</f>
        <v/>
      </c>
      <c r="OW81" s="92" t="str">
        <f>IF(ISBLANK($OY$3),"",IF(OR(Tipy!MR75=Výsledky!$OW$6,Tipy!MR75=Výsledky!$OW$7,Tipy!MR75=Výsledky!$OW$8,Tipy!MR75=Výsledky!$OW$9),10,0))</f>
        <v/>
      </c>
      <c r="OX81" s="93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95" t="str">
        <f>IF(ISBLANK($OY$3),"",IF(ISBLANK(Tipy!MN75),"-",SUM(OT81:OX81)))</f>
        <v/>
      </c>
      <c r="OZ81" s="94"/>
      <c r="PA81" s="92" t="str">
        <f>IF(ISBLANK($PF$3),"",IF(ISBLANK(Tipy!MT75),0,IF(AND(Tipy!MT75=Výsledky!$PD$3,Tipy!MV75=Výsledky!$PF$3),50,0)))</f>
        <v/>
      </c>
      <c r="PB81" s="92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92" t="str">
        <f>IF(ISBLANK($PF$3),"",IF(OR(Tipy!MW75=Výsledky!$PA$6,Tipy!MW75=Výsledky!$PA$7,Tipy!MW75=Výsledky!$PA$8,Tipy!MW75=Výsledky!$PA$9),30,0))</f>
        <v/>
      </c>
      <c r="PD81" s="92" t="str">
        <f>IF(ISBLANK($PF$3),"",IF(OR(Tipy!MX75=Výsledky!$PD$6,Tipy!MX75=Výsledky!$PD$7,Tipy!MX75=Výsledky!$PD$8,Tipy!MX75=Výsledky!$PD$9),10,0))</f>
        <v/>
      </c>
      <c r="PE81" s="93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95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>
        <f>IF(ISBLANK($LS$3),"",IF(ISBLANK(Tipy!JT76),0,IF(AND(Tipy!JT76=Výsledky!$LQ$3,Tipy!JV76=Výsledky!$LS$3),50,0)))</f>
        <v>0</v>
      </c>
      <c r="LO82" s="182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82">
        <f>IF(ISBLANK($LS$3),"",IF(OR(Tipy!JW76=Výsledky!$LN$6,Tipy!JW76=Výsledky!$LN$7,Tipy!JW76=Výsledky!$LN$8,Tipy!JW76=Výsledky!$LN$9),30,0))</f>
        <v>0</v>
      </c>
      <c r="LQ82" s="182">
        <f>IF(ISBLANK($LS$3),"",IF(OR(Tipy!JX76=Výsledky!$LQ$6,Tipy!JX76=Výsledky!$LQ$7,Tipy!JX76=Výsledky!$LQ$8,Tipy!JX76=Výsledky!$LQ$9),10,0))</f>
        <v>0</v>
      </c>
      <c r="LR82" s="183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6" t="str">
        <f>IF(ISBLANK($LS$3),"",IF(ISBLANK(Tipy!JT76),"-",SUM(LN82:LR82)))</f>
        <v>-</v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182">
        <f>IF(ISBLANK($MG$3),"",IF(ISBLANK(Tipy!KF76),0,IF(AND(Tipy!KF76=Výsledky!$ME$3,Tipy!KH76=Výsledky!$MG$3),50,0)))</f>
        <v>0</v>
      </c>
      <c r="MC82" s="182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2">
        <f>IF(ISBLANK($MG$3),"",IF(OR(Tipy!KI76=Výsledky!$MB$6,Tipy!KI76=Výsledky!$MB$7,Tipy!KI76=Výsledky!$MB$8,Tipy!KI76=Výsledky!$MB$9),30,0))</f>
        <v>0</v>
      </c>
      <c r="ME82" s="182">
        <f>IF(ISBLANK($MG$3),"",IF(OR(Tipy!KJ76=Výsledky!$ME$6,Tipy!KJ76=Výsledky!$ME$7,Tipy!KJ76=Výsledky!$ME$8,Tipy!KJ76=Výsledky!$ME$9),10,0))</f>
        <v>0</v>
      </c>
      <c r="MF82" s="183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6" t="str">
        <f>IF(ISBLANK($MG$3),"",IF(ISBLANK(Tipy!KF76),"-",SUM(MB82:MF82)))</f>
        <v>-</v>
      </c>
      <c r="MH82" s="94"/>
      <c r="MI82" s="182">
        <f>IF(ISBLANK($MN$3),"",IF(ISBLANK(Tipy!KL76),0,IF(AND(Tipy!KL76=Výsledky!$ML$3,Tipy!KN76=Výsledky!$MN$3),50,0)))</f>
        <v>0</v>
      </c>
      <c r="MJ82" s="182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2">
        <f>IF(ISBLANK($MN$3),"",IF(OR(Tipy!KO76=Výsledky!$MI$6,Tipy!KO76=Výsledky!$MI$7,Tipy!KO76=Výsledky!$MI$8,Tipy!KO76=Výsledky!$MI$9),30,0))</f>
        <v>0</v>
      </c>
      <c r="ML82" s="182">
        <f>IF(ISBLANK($MN$3),"",IF(OR(Tipy!KP76=Výsledky!$ML$6,Tipy!KP76=Výsledky!$ML$7,Tipy!KP76=Výsledky!$ML$8,Tipy!KP76=Výsledky!$ML$9),10,0))</f>
        <v>0</v>
      </c>
      <c r="MM82" s="183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6" t="str">
        <f>IF(ISBLANK($MN$3),"",IF(ISBLANK(Tipy!KL76),"-",SUM(MI82:MM82)))</f>
        <v>-</v>
      </c>
      <c r="MO82" s="185"/>
      <c r="MP82" s="182">
        <f>IF(ISBLANK($MU$3),"",IF(ISBLANK(Tipy!KR76),0,IF(AND(Tipy!KR76=Výsledky!$MS$3,Tipy!KT76=Výsledky!$MU$3),50,0)))</f>
        <v>0</v>
      </c>
      <c r="MQ82" s="182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2">
        <f>IF(ISBLANK($MU$3),"",IF(OR(Tipy!KU76=Výsledky!$MP$6,Tipy!KU76=Výsledky!$MP$7,Tipy!KU76=Výsledky!$MP$8,Tipy!KU76=Výsledky!$MP$9),30,0))</f>
        <v>0</v>
      </c>
      <c r="MS82" s="182">
        <f>IF(ISBLANK($MU$3),"",IF(OR(Tipy!KV76=Výsledky!$MS$6,Tipy!KV76=Výsledky!$MS$7,Tipy!KV76=Výsledky!$MS$8,Tipy!KV76=Výsledky!$MS$9),10,0))</f>
        <v>0</v>
      </c>
      <c r="MT82" s="183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6" t="str">
        <f>IF(ISBLANK($MU$3),"",IF(ISBLANK(Tipy!KR76),"-",SUM(MP82:MT82)))</f>
        <v>-</v>
      </c>
      <c r="MV82" s="185"/>
      <c r="MW82" s="182">
        <f>IF(ISBLANK($NB$3),"",IF(ISBLANK(Tipy!KX76),0,IF(AND(Tipy!KX76=Výsledky!$MZ$3,Tipy!KZ76=Výsledky!$NB$3),50,0)))</f>
        <v>0</v>
      </c>
      <c r="MX82" s="182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2">
        <f>IF(ISBLANK($NB$3),"",IF(OR(Tipy!LA76=Výsledky!$MW$6,Tipy!LA76=Výsledky!$MW$7,Tipy!LA76=Výsledky!$MW$8,Tipy!LA76=Výsledky!$MW$9),30,0))</f>
        <v>0</v>
      </c>
      <c r="MZ82" s="182">
        <f>IF(ISBLANK($NB$3),"",IF(OR(Tipy!LB76=Výsledky!$MZ$6,Tipy!LB76=Výsledky!$MZ$7,Tipy!LB76=Výsledky!$MZ$8,Tipy!LB76=Výsledky!$MZ$9),10,0))</f>
        <v>0</v>
      </c>
      <c r="NA82" s="183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6" t="str">
        <f>IF(ISBLANK($NB$3),"",IF(ISBLANK(Tipy!KX76),"-",SUM(MW82:NA82)))</f>
        <v>-</v>
      </c>
      <c r="NC82" s="185"/>
      <c r="ND82" s="182" t="str">
        <f>IF(ISBLANK($NI$3),"",IF(ISBLANK(Tipy!LD76),0,IF(AND(Tipy!LD76=Výsledky!$NG$3,Tipy!LF76=Výsledky!$NI$3),50,0)))</f>
        <v/>
      </c>
      <c r="NE82" s="182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2" t="str">
        <f>IF(ISBLANK($NI$3),"",IF(OR(Tipy!LG76=Výsledky!$ND$6,Tipy!LG76=Výsledky!$ND$7,Tipy!LG76=Výsledky!$ND$8,Tipy!LG76=Výsledky!$ND$9),30,0))</f>
        <v/>
      </c>
      <c r="NG82" s="182" t="str">
        <f>IF(ISBLANK($NI$3),"",IF(OR(Tipy!LH76=Výsledky!$NG$6,Tipy!LH76=Výsledky!$NG$7,Tipy!LH76=Výsledky!$NG$8,Tipy!LH76=Výsledky!$NG$9),10,0))</f>
        <v/>
      </c>
      <c r="NH82" s="183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6" t="str">
        <f>IF(ISBLANK($NI$3),"",IF(ISBLANK(Tipy!LD76),"-",SUM(ND82:NH82)))</f>
        <v/>
      </c>
      <c r="NJ82" s="185"/>
      <c r="NK82" s="182">
        <f>IF(ISBLANK($NP$3),"",IF(ISBLANK(Tipy!LJ76),0,IF(AND(Tipy!LJ76=Výsledky!$NN$3,Tipy!LL76=Výsledky!$NP$3),50,0)))</f>
        <v>0</v>
      </c>
      <c r="NL82" s="182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2">
        <f>IF(ISBLANK($NP$3),"",IF(OR(Tipy!LM76=Výsledky!$NK$6,Tipy!LM76=Výsledky!$NK$7,Tipy!LM76=Výsledky!$NK$8,Tipy!LM76=Výsledky!$NK$9),30,0))</f>
        <v>0</v>
      </c>
      <c r="NN82" s="182">
        <f>IF(ISBLANK($NP$3),"",IF(OR(Tipy!LN76=Výsledky!$NN$6,Tipy!LN76=Výsledky!$NN$7,Tipy!LN76=Výsledky!$NN$8,Tipy!LN76=Výsledky!$NN$9),10,0))</f>
        <v>0</v>
      </c>
      <c r="NO82" s="183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6" t="str">
        <f>IF(ISBLANK($NP$3),"",IF(ISBLANK(Tipy!LJ76),"-",SUM(NK82:NO82)))</f>
        <v>-</v>
      </c>
      <c r="NQ82" s="185"/>
      <c r="NR82" s="182">
        <f>IF(ISBLANK($NW$3),"",IF(ISBLANK(Tipy!LP76),0,IF(AND(Tipy!LP76=Výsledky!$NU$3,Tipy!LR76=Výsledky!$NW$3),50,0)))</f>
        <v>0</v>
      </c>
      <c r="NS82" s="182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82">
        <f>IF(ISBLANK($NW$3),"",IF(OR(Tipy!LS76=Výsledky!$NR$6,Tipy!LS76=Výsledky!$NR$7,Tipy!LS76=Výsledky!$NR$8,Tipy!LS76=Výsledky!$NR$9),30,0))</f>
        <v>0</v>
      </c>
      <c r="NU82" s="182">
        <f>IF(ISBLANK($NW$3),"",IF(OR(Tipy!LT76=Výsledky!$NU$6,Tipy!LT76=Výsledky!$NU$7,Tipy!LT76=Výsledky!$NU$8,Tipy!LT76=Výsledky!$NU$9),10,0))</f>
        <v>0</v>
      </c>
      <c r="NV82" s="183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6" t="str">
        <f>IF(ISBLANK($NW$3),"",IF(ISBLANK(Tipy!LP76),"-",SUM(NR82:NV82)))</f>
        <v>-</v>
      </c>
      <c r="NX82" s="94"/>
      <c r="NY82" s="92">
        <f>IF(ISBLANK($OD$3),"",IF(ISBLANK(Tipy!LV76),0,IF(AND(Tipy!LV76=Výsledky!$OB$3,Tipy!LX76=Výsledky!$OD$3),50,0)))</f>
        <v>0</v>
      </c>
      <c r="NZ82" s="92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92">
        <f>IF(ISBLANK($OD$3),"",IF(OR(Tipy!LY76=Výsledky!$NY$6,Tipy!LY76=Výsledky!$NY$7,Tipy!LY76=Výsledky!$NY$8,Tipy!LY76=Výsledky!$NY$9),30,0))</f>
        <v>0</v>
      </c>
      <c r="OB82" s="92">
        <f>IF(ISBLANK($OD$3),"",IF(OR(Tipy!LZ76=Výsledky!$OB$6,Tipy!LZ76=Výsledky!$OB$7,Tipy!LZ76=Výsledky!$OB$8,Tipy!LZ76=Výsledky!$OB$9),10,0))</f>
        <v>0</v>
      </c>
      <c r="OC82" s="93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95" t="str">
        <f>IF(ISBLANK($OD$3),"",IF(ISBLANK(Tipy!LV76),"-",SUM(NY82:OC82)))</f>
        <v>-</v>
      </c>
      <c r="OE82" s="94"/>
      <c r="OF82" s="92" t="str">
        <f>IF(ISBLANK($OK$3),"",IF(ISBLANK(Tipy!MB76),0,IF(AND(Tipy!MB76=Výsledky!$OI$3,Tipy!MD76=Výsledky!$OK$3),50,0)))</f>
        <v/>
      </c>
      <c r="OG82" s="92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92" t="str">
        <f>IF(ISBLANK($OK$3),"",IF(OR(Tipy!ME76=Výsledky!$OF$6,Tipy!ME76=Výsledky!$OF$7,Tipy!ME76=Výsledky!$OF$8,Tipy!ME76=Výsledky!$OF$9),30,0))</f>
        <v/>
      </c>
      <c r="OI82" s="92" t="str">
        <f>IF(ISBLANK($OK$3),"",IF(OR(Tipy!MF76=Výsledky!$OI$6,Tipy!MF76=Výsledky!$OI$7,Tipy!MF76=Výsledky!$OI$8,Tipy!MF76=Výsledky!$OI$9),10,0))</f>
        <v/>
      </c>
      <c r="OJ82" s="93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95" t="str">
        <f>IF(ISBLANK($OK$3),"",IF(ISBLANK(Tipy!MB76),"-",SUM(OF82:OJ82)))</f>
        <v/>
      </c>
      <c r="OL82" s="94"/>
      <c r="OM82" s="92" t="str">
        <f>IF(ISBLANK($OR$3),"",IF(ISBLANK(Tipy!MH76),0,IF(AND(Tipy!MH76=Výsledky!$OP$3,Tipy!MJ76=Výsledky!$OR$3),50,0)))</f>
        <v/>
      </c>
      <c r="ON82" s="92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92" t="str">
        <f>IF(ISBLANK($OR$3),"",IF(OR(Tipy!MK76=Výsledky!$OM$6,Tipy!MK76=Výsledky!$OM$7,Tipy!MK76=Výsledky!$OM$8,Tipy!MK76=Výsledky!$OM$9),30,0))</f>
        <v/>
      </c>
      <c r="OP82" s="92" t="str">
        <f>IF(ISBLANK($OR$3),"",IF(OR(Tipy!ML76=Výsledky!$OP$6,Tipy!ML76=Výsledky!$OP$7,Tipy!ML76=Výsledky!$OP$8,Tipy!ML76=Výsledky!$OP$9),10,0))</f>
        <v/>
      </c>
      <c r="OQ82" s="93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95" t="str">
        <f>IF(ISBLANK($OR$3),"",IF(ISBLANK(Tipy!MH76),"-",SUM(OM82:OQ82)))</f>
        <v/>
      </c>
      <c r="OS82" s="94"/>
      <c r="OT82" s="92" t="str">
        <f>IF(ISBLANK($OY$3),"",IF(ISBLANK(Tipy!MN76),0,IF(AND(Tipy!MN76=Výsledky!$OW$3,Tipy!MP76=Výsledky!$OY$3),50,0)))</f>
        <v/>
      </c>
      <c r="OU82" s="92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92" t="str">
        <f>IF(ISBLANK($OY$3),"",IF(OR(Tipy!MQ76=Výsledky!$OT$6,Tipy!MQ76=Výsledky!$OT$7,Tipy!MQ76=Výsledky!$OT$8,Tipy!MQ76=Výsledky!$OT$9),30,0))</f>
        <v/>
      </c>
      <c r="OW82" s="92" t="str">
        <f>IF(ISBLANK($OY$3),"",IF(OR(Tipy!MR76=Výsledky!$OW$6,Tipy!MR76=Výsledky!$OW$7,Tipy!MR76=Výsledky!$OW$8,Tipy!MR76=Výsledky!$OW$9),10,0))</f>
        <v/>
      </c>
      <c r="OX82" s="93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95" t="str">
        <f>IF(ISBLANK($OY$3),"",IF(ISBLANK(Tipy!MN76),"-",SUM(OT82:OX82)))</f>
        <v/>
      </c>
      <c r="OZ82" s="94"/>
      <c r="PA82" s="92" t="str">
        <f>IF(ISBLANK($PF$3),"",IF(ISBLANK(Tipy!MT76),0,IF(AND(Tipy!MT76=Výsledky!$PD$3,Tipy!MV76=Výsledky!$PF$3),50,0)))</f>
        <v/>
      </c>
      <c r="PB82" s="92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92" t="str">
        <f>IF(ISBLANK($PF$3),"",IF(OR(Tipy!MW76=Výsledky!$PA$6,Tipy!MW76=Výsledky!$PA$7,Tipy!MW76=Výsledky!$PA$8,Tipy!MW76=Výsledky!$PA$9),30,0))</f>
        <v/>
      </c>
      <c r="PD82" s="92" t="str">
        <f>IF(ISBLANK($PF$3),"",IF(OR(Tipy!MX76=Výsledky!$PD$6,Tipy!MX76=Výsledky!$PD$7,Tipy!MX76=Výsledky!$PD$8,Tipy!MX76=Výsledky!$PD$9),10,0))</f>
        <v/>
      </c>
      <c r="PE82" s="93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95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>
        <f>IF(ISBLANK($LS$3),"",IF(ISBLANK(Tipy!JT77),0,IF(AND(Tipy!JT77=Výsledky!$LQ$3,Tipy!JV77=Výsledky!$LS$3),50,0)))</f>
        <v>0</v>
      </c>
      <c r="LO83" s="182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82">
        <f>IF(ISBLANK($LS$3),"",IF(OR(Tipy!JW77=Výsledky!$LN$6,Tipy!JW77=Výsledky!$LN$7,Tipy!JW77=Výsledky!$LN$8,Tipy!JW77=Výsledky!$LN$9),30,0))</f>
        <v>0</v>
      </c>
      <c r="LQ83" s="182">
        <f>IF(ISBLANK($LS$3),"",IF(OR(Tipy!JX77=Výsledky!$LQ$6,Tipy!JX77=Výsledky!$LQ$7,Tipy!JX77=Výsledky!$LQ$8,Tipy!JX77=Výsledky!$LQ$9),10,0))</f>
        <v>10</v>
      </c>
      <c r="LR83" s="183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6">
        <f>IF(ISBLANK($LS$3),"",IF(ISBLANK(Tipy!JT77),"-",SUM(LN83:LR83)))</f>
        <v>30</v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182">
        <f>IF(ISBLANK($MG$3),"",IF(ISBLANK(Tipy!KF77),0,IF(AND(Tipy!KF77=Výsledky!$ME$3,Tipy!KH77=Výsledky!$MG$3),50,0)))</f>
        <v>50</v>
      </c>
      <c r="MC83" s="182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2">
        <f>IF(ISBLANK($MG$3),"",IF(OR(Tipy!KI77=Výsledky!$MB$6,Tipy!KI77=Výsledky!$MB$7,Tipy!KI77=Výsledky!$MB$8,Tipy!KI77=Výsledky!$MB$9),30,0))</f>
        <v>30</v>
      </c>
      <c r="ME83" s="182">
        <f>IF(ISBLANK($MG$3),"",IF(OR(Tipy!KJ77=Výsledky!$ME$6,Tipy!KJ77=Výsledky!$ME$7,Tipy!KJ77=Výsledky!$ME$8,Tipy!KJ77=Výsledky!$ME$9),10,0))</f>
        <v>0</v>
      </c>
      <c r="MF83" s="183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6">
        <f>IF(ISBLANK($MG$3),"",IF(ISBLANK(Tipy!KF77),"-",SUM(MB83:MF83)))</f>
        <v>80</v>
      </c>
      <c r="MH83" s="94"/>
      <c r="MI83" s="182">
        <f>IF(ISBLANK($MN$3),"",IF(ISBLANK(Tipy!KL77),0,IF(AND(Tipy!KL77=Výsledky!$ML$3,Tipy!KN77=Výsledky!$MN$3),50,0)))</f>
        <v>0</v>
      </c>
      <c r="MJ83" s="182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2">
        <f>IF(ISBLANK($MN$3),"",IF(OR(Tipy!KO77=Výsledky!$MI$6,Tipy!KO77=Výsledky!$MI$7,Tipy!KO77=Výsledky!$MI$8,Tipy!KO77=Výsledky!$MI$9),30,0))</f>
        <v>0</v>
      </c>
      <c r="ML83" s="182">
        <f>IF(ISBLANK($MN$3),"",IF(OR(Tipy!KP77=Výsledky!$ML$6,Tipy!KP77=Výsledky!$ML$7,Tipy!KP77=Výsledky!$ML$8,Tipy!KP77=Výsledky!$ML$9),10,0))</f>
        <v>10</v>
      </c>
      <c r="MM83" s="183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6">
        <f>IF(ISBLANK($MN$3),"",IF(ISBLANK(Tipy!KL77),"-",SUM(MI83:MM83)))</f>
        <v>40</v>
      </c>
      <c r="MO83" s="185"/>
      <c r="MP83" s="182">
        <f>IF(ISBLANK($MU$3),"",IF(ISBLANK(Tipy!KR77),0,IF(AND(Tipy!KR77=Výsledky!$MS$3,Tipy!KT77=Výsledky!$MU$3),50,0)))</f>
        <v>0</v>
      </c>
      <c r="MQ83" s="182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2">
        <f>IF(ISBLANK($MU$3),"",IF(OR(Tipy!KU77=Výsledky!$MP$6,Tipy!KU77=Výsledky!$MP$7,Tipy!KU77=Výsledky!$MP$8,Tipy!KU77=Výsledky!$MP$9),30,0))</f>
        <v>30</v>
      </c>
      <c r="MS83" s="182">
        <f>IF(ISBLANK($MU$3),"",IF(OR(Tipy!KV77=Výsledky!$MS$6,Tipy!KV77=Výsledky!$MS$7,Tipy!KV77=Výsledky!$MS$8,Tipy!KV77=Výsledky!$MS$9),10,0))</f>
        <v>10</v>
      </c>
      <c r="MT83" s="183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6">
        <f>IF(ISBLANK($MU$3),"",IF(ISBLANK(Tipy!KR77),"-",SUM(MP83:MT83)))</f>
        <v>60</v>
      </c>
      <c r="MV83" s="185"/>
      <c r="MW83" s="182">
        <f>IF(ISBLANK($NB$3),"",IF(ISBLANK(Tipy!KX77),0,IF(AND(Tipy!KX77=Výsledky!$MZ$3,Tipy!KZ77=Výsledky!$NB$3),50,0)))</f>
        <v>0</v>
      </c>
      <c r="MX83" s="182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2">
        <f>IF(ISBLANK($NB$3),"",IF(OR(Tipy!LA77=Výsledky!$MW$6,Tipy!LA77=Výsledky!$MW$7,Tipy!LA77=Výsledky!$MW$8,Tipy!LA77=Výsledky!$MW$9),30,0))</f>
        <v>0</v>
      </c>
      <c r="MZ83" s="182">
        <f>IF(ISBLANK($NB$3),"",IF(OR(Tipy!LB77=Výsledky!$MZ$6,Tipy!LB77=Výsledky!$MZ$7,Tipy!LB77=Výsledky!$MZ$8,Tipy!LB77=Výsledky!$MZ$9),10,0))</f>
        <v>0</v>
      </c>
      <c r="NA83" s="183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6">
        <f>IF(ISBLANK($NB$3),"",IF(ISBLANK(Tipy!KX77),"-",SUM(MW83:NA83)))</f>
        <v>0</v>
      </c>
      <c r="NC83" s="185"/>
      <c r="ND83" s="182" t="str">
        <f>IF(ISBLANK($NI$3),"",IF(ISBLANK(Tipy!LD77),0,IF(AND(Tipy!LD77=Výsledky!$NG$3,Tipy!LF77=Výsledky!$NI$3),50,0)))</f>
        <v/>
      </c>
      <c r="NE83" s="182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2" t="str">
        <f>IF(ISBLANK($NI$3),"",IF(OR(Tipy!LG77=Výsledky!$ND$6,Tipy!LG77=Výsledky!$ND$7,Tipy!LG77=Výsledky!$ND$8,Tipy!LG77=Výsledky!$ND$9),30,0))</f>
        <v/>
      </c>
      <c r="NG83" s="182" t="str">
        <f>IF(ISBLANK($NI$3),"",IF(OR(Tipy!LH77=Výsledky!$NG$6,Tipy!LH77=Výsledky!$NG$7,Tipy!LH77=Výsledky!$NG$8,Tipy!LH77=Výsledky!$NG$9),10,0))</f>
        <v/>
      </c>
      <c r="NH83" s="183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6" t="str">
        <f>IF(ISBLANK($NI$3),"",IF(ISBLANK(Tipy!LD77),"-",SUM(ND83:NH83)))</f>
        <v/>
      </c>
      <c r="NJ83" s="185"/>
      <c r="NK83" s="182">
        <f>IF(ISBLANK($NP$3),"",IF(ISBLANK(Tipy!LJ77),0,IF(AND(Tipy!LJ77=Výsledky!$NN$3,Tipy!LL77=Výsledky!$NP$3),50,0)))</f>
        <v>0</v>
      </c>
      <c r="NL83" s="182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2">
        <f>IF(ISBLANK($NP$3),"",IF(OR(Tipy!LM77=Výsledky!$NK$6,Tipy!LM77=Výsledky!$NK$7,Tipy!LM77=Výsledky!$NK$8,Tipy!LM77=Výsledky!$NK$9),30,0))</f>
        <v>0</v>
      </c>
      <c r="NN83" s="182">
        <f>IF(ISBLANK($NP$3),"",IF(OR(Tipy!LN77=Výsledky!$NN$6,Tipy!LN77=Výsledky!$NN$7,Tipy!LN77=Výsledky!$NN$8,Tipy!LN77=Výsledky!$NN$9),10,0))</f>
        <v>0</v>
      </c>
      <c r="NO83" s="183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6">
        <f>IF(ISBLANK($NP$3),"",IF(ISBLANK(Tipy!LJ77),"-",SUM(NK83:NO83)))</f>
        <v>0</v>
      </c>
      <c r="NQ83" s="185"/>
      <c r="NR83" s="182">
        <f>IF(ISBLANK($NW$3),"",IF(ISBLANK(Tipy!LP77),0,IF(AND(Tipy!LP77=Výsledky!$NU$3,Tipy!LR77=Výsledky!$NW$3),50,0)))</f>
        <v>0</v>
      </c>
      <c r="NS83" s="182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82">
        <f>IF(ISBLANK($NW$3),"",IF(OR(Tipy!LS77=Výsledky!$NR$6,Tipy!LS77=Výsledky!$NR$7,Tipy!LS77=Výsledky!$NR$8,Tipy!LS77=Výsledky!$NR$9),30,0))</f>
        <v>0</v>
      </c>
      <c r="NU83" s="182">
        <f>IF(ISBLANK($NW$3),"",IF(OR(Tipy!LT77=Výsledky!$NU$6,Tipy!LT77=Výsledky!$NU$7,Tipy!LT77=Výsledky!$NU$8,Tipy!LT77=Výsledky!$NU$9),10,0))</f>
        <v>0</v>
      </c>
      <c r="NV83" s="183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6">
        <f>IF(ISBLANK($NW$3),"",IF(ISBLANK(Tipy!LP77),"-",SUM(NR83:NV83)))</f>
        <v>20</v>
      </c>
      <c r="NX83" s="94"/>
      <c r="NY83" s="92">
        <f>IF(ISBLANK($OD$3),"",IF(ISBLANK(Tipy!LV77),0,IF(AND(Tipy!LV77=Výsledky!$OB$3,Tipy!LX77=Výsledky!$OD$3),50,0)))</f>
        <v>0</v>
      </c>
      <c r="NZ83" s="92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92">
        <f>IF(ISBLANK($OD$3),"",IF(OR(Tipy!LY77=Výsledky!$NY$6,Tipy!LY77=Výsledky!$NY$7,Tipy!LY77=Výsledky!$NY$8,Tipy!LY77=Výsledky!$NY$9),30,0))</f>
        <v>0</v>
      </c>
      <c r="OB83" s="92">
        <f>IF(ISBLANK($OD$3),"",IF(OR(Tipy!LZ77=Výsledky!$OB$6,Tipy!LZ77=Výsledky!$OB$7,Tipy!LZ77=Výsledky!$OB$8,Tipy!LZ77=Výsledky!$OB$9),10,0))</f>
        <v>0</v>
      </c>
      <c r="OC83" s="93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95">
        <f>IF(ISBLANK($OD$3),"",IF(ISBLANK(Tipy!LV77),"-",SUM(NY83:OC83)))</f>
        <v>30</v>
      </c>
      <c r="OE83" s="94"/>
      <c r="OF83" s="92" t="str">
        <f>IF(ISBLANK($OK$3),"",IF(ISBLANK(Tipy!MB77),0,IF(AND(Tipy!MB77=Výsledky!$OI$3,Tipy!MD77=Výsledky!$OK$3),50,0)))</f>
        <v/>
      </c>
      <c r="OG83" s="92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92" t="str">
        <f>IF(ISBLANK($OK$3),"",IF(OR(Tipy!ME77=Výsledky!$OF$6,Tipy!ME77=Výsledky!$OF$7,Tipy!ME77=Výsledky!$OF$8,Tipy!ME77=Výsledky!$OF$9),30,0))</f>
        <v/>
      </c>
      <c r="OI83" s="92" t="str">
        <f>IF(ISBLANK($OK$3),"",IF(OR(Tipy!MF77=Výsledky!$OI$6,Tipy!MF77=Výsledky!$OI$7,Tipy!MF77=Výsledky!$OI$8,Tipy!MF77=Výsledky!$OI$9),10,0))</f>
        <v/>
      </c>
      <c r="OJ83" s="93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95" t="str">
        <f>IF(ISBLANK($OK$3),"",IF(ISBLANK(Tipy!MB77),"-",SUM(OF83:OJ83)))</f>
        <v/>
      </c>
      <c r="OL83" s="94"/>
      <c r="OM83" s="92" t="str">
        <f>IF(ISBLANK($OR$3),"",IF(ISBLANK(Tipy!MH77),0,IF(AND(Tipy!MH77=Výsledky!$OP$3,Tipy!MJ77=Výsledky!$OR$3),50,0)))</f>
        <v/>
      </c>
      <c r="ON83" s="92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92" t="str">
        <f>IF(ISBLANK($OR$3),"",IF(OR(Tipy!MK77=Výsledky!$OM$6,Tipy!MK77=Výsledky!$OM$7,Tipy!MK77=Výsledky!$OM$8,Tipy!MK77=Výsledky!$OM$9),30,0))</f>
        <v/>
      </c>
      <c r="OP83" s="92" t="str">
        <f>IF(ISBLANK($OR$3),"",IF(OR(Tipy!ML77=Výsledky!$OP$6,Tipy!ML77=Výsledky!$OP$7,Tipy!ML77=Výsledky!$OP$8,Tipy!ML77=Výsledky!$OP$9),10,0))</f>
        <v/>
      </c>
      <c r="OQ83" s="93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95" t="str">
        <f>IF(ISBLANK($OR$3),"",IF(ISBLANK(Tipy!MH77),"-",SUM(OM83:OQ83)))</f>
        <v/>
      </c>
      <c r="OS83" s="94"/>
      <c r="OT83" s="92" t="str">
        <f>IF(ISBLANK($OY$3),"",IF(ISBLANK(Tipy!MN77),0,IF(AND(Tipy!MN77=Výsledky!$OW$3,Tipy!MP77=Výsledky!$OY$3),50,0)))</f>
        <v/>
      </c>
      <c r="OU83" s="92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92" t="str">
        <f>IF(ISBLANK($OY$3),"",IF(OR(Tipy!MQ77=Výsledky!$OT$6,Tipy!MQ77=Výsledky!$OT$7,Tipy!MQ77=Výsledky!$OT$8,Tipy!MQ77=Výsledky!$OT$9),30,0))</f>
        <v/>
      </c>
      <c r="OW83" s="92" t="str">
        <f>IF(ISBLANK($OY$3),"",IF(OR(Tipy!MR77=Výsledky!$OW$6,Tipy!MR77=Výsledky!$OW$7,Tipy!MR77=Výsledky!$OW$8,Tipy!MR77=Výsledky!$OW$9),10,0))</f>
        <v/>
      </c>
      <c r="OX83" s="93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95" t="str">
        <f>IF(ISBLANK($OY$3),"",IF(ISBLANK(Tipy!MN77),"-",SUM(OT83:OX83)))</f>
        <v/>
      </c>
      <c r="OZ83" s="94"/>
      <c r="PA83" s="92" t="str">
        <f>IF(ISBLANK($PF$3),"",IF(ISBLANK(Tipy!MT77),0,IF(AND(Tipy!MT77=Výsledky!$PD$3,Tipy!MV77=Výsledky!$PF$3),50,0)))</f>
        <v/>
      </c>
      <c r="PB83" s="92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92" t="str">
        <f>IF(ISBLANK($PF$3),"",IF(OR(Tipy!MW77=Výsledky!$PA$6,Tipy!MW77=Výsledky!$PA$7,Tipy!MW77=Výsledky!$PA$8,Tipy!MW77=Výsledky!$PA$9),30,0))</f>
        <v/>
      </c>
      <c r="PD83" s="92" t="str">
        <f>IF(ISBLANK($PF$3),"",IF(OR(Tipy!MX77=Výsledky!$PD$6,Tipy!MX77=Výsledky!$PD$7,Tipy!MX77=Výsledky!$PD$8,Tipy!MX77=Výsledky!$PD$9),10,0))</f>
        <v/>
      </c>
      <c r="PE83" s="93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95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>
        <f>IF(ISBLANK($LS$3),"",IF(ISBLANK(Tipy!JT78),0,IF(AND(Tipy!JT78=Výsledky!$LQ$3,Tipy!JV78=Výsledky!$LS$3),50,0)))</f>
        <v>0</v>
      </c>
      <c r="LO84" s="182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82">
        <f>IF(ISBLANK($LS$3),"",IF(OR(Tipy!JW78=Výsledky!$LN$6,Tipy!JW78=Výsledky!$LN$7,Tipy!JW78=Výsledky!$LN$8,Tipy!JW78=Výsledky!$LN$9),30,0))</f>
        <v>0</v>
      </c>
      <c r="LQ84" s="182">
        <f>IF(ISBLANK($LS$3),"",IF(OR(Tipy!JX78=Výsledky!$LQ$6,Tipy!JX78=Výsledky!$LQ$7,Tipy!JX78=Výsledky!$LQ$8,Tipy!JX78=Výsledky!$LQ$9),10,0))</f>
        <v>0</v>
      </c>
      <c r="LR84" s="183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6" t="str">
        <f>IF(ISBLANK($LS$3),"",IF(ISBLANK(Tipy!JT78),"-",SUM(LN84:LR84)))</f>
        <v>-</v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182">
        <f>IF(ISBLANK($MG$3),"",IF(ISBLANK(Tipy!KF78),0,IF(AND(Tipy!KF78=Výsledky!$ME$3,Tipy!KH78=Výsledky!$MG$3),50,0)))</f>
        <v>0</v>
      </c>
      <c r="MC84" s="182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2">
        <f>IF(ISBLANK($MG$3),"",IF(OR(Tipy!KI78=Výsledky!$MB$6,Tipy!KI78=Výsledky!$MB$7,Tipy!KI78=Výsledky!$MB$8,Tipy!KI78=Výsledky!$MB$9),30,0))</f>
        <v>0</v>
      </c>
      <c r="ME84" s="182">
        <f>IF(ISBLANK($MG$3),"",IF(OR(Tipy!KJ78=Výsledky!$ME$6,Tipy!KJ78=Výsledky!$ME$7,Tipy!KJ78=Výsledky!$ME$8,Tipy!KJ78=Výsledky!$ME$9),10,0))</f>
        <v>0</v>
      </c>
      <c r="MF84" s="183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6" t="str">
        <f>IF(ISBLANK($MG$3),"",IF(ISBLANK(Tipy!KF78),"-",SUM(MB84:MF84)))</f>
        <v>-</v>
      </c>
      <c r="MH84" s="94"/>
      <c r="MI84" s="182">
        <f>IF(ISBLANK($MN$3),"",IF(ISBLANK(Tipy!KL78),0,IF(AND(Tipy!KL78=Výsledky!$ML$3,Tipy!KN78=Výsledky!$MN$3),50,0)))</f>
        <v>0</v>
      </c>
      <c r="MJ84" s="182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2">
        <f>IF(ISBLANK($MN$3),"",IF(OR(Tipy!KO78=Výsledky!$MI$6,Tipy!KO78=Výsledky!$MI$7,Tipy!KO78=Výsledky!$MI$8,Tipy!KO78=Výsledky!$MI$9),30,0))</f>
        <v>0</v>
      </c>
      <c r="ML84" s="182">
        <f>IF(ISBLANK($MN$3),"",IF(OR(Tipy!KP78=Výsledky!$ML$6,Tipy!KP78=Výsledky!$ML$7,Tipy!KP78=Výsledky!$ML$8,Tipy!KP78=Výsledky!$ML$9),10,0))</f>
        <v>0</v>
      </c>
      <c r="MM84" s="183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6" t="str">
        <f>IF(ISBLANK($MN$3),"",IF(ISBLANK(Tipy!KL78),"-",SUM(MI84:MM84)))</f>
        <v>-</v>
      </c>
      <c r="MO84" s="185"/>
      <c r="MP84" s="182">
        <f>IF(ISBLANK($MU$3),"",IF(ISBLANK(Tipy!KR78),0,IF(AND(Tipy!KR78=Výsledky!$MS$3,Tipy!KT78=Výsledky!$MU$3),50,0)))</f>
        <v>0</v>
      </c>
      <c r="MQ84" s="182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2">
        <f>IF(ISBLANK($MU$3),"",IF(OR(Tipy!KU78=Výsledky!$MP$6,Tipy!KU78=Výsledky!$MP$7,Tipy!KU78=Výsledky!$MP$8,Tipy!KU78=Výsledky!$MP$9),30,0))</f>
        <v>0</v>
      </c>
      <c r="MS84" s="182">
        <f>IF(ISBLANK($MU$3),"",IF(OR(Tipy!KV78=Výsledky!$MS$6,Tipy!KV78=Výsledky!$MS$7,Tipy!KV78=Výsledky!$MS$8,Tipy!KV78=Výsledky!$MS$9),10,0))</f>
        <v>0</v>
      </c>
      <c r="MT84" s="183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6" t="str">
        <f>IF(ISBLANK($MU$3),"",IF(ISBLANK(Tipy!KR78),"-",SUM(MP84:MT84)))</f>
        <v>-</v>
      </c>
      <c r="MV84" s="185"/>
      <c r="MW84" s="182">
        <f>IF(ISBLANK($NB$3),"",IF(ISBLANK(Tipy!KX78),0,IF(AND(Tipy!KX78=Výsledky!$MZ$3,Tipy!KZ78=Výsledky!$NB$3),50,0)))</f>
        <v>0</v>
      </c>
      <c r="MX84" s="182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2">
        <f>IF(ISBLANK($NB$3),"",IF(OR(Tipy!LA78=Výsledky!$MW$6,Tipy!LA78=Výsledky!$MW$7,Tipy!LA78=Výsledky!$MW$8,Tipy!LA78=Výsledky!$MW$9),30,0))</f>
        <v>0</v>
      </c>
      <c r="MZ84" s="182">
        <f>IF(ISBLANK($NB$3),"",IF(OR(Tipy!LB78=Výsledky!$MZ$6,Tipy!LB78=Výsledky!$MZ$7,Tipy!LB78=Výsledky!$MZ$8,Tipy!LB78=Výsledky!$MZ$9),10,0))</f>
        <v>0</v>
      </c>
      <c r="NA84" s="183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6" t="str">
        <f>IF(ISBLANK($NB$3),"",IF(ISBLANK(Tipy!KX78),"-",SUM(MW84:NA84)))</f>
        <v>-</v>
      </c>
      <c r="NC84" s="185"/>
      <c r="ND84" s="182" t="str">
        <f>IF(ISBLANK($NI$3),"",IF(ISBLANK(Tipy!LD78),0,IF(AND(Tipy!LD78=Výsledky!$NG$3,Tipy!LF78=Výsledky!$NI$3),50,0)))</f>
        <v/>
      </c>
      <c r="NE84" s="182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2" t="str">
        <f>IF(ISBLANK($NI$3),"",IF(OR(Tipy!LG78=Výsledky!$ND$6,Tipy!LG78=Výsledky!$ND$7,Tipy!LG78=Výsledky!$ND$8,Tipy!LG78=Výsledky!$ND$9),30,0))</f>
        <v/>
      </c>
      <c r="NG84" s="182" t="str">
        <f>IF(ISBLANK($NI$3),"",IF(OR(Tipy!LH78=Výsledky!$NG$6,Tipy!LH78=Výsledky!$NG$7,Tipy!LH78=Výsledky!$NG$8,Tipy!LH78=Výsledky!$NG$9),10,0))</f>
        <v/>
      </c>
      <c r="NH84" s="183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6" t="str">
        <f>IF(ISBLANK($NI$3),"",IF(ISBLANK(Tipy!LD78),"-",SUM(ND84:NH84)))</f>
        <v/>
      </c>
      <c r="NJ84" s="185"/>
      <c r="NK84" s="182">
        <f>IF(ISBLANK($NP$3),"",IF(ISBLANK(Tipy!LJ78),0,IF(AND(Tipy!LJ78=Výsledky!$NN$3,Tipy!LL78=Výsledky!$NP$3),50,0)))</f>
        <v>0</v>
      </c>
      <c r="NL84" s="18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2">
        <f>IF(ISBLANK($NP$3),"",IF(OR(Tipy!LM78=Výsledky!$NK$6,Tipy!LM78=Výsledky!$NK$7,Tipy!LM78=Výsledky!$NK$8,Tipy!LM78=Výsledky!$NK$9),30,0))</f>
        <v>0</v>
      </c>
      <c r="NN84" s="182">
        <f>IF(ISBLANK($NP$3),"",IF(OR(Tipy!LN78=Výsledky!$NN$6,Tipy!LN78=Výsledky!$NN$7,Tipy!LN78=Výsledky!$NN$8,Tipy!LN78=Výsledky!$NN$9),10,0))</f>
        <v>0</v>
      </c>
      <c r="NO84" s="18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6" t="str">
        <f>IF(ISBLANK($NP$3),"",IF(ISBLANK(Tipy!LJ78),"-",SUM(NK84:NO84)))</f>
        <v>-</v>
      </c>
      <c r="NQ84" s="185"/>
      <c r="NR84" s="182">
        <f>IF(ISBLANK($NW$3),"",IF(ISBLANK(Tipy!LP78),0,IF(AND(Tipy!LP78=Výsledky!$NU$3,Tipy!LR78=Výsledky!$NW$3),50,0)))</f>
        <v>0</v>
      </c>
      <c r="NS84" s="182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82">
        <f>IF(ISBLANK($NW$3),"",IF(OR(Tipy!LS78=Výsledky!$NR$6,Tipy!LS78=Výsledky!$NR$7,Tipy!LS78=Výsledky!$NR$8,Tipy!LS78=Výsledky!$NR$9),30,0))</f>
        <v>0</v>
      </c>
      <c r="NU84" s="182">
        <f>IF(ISBLANK($NW$3),"",IF(OR(Tipy!LT78=Výsledky!$NU$6,Tipy!LT78=Výsledky!$NU$7,Tipy!LT78=Výsledky!$NU$8,Tipy!LT78=Výsledky!$NU$9),10,0))</f>
        <v>0</v>
      </c>
      <c r="NV84" s="183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6" t="str">
        <f>IF(ISBLANK($NW$3),"",IF(ISBLANK(Tipy!LP78),"-",SUM(NR84:NV84)))</f>
        <v>-</v>
      </c>
      <c r="NX84" s="94"/>
      <c r="NY84" s="92">
        <f>IF(ISBLANK($OD$3),"",IF(ISBLANK(Tipy!LV78),0,IF(AND(Tipy!LV78=Výsledky!$OB$3,Tipy!LX78=Výsledky!$OD$3),50,0)))</f>
        <v>0</v>
      </c>
      <c r="NZ84" s="92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92">
        <f>IF(ISBLANK($OD$3),"",IF(OR(Tipy!LY78=Výsledky!$NY$6,Tipy!LY78=Výsledky!$NY$7,Tipy!LY78=Výsledky!$NY$8,Tipy!LY78=Výsledky!$NY$9),30,0))</f>
        <v>0</v>
      </c>
      <c r="OB84" s="92">
        <f>IF(ISBLANK($OD$3),"",IF(OR(Tipy!LZ78=Výsledky!$OB$6,Tipy!LZ78=Výsledky!$OB$7,Tipy!LZ78=Výsledky!$OB$8,Tipy!LZ78=Výsledky!$OB$9),10,0))</f>
        <v>0</v>
      </c>
      <c r="OC84" s="93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95" t="str">
        <f>IF(ISBLANK($OD$3),"",IF(ISBLANK(Tipy!LV78),"-",SUM(NY84:OC84)))</f>
        <v>-</v>
      </c>
      <c r="OE84" s="94"/>
      <c r="OF84" s="92" t="str">
        <f>IF(ISBLANK($OK$3),"",IF(ISBLANK(Tipy!MB78),0,IF(AND(Tipy!MB78=Výsledky!$OI$3,Tipy!MD78=Výsledky!$OK$3),50,0)))</f>
        <v/>
      </c>
      <c r="OG84" s="92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92" t="str">
        <f>IF(ISBLANK($OK$3),"",IF(OR(Tipy!ME78=Výsledky!$OF$6,Tipy!ME78=Výsledky!$OF$7,Tipy!ME78=Výsledky!$OF$8,Tipy!ME78=Výsledky!$OF$9),30,0))</f>
        <v/>
      </c>
      <c r="OI84" s="92" t="str">
        <f>IF(ISBLANK($OK$3),"",IF(OR(Tipy!MF78=Výsledky!$OI$6,Tipy!MF78=Výsledky!$OI$7,Tipy!MF78=Výsledky!$OI$8,Tipy!MF78=Výsledky!$OI$9),10,0))</f>
        <v/>
      </c>
      <c r="OJ84" s="93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95" t="str">
        <f>IF(ISBLANK($OK$3),"",IF(ISBLANK(Tipy!MB78),"-",SUM(OF84:OJ84)))</f>
        <v/>
      </c>
      <c r="OL84" s="94"/>
      <c r="OM84" s="92" t="str">
        <f>IF(ISBLANK($OR$3),"",IF(ISBLANK(Tipy!MH78),0,IF(AND(Tipy!MH78=Výsledky!$OP$3,Tipy!MJ78=Výsledky!$OR$3),50,0)))</f>
        <v/>
      </c>
      <c r="ON84" s="92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92" t="str">
        <f>IF(ISBLANK($OR$3),"",IF(OR(Tipy!MK78=Výsledky!$OM$6,Tipy!MK78=Výsledky!$OM$7,Tipy!MK78=Výsledky!$OM$8,Tipy!MK78=Výsledky!$OM$9),30,0))</f>
        <v/>
      </c>
      <c r="OP84" s="92" t="str">
        <f>IF(ISBLANK($OR$3),"",IF(OR(Tipy!ML78=Výsledky!$OP$6,Tipy!ML78=Výsledky!$OP$7,Tipy!ML78=Výsledky!$OP$8,Tipy!ML78=Výsledky!$OP$9),10,0))</f>
        <v/>
      </c>
      <c r="OQ84" s="93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95" t="str">
        <f>IF(ISBLANK($OR$3),"",IF(ISBLANK(Tipy!MH78),"-",SUM(OM84:OQ84)))</f>
        <v/>
      </c>
      <c r="OS84" s="94"/>
      <c r="OT84" s="92" t="str">
        <f>IF(ISBLANK($OY$3),"",IF(ISBLANK(Tipy!MN78),0,IF(AND(Tipy!MN78=Výsledky!$OW$3,Tipy!MP78=Výsledky!$OY$3),50,0)))</f>
        <v/>
      </c>
      <c r="OU84" s="9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92" t="str">
        <f>IF(ISBLANK($OY$3),"",IF(OR(Tipy!MQ78=Výsledky!$OT$6,Tipy!MQ78=Výsledky!$OT$7,Tipy!MQ78=Výsledky!$OT$8,Tipy!MQ78=Výsledky!$OT$9),30,0))</f>
        <v/>
      </c>
      <c r="OW84" s="92" t="str">
        <f>IF(ISBLANK($OY$3),"",IF(OR(Tipy!MR78=Výsledky!$OW$6,Tipy!MR78=Výsledky!$OW$7,Tipy!MR78=Výsledky!$OW$8,Tipy!MR78=Výsledky!$OW$9),10,0))</f>
        <v/>
      </c>
      <c r="OX84" s="9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95" t="str">
        <f>IF(ISBLANK($OY$3),"",IF(ISBLANK(Tipy!MN78),"-",SUM(OT84:OX84)))</f>
        <v/>
      </c>
      <c r="OZ84" s="94"/>
      <c r="PA84" s="92" t="str">
        <f>IF(ISBLANK($PF$3),"",IF(ISBLANK(Tipy!MT78),0,IF(AND(Tipy!MT78=Výsledky!$PD$3,Tipy!MV78=Výsledky!$PF$3),50,0)))</f>
        <v/>
      </c>
      <c r="PB84" s="9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92" t="str">
        <f>IF(ISBLANK($PF$3),"",IF(OR(Tipy!MW78=Výsledky!$PA$6,Tipy!MW78=Výsledky!$PA$7,Tipy!MW78=Výsledky!$PA$8,Tipy!MW78=Výsledky!$PA$9),30,0))</f>
        <v/>
      </c>
      <c r="PD84" s="92" t="str">
        <f>IF(ISBLANK($PF$3),"",IF(OR(Tipy!MX78=Výsledky!$PD$6,Tipy!MX78=Výsledky!$PD$7,Tipy!MX78=Výsledky!$PD$8,Tipy!MX78=Výsledky!$PD$9),10,0))</f>
        <v/>
      </c>
      <c r="PE84" s="9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95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>
        <f>IF(ISBLANK($LS$3),"",IF(ISBLANK(Tipy!JT79),0,IF(AND(Tipy!JT79=Výsledky!$LQ$3,Tipy!JV79=Výsledky!$LS$3),50,0)))</f>
        <v>0</v>
      </c>
      <c r="LO85" s="182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82">
        <f>IF(ISBLANK($LS$3),"",IF(OR(Tipy!JW79=Výsledky!$LN$6,Tipy!JW79=Výsledky!$LN$7,Tipy!JW79=Výsledky!$LN$8,Tipy!JW79=Výsledky!$LN$9),30,0))</f>
        <v>0</v>
      </c>
      <c r="LQ85" s="182">
        <f>IF(ISBLANK($LS$3),"",IF(OR(Tipy!JX79=Výsledky!$LQ$6,Tipy!JX79=Výsledky!$LQ$7,Tipy!JX79=Výsledky!$LQ$8,Tipy!JX79=Výsledky!$LQ$9),10,0))</f>
        <v>0</v>
      </c>
      <c r="LR85" s="183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6" t="str">
        <f>IF(ISBLANK($LS$3),"",IF(ISBLANK(Tipy!JT79),"-",SUM(LN85:LR85)))</f>
        <v>-</v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182">
        <f>IF(ISBLANK($MG$3),"",IF(ISBLANK(Tipy!KF79),0,IF(AND(Tipy!KF79=Výsledky!$ME$3,Tipy!KH79=Výsledky!$MG$3),50,0)))</f>
        <v>0</v>
      </c>
      <c r="MC85" s="182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2">
        <f>IF(ISBLANK($MG$3),"",IF(OR(Tipy!KI79=Výsledky!$MB$6,Tipy!KI79=Výsledky!$MB$7,Tipy!KI79=Výsledky!$MB$8,Tipy!KI79=Výsledky!$MB$9),30,0))</f>
        <v>0</v>
      </c>
      <c r="ME85" s="182">
        <f>IF(ISBLANK($MG$3),"",IF(OR(Tipy!KJ79=Výsledky!$ME$6,Tipy!KJ79=Výsledky!$ME$7,Tipy!KJ79=Výsledky!$ME$8,Tipy!KJ79=Výsledky!$ME$9),10,0))</f>
        <v>0</v>
      </c>
      <c r="MF85" s="183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6">
        <f>IF(ISBLANK($MG$3),"",IF(ISBLANK(Tipy!KF79),"-",SUM(MB85:MF85)))</f>
        <v>20</v>
      </c>
      <c r="MH85" s="94"/>
      <c r="MI85" s="182">
        <f>IF(ISBLANK($MN$3),"",IF(ISBLANK(Tipy!KL79),0,IF(AND(Tipy!KL79=Výsledky!$ML$3,Tipy!KN79=Výsledky!$MN$3),50,0)))</f>
        <v>0</v>
      </c>
      <c r="MJ85" s="182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2">
        <f>IF(ISBLANK($MN$3),"",IF(OR(Tipy!KO79=Výsledky!$MI$6,Tipy!KO79=Výsledky!$MI$7,Tipy!KO79=Výsledky!$MI$8,Tipy!KO79=Výsledky!$MI$9),30,0))</f>
        <v>30</v>
      </c>
      <c r="ML85" s="182">
        <f>IF(ISBLANK($MN$3),"",IF(OR(Tipy!KP79=Výsledky!$ML$6,Tipy!KP79=Výsledky!$ML$7,Tipy!KP79=Výsledky!$ML$8,Tipy!KP79=Výsledky!$ML$9),10,0))</f>
        <v>0</v>
      </c>
      <c r="MM85" s="183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6">
        <f>IF(ISBLANK($MN$3),"",IF(ISBLANK(Tipy!KL79),"-",SUM(MI85:MM85)))</f>
        <v>50</v>
      </c>
      <c r="MO85" s="185"/>
      <c r="MP85" s="182">
        <f>IF(ISBLANK($MU$3),"",IF(ISBLANK(Tipy!KR79),0,IF(AND(Tipy!KR79=Výsledky!$MS$3,Tipy!KT79=Výsledky!$MU$3),50,0)))</f>
        <v>0</v>
      </c>
      <c r="MQ85" s="182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2">
        <f>IF(ISBLANK($MU$3),"",IF(OR(Tipy!KU79=Výsledky!$MP$6,Tipy!KU79=Výsledky!$MP$7,Tipy!KU79=Výsledky!$MP$8,Tipy!KU79=Výsledky!$MP$9),30,0))</f>
        <v>30</v>
      </c>
      <c r="MS85" s="182">
        <f>IF(ISBLANK($MU$3),"",IF(OR(Tipy!KV79=Výsledky!$MS$6,Tipy!KV79=Výsledky!$MS$7,Tipy!KV79=Výsledky!$MS$8,Tipy!KV79=Výsledky!$MS$9),10,0))</f>
        <v>10</v>
      </c>
      <c r="MT85" s="183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6">
        <f>IF(ISBLANK($MU$3),"",IF(ISBLANK(Tipy!KR79),"-",SUM(MP85:MT85)))</f>
        <v>40</v>
      </c>
      <c r="MV85" s="185"/>
      <c r="MW85" s="182">
        <f>IF(ISBLANK($NB$3),"",IF(ISBLANK(Tipy!KX79),0,IF(AND(Tipy!KX79=Výsledky!$MZ$3,Tipy!KZ79=Výsledky!$NB$3),50,0)))</f>
        <v>0</v>
      </c>
      <c r="MX85" s="182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2">
        <f>IF(ISBLANK($NB$3),"",IF(OR(Tipy!LA79=Výsledky!$MW$6,Tipy!LA79=Výsledky!$MW$7,Tipy!LA79=Výsledky!$MW$8,Tipy!LA79=Výsledky!$MW$9),30,0))</f>
        <v>0</v>
      </c>
      <c r="MZ85" s="182">
        <f>IF(ISBLANK($NB$3),"",IF(OR(Tipy!LB79=Výsledky!$MZ$6,Tipy!LB79=Výsledky!$MZ$7,Tipy!LB79=Výsledky!$MZ$8,Tipy!LB79=Výsledky!$MZ$9),10,0))</f>
        <v>0</v>
      </c>
      <c r="NA85" s="183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6" t="str">
        <f>IF(ISBLANK($NB$3),"",IF(ISBLANK(Tipy!KX79),"-",SUM(MW85:NA85)))</f>
        <v>-</v>
      </c>
      <c r="NC85" s="185"/>
      <c r="ND85" s="182" t="str">
        <f>IF(ISBLANK($NI$3),"",IF(ISBLANK(Tipy!LD79),0,IF(AND(Tipy!LD79=Výsledky!$NG$3,Tipy!LF79=Výsledky!$NI$3),50,0)))</f>
        <v/>
      </c>
      <c r="NE85" s="182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2" t="str">
        <f>IF(ISBLANK($NI$3),"",IF(OR(Tipy!LG79=Výsledky!$ND$6,Tipy!LG79=Výsledky!$ND$7,Tipy!LG79=Výsledky!$ND$8,Tipy!LG79=Výsledky!$ND$9),30,0))</f>
        <v/>
      </c>
      <c r="NG85" s="182" t="str">
        <f>IF(ISBLANK($NI$3),"",IF(OR(Tipy!LH79=Výsledky!$NG$6,Tipy!LH79=Výsledky!$NG$7,Tipy!LH79=Výsledky!$NG$8,Tipy!LH79=Výsledky!$NG$9),10,0))</f>
        <v/>
      </c>
      <c r="NH85" s="183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6" t="str">
        <f>IF(ISBLANK($NI$3),"",IF(ISBLANK(Tipy!LD79),"-",SUM(ND85:NH85)))</f>
        <v/>
      </c>
      <c r="NJ85" s="185"/>
      <c r="NK85" s="182">
        <f>IF(ISBLANK($NP$3),"",IF(ISBLANK(Tipy!LJ79),0,IF(AND(Tipy!LJ79=Výsledky!$NN$3,Tipy!LL79=Výsledky!$NP$3),50,0)))</f>
        <v>0</v>
      </c>
      <c r="NL85" s="182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2">
        <f>IF(ISBLANK($NP$3),"",IF(OR(Tipy!LM79=Výsledky!$NK$6,Tipy!LM79=Výsledky!$NK$7,Tipy!LM79=Výsledky!$NK$8,Tipy!LM79=Výsledky!$NK$9),30,0))</f>
        <v>0</v>
      </c>
      <c r="NN85" s="182">
        <f>IF(ISBLANK($NP$3),"",IF(OR(Tipy!LN79=Výsledky!$NN$6,Tipy!LN79=Výsledky!$NN$7,Tipy!LN79=Výsledky!$NN$8,Tipy!LN79=Výsledky!$NN$9),10,0))</f>
        <v>0</v>
      </c>
      <c r="NO85" s="183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6" t="str">
        <f>IF(ISBLANK($NP$3),"",IF(ISBLANK(Tipy!LJ79),"-",SUM(NK85:NO85)))</f>
        <v>-</v>
      </c>
      <c r="NQ85" s="185"/>
      <c r="NR85" s="182">
        <f>IF(ISBLANK($NW$3),"",IF(ISBLANK(Tipy!LP79),0,IF(AND(Tipy!LP79=Výsledky!$NU$3,Tipy!LR79=Výsledky!$NW$3),50,0)))</f>
        <v>0</v>
      </c>
      <c r="NS85" s="182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82">
        <f>IF(ISBLANK($NW$3),"",IF(OR(Tipy!LS79=Výsledky!$NR$6,Tipy!LS79=Výsledky!$NR$7,Tipy!LS79=Výsledky!$NR$8,Tipy!LS79=Výsledky!$NR$9),30,0))</f>
        <v>0</v>
      </c>
      <c r="NU85" s="182">
        <f>IF(ISBLANK($NW$3),"",IF(OR(Tipy!LT79=Výsledky!$NU$6,Tipy!LT79=Výsledky!$NU$7,Tipy!LT79=Výsledky!$NU$8,Tipy!LT79=Výsledky!$NU$9),10,0))</f>
        <v>10</v>
      </c>
      <c r="NV85" s="183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6">
        <f>IF(ISBLANK($NW$3),"",IF(ISBLANK(Tipy!LP79),"-",SUM(NR85:NV85)))</f>
        <v>40</v>
      </c>
      <c r="NX85" s="94"/>
      <c r="NY85" s="92">
        <f>IF(ISBLANK($OD$3),"",IF(ISBLANK(Tipy!LV79),0,IF(AND(Tipy!LV79=Výsledky!$OB$3,Tipy!LX79=Výsledky!$OD$3),50,0)))</f>
        <v>0</v>
      </c>
      <c r="NZ85" s="92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92">
        <f>IF(ISBLANK($OD$3),"",IF(OR(Tipy!LY79=Výsledky!$NY$6,Tipy!LY79=Výsledky!$NY$7,Tipy!LY79=Výsledky!$NY$8,Tipy!LY79=Výsledky!$NY$9),30,0))</f>
        <v>0</v>
      </c>
      <c r="OB85" s="92">
        <f>IF(ISBLANK($OD$3),"",IF(OR(Tipy!LZ79=Výsledky!$OB$6,Tipy!LZ79=Výsledky!$OB$7,Tipy!LZ79=Výsledky!$OB$8,Tipy!LZ79=Výsledky!$OB$9),10,0))</f>
        <v>0</v>
      </c>
      <c r="OC85" s="93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95" t="str">
        <f>IF(ISBLANK($OD$3),"",IF(ISBLANK(Tipy!LV79),"-",SUM(NY85:OC85)))</f>
        <v>-</v>
      </c>
      <c r="OE85" s="94"/>
      <c r="OF85" s="92" t="str">
        <f>IF(ISBLANK($OK$3),"",IF(ISBLANK(Tipy!MB79),0,IF(AND(Tipy!MB79=Výsledky!$OI$3,Tipy!MD79=Výsledky!$OK$3),50,0)))</f>
        <v/>
      </c>
      <c r="OG85" s="92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92" t="str">
        <f>IF(ISBLANK($OK$3),"",IF(OR(Tipy!ME79=Výsledky!$OF$6,Tipy!ME79=Výsledky!$OF$7,Tipy!ME79=Výsledky!$OF$8,Tipy!ME79=Výsledky!$OF$9),30,0))</f>
        <v/>
      </c>
      <c r="OI85" s="92" t="str">
        <f>IF(ISBLANK($OK$3),"",IF(OR(Tipy!MF79=Výsledky!$OI$6,Tipy!MF79=Výsledky!$OI$7,Tipy!MF79=Výsledky!$OI$8,Tipy!MF79=Výsledky!$OI$9),10,0))</f>
        <v/>
      </c>
      <c r="OJ85" s="93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95" t="str">
        <f>IF(ISBLANK($OK$3),"",IF(ISBLANK(Tipy!MB79),"-",SUM(OF85:OJ85)))</f>
        <v/>
      </c>
      <c r="OL85" s="94"/>
      <c r="OM85" s="92" t="str">
        <f>IF(ISBLANK($OR$3),"",IF(ISBLANK(Tipy!MH79),0,IF(AND(Tipy!MH79=Výsledky!$OP$3,Tipy!MJ79=Výsledky!$OR$3),50,0)))</f>
        <v/>
      </c>
      <c r="ON85" s="92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92" t="str">
        <f>IF(ISBLANK($OR$3),"",IF(OR(Tipy!MK79=Výsledky!$OM$6,Tipy!MK79=Výsledky!$OM$7,Tipy!MK79=Výsledky!$OM$8,Tipy!MK79=Výsledky!$OM$9),30,0))</f>
        <v/>
      </c>
      <c r="OP85" s="92" t="str">
        <f>IF(ISBLANK($OR$3),"",IF(OR(Tipy!ML79=Výsledky!$OP$6,Tipy!ML79=Výsledky!$OP$7,Tipy!ML79=Výsledky!$OP$8,Tipy!ML79=Výsledky!$OP$9),10,0))</f>
        <v/>
      </c>
      <c r="OQ85" s="93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95" t="str">
        <f>IF(ISBLANK($OR$3),"",IF(ISBLANK(Tipy!MH79),"-",SUM(OM85:OQ85)))</f>
        <v/>
      </c>
      <c r="OS85" s="94"/>
      <c r="OT85" s="92" t="str">
        <f>IF(ISBLANK($OY$3),"",IF(ISBLANK(Tipy!MN79),0,IF(AND(Tipy!MN79=Výsledky!$OW$3,Tipy!MP79=Výsledky!$OY$3),50,0)))</f>
        <v/>
      </c>
      <c r="OU85" s="92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92" t="str">
        <f>IF(ISBLANK($OY$3),"",IF(OR(Tipy!MQ79=Výsledky!$OT$6,Tipy!MQ79=Výsledky!$OT$7,Tipy!MQ79=Výsledky!$OT$8,Tipy!MQ79=Výsledky!$OT$9),30,0))</f>
        <v/>
      </c>
      <c r="OW85" s="92" t="str">
        <f>IF(ISBLANK($OY$3),"",IF(OR(Tipy!MR79=Výsledky!$OW$6,Tipy!MR79=Výsledky!$OW$7,Tipy!MR79=Výsledky!$OW$8,Tipy!MR79=Výsledky!$OW$9),10,0))</f>
        <v/>
      </c>
      <c r="OX85" s="93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95" t="str">
        <f>IF(ISBLANK($OY$3),"",IF(ISBLANK(Tipy!MN79),"-",SUM(OT85:OX85)))</f>
        <v/>
      </c>
      <c r="OZ85" s="94"/>
      <c r="PA85" s="92" t="str">
        <f>IF(ISBLANK($PF$3),"",IF(ISBLANK(Tipy!MT79),0,IF(AND(Tipy!MT79=Výsledky!$PD$3,Tipy!MV79=Výsledky!$PF$3),50,0)))</f>
        <v/>
      </c>
      <c r="PB85" s="92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92" t="str">
        <f>IF(ISBLANK($PF$3),"",IF(OR(Tipy!MW79=Výsledky!$PA$6,Tipy!MW79=Výsledky!$PA$7,Tipy!MW79=Výsledky!$PA$8,Tipy!MW79=Výsledky!$PA$9),30,0))</f>
        <v/>
      </c>
      <c r="PD85" s="92" t="str">
        <f>IF(ISBLANK($PF$3),"",IF(OR(Tipy!MX79=Výsledky!$PD$6,Tipy!MX79=Výsledky!$PD$7,Tipy!MX79=Výsledky!$PD$8,Tipy!MX79=Výsledky!$PD$9),10,0))</f>
        <v/>
      </c>
      <c r="PE85" s="93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95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>
        <f>IF(ISBLANK($LS$3),"",IF(ISBLANK(Tipy!JT80),0,IF(AND(Tipy!JT80=Výsledky!$LQ$3,Tipy!JV80=Výsledky!$LS$3),50,0)))</f>
        <v>0</v>
      </c>
      <c r="LO86" s="182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82">
        <f>IF(ISBLANK($LS$3),"",IF(OR(Tipy!JW80=Výsledky!$LN$6,Tipy!JW80=Výsledky!$LN$7,Tipy!JW80=Výsledky!$LN$8,Tipy!JW80=Výsledky!$LN$9),30,0))</f>
        <v>0</v>
      </c>
      <c r="LQ86" s="182">
        <f>IF(ISBLANK($LS$3),"",IF(OR(Tipy!JX80=Výsledky!$LQ$6,Tipy!JX80=Výsledky!$LQ$7,Tipy!JX80=Výsledky!$LQ$8,Tipy!JX80=Výsledky!$LQ$9),10,0))</f>
        <v>0</v>
      </c>
      <c r="LR86" s="183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6" t="str">
        <f>IF(ISBLANK($LS$3),"",IF(ISBLANK(Tipy!JT80),"-",SUM(LN86:LR86)))</f>
        <v>-</v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182">
        <f>IF(ISBLANK($MG$3),"",IF(ISBLANK(Tipy!KF80),0,IF(AND(Tipy!KF80=Výsledky!$ME$3,Tipy!KH80=Výsledky!$MG$3),50,0)))</f>
        <v>0</v>
      </c>
      <c r="MC86" s="182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2">
        <f>IF(ISBLANK($MG$3),"",IF(OR(Tipy!KI80=Výsledky!$MB$6,Tipy!KI80=Výsledky!$MB$7,Tipy!KI80=Výsledky!$MB$8,Tipy!KI80=Výsledky!$MB$9),30,0))</f>
        <v>0</v>
      </c>
      <c r="ME86" s="182">
        <f>IF(ISBLANK($MG$3),"",IF(OR(Tipy!KJ80=Výsledky!$ME$6,Tipy!KJ80=Výsledky!$ME$7,Tipy!KJ80=Výsledky!$ME$8,Tipy!KJ80=Výsledky!$ME$9),10,0))</f>
        <v>0</v>
      </c>
      <c r="MF86" s="183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6" t="str">
        <f>IF(ISBLANK($MG$3),"",IF(ISBLANK(Tipy!KF80),"-",SUM(MB86:MF86)))</f>
        <v>-</v>
      </c>
      <c r="MH86" s="94"/>
      <c r="MI86" s="182">
        <f>IF(ISBLANK($MN$3),"",IF(ISBLANK(Tipy!KL80),0,IF(AND(Tipy!KL80=Výsledky!$ML$3,Tipy!KN80=Výsledky!$MN$3),50,0)))</f>
        <v>0</v>
      </c>
      <c r="MJ86" s="182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2">
        <f>IF(ISBLANK($MN$3),"",IF(OR(Tipy!KO80=Výsledky!$MI$6,Tipy!KO80=Výsledky!$MI$7,Tipy!KO80=Výsledky!$MI$8,Tipy!KO80=Výsledky!$MI$9),30,0))</f>
        <v>0</v>
      </c>
      <c r="ML86" s="182">
        <f>IF(ISBLANK($MN$3),"",IF(OR(Tipy!KP80=Výsledky!$ML$6,Tipy!KP80=Výsledky!$ML$7,Tipy!KP80=Výsledky!$ML$8,Tipy!KP80=Výsledky!$ML$9),10,0))</f>
        <v>0</v>
      </c>
      <c r="MM86" s="183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6" t="str">
        <f>IF(ISBLANK($MN$3),"",IF(ISBLANK(Tipy!KL80),"-",SUM(MI86:MM86)))</f>
        <v>-</v>
      </c>
      <c r="MO86" s="185"/>
      <c r="MP86" s="182">
        <f>IF(ISBLANK($MU$3),"",IF(ISBLANK(Tipy!KR80),0,IF(AND(Tipy!KR80=Výsledky!$MS$3,Tipy!KT80=Výsledky!$MU$3),50,0)))</f>
        <v>0</v>
      </c>
      <c r="MQ86" s="182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2">
        <f>IF(ISBLANK($MU$3),"",IF(OR(Tipy!KU80=Výsledky!$MP$6,Tipy!KU80=Výsledky!$MP$7,Tipy!KU80=Výsledky!$MP$8,Tipy!KU80=Výsledky!$MP$9),30,0))</f>
        <v>0</v>
      </c>
      <c r="MS86" s="182">
        <f>IF(ISBLANK($MU$3),"",IF(OR(Tipy!KV80=Výsledky!$MS$6,Tipy!KV80=Výsledky!$MS$7,Tipy!KV80=Výsledky!$MS$8,Tipy!KV80=Výsledky!$MS$9),10,0))</f>
        <v>0</v>
      </c>
      <c r="MT86" s="183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6" t="str">
        <f>IF(ISBLANK($MU$3),"",IF(ISBLANK(Tipy!KR80),"-",SUM(MP86:MT86)))</f>
        <v>-</v>
      </c>
      <c r="MV86" s="185"/>
      <c r="MW86" s="182">
        <f>IF(ISBLANK($NB$3),"",IF(ISBLANK(Tipy!KX80),0,IF(AND(Tipy!KX80=Výsledky!$MZ$3,Tipy!KZ80=Výsledky!$NB$3),50,0)))</f>
        <v>0</v>
      </c>
      <c r="MX86" s="182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2">
        <f>IF(ISBLANK($NB$3),"",IF(OR(Tipy!LA80=Výsledky!$MW$6,Tipy!LA80=Výsledky!$MW$7,Tipy!LA80=Výsledky!$MW$8,Tipy!LA80=Výsledky!$MW$9),30,0))</f>
        <v>0</v>
      </c>
      <c r="MZ86" s="182">
        <f>IF(ISBLANK($NB$3),"",IF(OR(Tipy!LB80=Výsledky!$MZ$6,Tipy!LB80=Výsledky!$MZ$7,Tipy!LB80=Výsledky!$MZ$8,Tipy!LB80=Výsledky!$MZ$9),10,0))</f>
        <v>0</v>
      </c>
      <c r="NA86" s="183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6" t="str">
        <f>IF(ISBLANK($NB$3),"",IF(ISBLANK(Tipy!KX80),"-",SUM(MW86:NA86)))</f>
        <v>-</v>
      </c>
      <c r="NC86" s="185"/>
      <c r="ND86" s="182" t="str">
        <f>IF(ISBLANK($NI$3),"",IF(ISBLANK(Tipy!LD80),0,IF(AND(Tipy!LD80=Výsledky!$NG$3,Tipy!LF80=Výsledky!$NI$3),50,0)))</f>
        <v/>
      </c>
      <c r="NE86" s="182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2" t="str">
        <f>IF(ISBLANK($NI$3),"",IF(OR(Tipy!LG80=Výsledky!$ND$6,Tipy!LG80=Výsledky!$ND$7,Tipy!LG80=Výsledky!$ND$8,Tipy!LG80=Výsledky!$ND$9),30,0))</f>
        <v/>
      </c>
      <c r="NG86" s="182" t="str">
        <f>IF(ISBLANK($NI$3),"",IF(OR(Tipy!LH80=Výsledky!$NG$6,Tipy!LH80=Výsledky!$NG$7,Tipy!LH80=Výsledky!$NG$8,Tipy!LH80=Výsledky!$NG$9),10,0))</f>
        <v/>
      </c>
      <c r="NH86" s="183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6" t="str">
        <f>IF(ISBLANK($NI$3),"",IF(ISBLANK(Tipy!LD80),"-",SUM(ND86:NH86)))</f>
        <v/>
      </c>
      <c r="NJ86" s="185"/>
      <c r="NK86" s="182">
        <f>IF(ISBLANK($NP$3),"",IF(ISBLANK(Tipy!LJ80),0,IF(AND(Tipy!LJ80=Výsledky!$NN$3,Tipy!LL80=Výsledky!$NP$3),50,0)))</f>
        <v>0</v>
      </c>
      <c r="NL86" s="182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2">
        <f>IF(ISBLANK($NP$3),"",IF(OR(Tipy!LM80=Výsledky!$NK$6,Tipy!LM80=Výsledky!$NK$7,Tipy!LM80=Výsledky!$NK$8,Tipy!LM80=Výsledky!$NK$9),30,0))</f>
        <v>0</v>
      </c>
      <c r="NN86" s="182">
        <f>IF(ISBLANK($NP$3),"",IF(OR(Tipy!LN80=Výsledky!$NN$6,Tipy!LN80=Výsledky!$NN$7,Tipy!LN80=Výsledky!$NN$8,Tipy!LN80=Výsledky!$NN$9),10,0))</f>
        <v>0</v>
      </c>
      <c r="NO86" s="183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6" t="str">
        <f>IF(ISBLANK($NP$3),"",IF(ISBLANK(Tipy!LJ80),"-",SUM(NK86:NO86)))</f>
        <v>-</v>
      </c>
      <c r="NQ86" s="185"/>
      <c r="NR86" s="182">
        <f>IF(ISBLANK($NW$3),"",IF(ISBLANK(Tipy!LP80),0,IF(AND(Tipy!LP80=Výsledky!$NU$3,Tipy!LR80=Výsledky!$NW$3),50,0)))</f>
        <v>0</v>
      </c>
      <c r="NS86" s="182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82">
        <f>IF(ISBLANK($NW$3),"",IF(OR(Tipy!LS80=Výsledky!$NR$6,Tipy!LS80=Výsledky!$NR$7,Tipy!LS80=Výsledky!$NR$8,Tipy!LS80=Výsledky!$NR$9),30,0))</f>
        <v>0</v>
      </c>
      <c r="NU86" s="182">
        <f>IF(ISBLANK($NW$3),"",IF(OR(Tipy!LT80=Výsledky!$NU$6,Tipy!LT80=Výsledky!$NU$7,Tipy!LT80=Výsledky!$NU$8,Tipy!LT80=Výsledky!$NU$9),10,0))</f>
        <v>0</v>
      </c>
      <c r="NV86" s="183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6" t="str">
        <f>IF(ISBLANK($NW$3),"",IF(ISBLANK(Tipy!LP80),"-",SUM(NR86:NV86)))</f>
        <v>-</v>
      </c>
      <c r="NX86" s="94"/>
      <c r="NY86" s="92">
        <f>IF(ISBLANK($OD$3),"",IF(ISBLANK(Tipy!LV80),0,IF(AND(Tipy!LV80=Výsledky!$OB$3,Tipy!LX80=Výsledky!$OD$3),50,0)))</f>
        <v>0</v>
      </c>
      <c r="NZ86" s="92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92">
        <f>IF(ISBLANK($OD$3),"",IF(OR(Tipy!LY80=Výsledky!$NY$6,Tipy!LY80=Výsledky!$NY$7,Tipy!LY80=Výsledky!$NY$8,Tipy!LY80=Výsledky!$NY$9),30,0))</f>
        <v>0</v>
      </c>
      <c r="OB86" s="92">
        <f>IF(ISBLANK($OD$3),"",IF(OR(Tipy!LZ80=Výsledky!$OB$6,Tipy!LZ80=Výsledky!$OB$7,Tipy!LZ80=Výsledky!$OB$8,Tipy!LZ80=Výsledky!$OB$9),10,0))</f>
        <v>0</v>
      </c>
      <c r="OC86" s="93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95" t="str">
        <f>IF(ISBLANK($OD$3),"",IF(ISBLANK(Tipy!LV80),"-",SUM(NY86:OC86)))</f>
        <v>-</v>
      </c>
      <c r="OE86" s="94"/>
      <c r="OF86" s="92" t="str">
        <f>IF(ISBLANK($OK$3),"",IF(ISBLANK(Tipy!MB80),0,IF(AND(Tipy!MB80=Výsledky!$OI$3,Tipy!MD80=Výsledky!$OK$3),50,0)))</f>
        <v/>
      </c>
      <c r="OG86" s="92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92" t="str">
        <f>IF(ISBLANK($OK$3),"",IF(OR(Tipy!ME80=Výsledky!$OF$6,Tipy!ME80=Výsledky!$OF$7,Tipy!ME80=Výsledky!$OF$8,Tipy!ME80=Výsledky!$OF$9),30,0))</f>
        <v/>
      </c>
      <c r="OI86" s="92" t="str">
        <f>IF(ISBLANK($OK$3),"",IF(OR(Tipy!MF80=Výsledky!$OI$6,Tipy!MF80=Výsledky!$OI$7,Tipy!MF80=Výsledky!$OI$8,Tipy!MF80=Výsledky!$OI$9),10,0))</f>
        <v/>
      </c>
      <c r="OJ86" s="93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95" t="str">
        <f>IF(ISBLANK($OK$3),"",IF(ISBLANK(Tipy!MB80),"-",SUM(OF86:OJ86)))</f>
        <v/>
      </c>
      <c r="OL86" s="94"/>
      <c r="OM86" s="92" t="str">
        <f>IF(ISBLANK($OR$3),"",IF(ISBLANK(Tipy!MH80),0,IF(AND(Tipy!MH80=Výsledky!$OP$3,Tipy!MJ80=Výsledky!$OR$3),50,0)))</f>
        <v/>
      </c>
      <c r="ON86" s="92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92" t="str">
        <f>IF(ISBLANK($OR$3),"",IF(OR(Tipy!MK80=Výsledky!$OM$6,Tipy!MK80=Výsledky!$OM$7,Tipy!MK80=Výsledky!$OM$8,Tipy!MK80=Výsledky!$OM$9),30,0))</f>
        <v/>
      </c>
      <c r="OP86" s="92" t="str">
        <f>IF(ISBLANK($OR$3),"",IF(OR(Tipy!ML80=Výsledky!$OP$6,Tipy!ML80=Výsledky!$OP$7,Tipy!ML80=Výsledky!$OP$8,Tipy!ML80=Výsledky!$OP$9),10,0))</f>
        <v/>
      </c>
      <c r="OQ86" s="93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95" t="str">
        <f>IF(ISBLANK($OR$3),"",IF(ISBLANK(Tipy!MH80),"-",SUM(OM86:OQ86)))</f>
        <v/>
      </c>
      <c r="OS86" s="94"/>
      <c r="OT86" s="92" t="str">
        <f>IF(ISBLANK($OY$3),"",IF(ISBLANK(Tipy!MN80),0,IF(AND(Tipy!MN80=Výsledky!$OW$3,Tipy!MP80=Výsledky!$OY$3),50,0)))</f>
        <v/>
      </c>
      <c r="OU86" s="92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92" t="str">
        <f>IF(ISBLANK($OY$3),"",IF(OR(Tipy!MQ80=Výsledky!$OT$6,Tipy!MQ80=Výsledky!$OT$7,Tipy!MQ80=Výsledky!$OT$8,Tipy!MQ80=Výsledky!$OT$9),30,0))</f>
        <v/>
      </c>
      <c r="OW86" s="92" t="str">
        <f>IF(ISBLANK($OY$3),"",IF(OR(Tipy!MR80=Výsledky!$OW$6,Tipy!MR80=Výsledky!$OW$7,Tipy!MR80=Výsledky!$OW$8,Tipy!MR80=Výsledky!$OW$9),10,0))</f>
        <v/>
      </c>
      <c r="OX86" s="93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95" t="str">
        <f>IF(ISBLANK($OY$3),"",IF(ISBLANK(Tipy!MN80),"-",SUM(OT86:OX86)))</f>
        <v/>
      </c>
      <c r="OZ86" s="94"/>
      <c r="PA86" s="92" t="str">
        <f>IF(ISBLANK($PF$3),"",IF(ISBLANK(Tipy!MT80),0,IF(AND(Tipy!MT80=Výsledky!$PD$3,Tipy!MV80=Výsledky!$PF$3),50,0)))</f>
        <v/>
      </c>
      <c r="PB86" s="92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92" t="str">
        <f>IF(ISBLANK($PF$3),"",IF(OR(Tipy!MW80=Výsledky!$PA$6,Tipy!MW80=Výsledky!$PA$7,Tipy!MW80=Výsledky!$PA$8,Tipy!MW80=Výsledky!$PA$9),30,0))</f>
        <v/>
      </c>
      <c r="PD86" s="92" t="str">
        <f>IF(ISBLANK($PF$3),"",IF(OR(Tipy!MX80=Výsledky!$PD$6,Tipy!MX80=Výsledky!$PD$7,Tipy!MX80=Výsledky!$PD$8,Tipy!MX80=Výsledky!$PD$9),10,0))</f>
        <v/>
      </c>
      <c r="PE86" s="93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95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>
        <f>IF(ISBLANK($LS$3),"",IF(ISBLANK(Tipy!JT81),0,IF(AND(Tipy!JT81=Výsledky!$LQ$3,Tipy!JV81=Výsledky!$LS$3),50,0)))</f>
        <v>0</v>
      </c>
      <c r="LO87" s="182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82">
        <f>IF(ISBLANK($LS$3),"",IF(OR(Tipy!JW81=Výsledky!$LN$6,Tipy!JW81=Výsledky!$LN$7,Tipy!JW81=Výsledky!$LN$8,Tipy!JW81=Výsledky!$LN$9),30,0))</f>
        <v>30</v>
      </c>
      <c r="LQ87" s="182">
        <f>IF(ISBLANK($LS$3),"",IF(OR(Tipy!JX81=Výsledky!$LQ$6,Tipy!JX81=Výsledky!$LQ$7,Tipy!JX81=Výsledky!$LQ$8,Tipy!JX81=Výsledky!$LQ$9),10,0))</f>
        <v>0</v>
      </c>
      <c r="LR87" s="183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6">
        <f>IF(ISBLANK($LS$3),"",IF(ISBLANK(Tipy!JT81),"-",SUM(LN87:LR87)))</f>
        <v>50</v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182">
        <f>IF(ISBLANK($MG$3),"",IF(ISBLANK(Tipy!KF81),0,IF(AND(Tipy!KF81=Výsledky!$ME$3,Tipy!KH81=Výsledky!$MG$3),50,0)))</f>
        <v>50</v>
      </c>
      <c r="MC87" s="182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2">
        <f>IF(ISBLANK($MG$3),"",IF(OR(Tipy!KI81=Výsledky!$MB$6,Tipy!KI81=Výsledky!$MB$7,Tipy!KI81=Výsledky!$MB$8,Tipy!KI81=Výsledky!$MB$9),30,0))</f>
        <v>0</v>
      </c>
      <c r="ME87" s="182">
        <f>IF(ISBLANK($MG$3),"",IF(OR(Tipy!KJ81=Výsledky!$ME$6,Tipy!KJ81=Výsledky!$ME$7,Tipy!KJ81=Výsledky!$ME$8,Tipy!KJ81=Výsledky!$ME$9),10,0))</f>
        <v>0</v>
      </c>
      <c r="MF87" s="183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6">
        <f>IF(ISBLANK($MG$3),"",IF(ISBLANK(Tipy!KF81),"-",SUM(MB87:MF87)))</f>
        <v>50</v>
      </c>
      <c r="MH87" s="94"/>
      <c r="MI87" s="182">
        <f>IF(ISBLANK($MN$3),"",IF(ISBLANK(Tipy!KL81),0,IF(AND(Tipy!KL81=Výsledky!$ML$3,Tipy!KN81=Výsledky!$MN$3),50,0)))</f>
        <v>0</v>
      </c>
      <c r="MJ87" s="182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2">
        <f>IF(ISBLANK($MN$3),"",IF(OR(Tipy!KO81=Výsledky!$MI$6,Tipy!KO81=Výsledky!$MI$7,Tipy!KO81=Výsledky!$MI$8,Tipy!KO81=Výsledky!$MI$9),30,0))</f>
        <v>30</v>
      </c>
      <c r="ML87" s="182">
        <f>IF(ISBLANK($MN$3),"",IF(OR(Tipy!KP81=Výsledky!$ML$6,Tipy!KP81=Výsledky!$ML$7,Tipy!KP81=Výsledky!$ML$8,Tipy!KP81=Výsledky!$ML$9),10,0))</f>
        <v>10</v>
      </c>
      <c r="MM87" s="183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6">
        <f>IF(ISBLANK($MN$3),"",IF(ISBLANK(Tipy!KL81),"-",SUM(MI87:MM87)))</f>
        <v>70</v>
      </c>
      <c r="MO87" s="185"/>
      <c r="MP87" s="182">
        <f>IF(ISBLANK($MU$3),"",IF(ISBLANK(Tipy!KR81),0,IF(AND(Tipy!KR81=Výsledky!$MS$3,Tipy!KT81=Výsledky!$MU$3),50,0)))</f>
        <v>0</v>
      </c>
      <c r="MQ87" s="182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2">
        <f>IF(ISBLANK($MU$3),"",IF(OR(Tipy!KU81=Výsledky!$MP$6,Tipy!KU81=Výsledky!$MP$7,Tipy!KU81=Výsledky!$MP$8,Tipy!KU81=Výsledky!$MP$9),30,0))</f>
        <v>0</v>
      </c>
      <c r="MS87" s="182">
        <f>IF(ISBLANK($MU$3),"",IF(OR(Tipy!KV81=Výsledky!$MS$6,Tipy!KV81=Výsledky!$MS$7,Tipy!KV81=Výsledky!$MS$8,Tipy!KV81=Výsledky!$MS$9),10,0))</f>
        <v>10</v>
      </c>
      <c r="MT87" s="183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6">
        <f>IF(ISBLANK($MU$3),"",IF(ISBLANK(Tipy!KR81),"-",SUM(MP87:MT87)))</f>
        <v>30</v>
      </c>
      <c r="MV87" s="185"/>
      <c r="MW87" s="182">
        <f>IF(ISBLANK($NB$3),"",IF(ISBLANK(Tipy!KX81),0,IF(AND(Tipy!KX81=Výsledky!$MZ$3,Tipy!KZ81=Výsledky!$NB$3),50,0)))</f>
        <v>0</v>
      </c>
      <c r="MX87" s="182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2">
        <f>IF(ISBLANK($NB$3),"",IF(OR(Tipy!LA81=Výsledky!$MW$6,Tipy!LA81=Výsledky!$MW$7,Tipy!LA81=Výsledky!$MW$8,Tipy!LA81=Výsledky!$MW$9),30,0))</f>
        <v>0</v>
      </c>
      <c r="MZ87" s="182">
        <f>IF(ISBLANK($NB$3),"",IF(OR(Tipy!LB81=Výsledky!$MZ$6,Tipy!LB81=Výsledky!$MZ$7,Tipy!LB81=Výsledky!$MZ$8,Tipy!LB81=Výsledky!$MZ$9),10,0))</f>
        <v>0</v>
      </c>
      <c r="NA87" s="183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6">
        <f>IF(ISBLANK($NB$3),"",IF(ISBLANK(Tipy!KX81),"-",SUM(MW87:NA87)))</f>
        <v>0</v>
      </c>
      <c r="NC87" s="185"/>
      <c r="ND87" s="182" t="str">
        <f>IF(ISBLANK($NI$3),"",IF(ISBLANK(Tipy!LD81),0,IF(AND(Tipy!LD81=Výsledky!$NG$3,Tipy!LF81=Výsledky!$NI$3),50,0)))</f>
        <v/>
      </c>
      <c r="NE87" s="182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2" t="str">
        <f>IF(ISBLANK($NI$3),"",IF(OR(Tipy!LG81=Výsledky!$ND$6,Tipy!LG81=Výsledky!$ND$7,Tipy!LG81=Výsledky!$ND$8,Tipy!LG81=Výsledky!$ND$9),30,0))</f>
        <v/>
      </c>
      <c r="NG87" s="182" t="str">
        <f>IF(ISBLANK($NI$3),"",IF(OR(Tipy!LH81=Výsledky!$NG$6,Tipy!LH81=Výsledky!$NG$7,Tipy!LH81=Výsledky!$NG$8,Tipy!LH81=Výsledky!$NG$9),10,0))</f>
        <v/>
      </c>
      <c r="NH87" s="183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6" t="str">
        <f>IF(ISBLANK($NI$3),"",IF(ISBLANK(Tipy!LD81),"-",SUM(ND87:NH87)))</f>
        <v/>
      </c>
      <c r="NJ87" s="185"/>
      <c r="NK87" s="182">
        <f>IF(ISBLANK($NP$3),"",IF(ISBLANK(Tipy!LJ81),0,IF(AND(Tipy!LJ81=Výsledky!$NN$3,Tipy!LL81=Výsledky!$NP$3),50,0)))</f>
        <v>0</v>
      </c>
      <c r="NL87" s="182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2">
        <f>IF(ISBLANK($NP$3),"",IF(OR(Tipy!LM81=Výsledky!$NK$6,Tipy!LM81=Výsledky!$NK$7,Tipy!LM81=Výsledky!$NK$8,Tipy!LM81=Výsledky!$NK$9),30,0))</f>
        <v>0</v>
      </c>
      <c r="NN87" s="182">
        <f>IF(ISBLANK($NP$3),"",IF(OR(Tipy!LN81=Výsledky!$NN$6,Tipy!LN81=Výsledky!$NN$7,Tipy!LN81=Výsledky!$NN$8,Tipy!LN81=Výsledky!$NN$9),10,0))</f>
        <v>0</v>
      </c>
      <c r="NO87" s="183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6">
        <f>IF(ISBLANK($NP$3),"",IF(ISBLANK(Tipy!LJ81),"-",SUM(NK87:NO87)))</f>
        <v>20</v>
      </c>
      <c r="NQ87" s="185"/>
      <c r="NR87" s="182">
        <f>IF(ISBLANK($NW$3),"",IF(ISBLANK(Tipy!LP81),0,IF(AND(Tipy!LP81=Výsledky!$NU$3,Tipy!LR81=Výsledky!$NW$3),50,0)))</f>
        <v>0</v>
      </c>
      <c r="NS87" s="182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82">
        <f>IF(ISBLANK($NW$3),"",IF(OR(Tipy!LS81=Výsledky!$NR$6,Tipy!LS81=Výsledky!$NR$7,Tipy!LS81=Výsledky!$NR$8,Tipy!LS81=Výsledky!$NR$9),30,0))</f>
        <v>0</v>
      </c>
      <c r="NU87" s="182">
        <f>IF(ISBLANK($NW$3),"",IF(OR(Tipy!LT81=Výsledky!$NU$6,Tipy!LT81=Výsledky!$NU$7,Tipy!LT81=Výsledky!$NU$8,Tipy!LT81=Výsledky!$NU$9),10,0))</f>
        <v>0</v>
      </c>
      <c r="NV87" s="183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6">
        <f>IF(ISBLANK($NW$3),"",IF(ISBLANK(Tipy!LP81),"-",SUM(NR87:NV87)))</f>
        <v>30</v>
      </c>
      <c r="NX87" s="94"/>
      <c r="NY87" s="92">
        <f>IF(ISBLANK($OD$3),"",IF(ISBLANK(Tipy!LV81),0,IF(AND(Tipy!LV81=Výsledky!$OB$3,Tipy!LX81=Výsledky!$OD$3),50,0)))</f>
        <v>50</v>
      </c>
      <c r="NZ87" s="92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92">
        <f>IF(ISBLANK($OD$3),"",IF(OR(Tipy!LY81=Výsledky!$NY$6,Tipy!LY81=Výsledky!$NY$7,Tipy!LY81=Výsledky!$NY$8,Tipy!LY81=Výsledky!$NY$9),30,0))</f>
        <v>0</v>
      </c>
      <c r="OB87" s="92">
        <f>IF(ISBLANK($OD$3),"",IF(OR(Tipy!LZ81=Výsledky!$OB$6,Tipy!LZ81=Výsledky!$OB$7,Tipy!LZ81=Výsledky!$OB$8,Tipy!LZ81=Výsledky!$OB$9),10,0))</f>
        <v>10</v>
      </c>
      <c r="OC87" s="93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95">
        <f>IF(ISBLANK($OD$3),"",IF(ISBLANK(Tipy!LV81),"-",SUM(NY87:OC87)))</f>
        <v>60</v>
      </c>
      <c r="OE87" s="94"/>
      <c r="OF87" s="92" t="str">
        <f>IF(ISBLANK($OK$3),"",IF(ISBLANK(Tipy!MB81),0,IF(AND(Tipy!MB81=Výsledky!$OI$3,Tipy!MD81=Výsledky!$OK$3),50,0)))</f>
        <v/>
      </c>
      <c r="OG87" s="92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92" t="str">
        <f>IF(ISBLANK($OK$3),"",IF(OR(Tipy!ME81=Výsledky!$OF$6,Tipy!ME81=Výsledky!$OF$7,Tipy!ME81=Výsledky!$OF$8,Tipy!ME81=Výsledky!$OF$9),30,0))</f>
        <v/>
      </c>
      <c r="OI87" s="92" t="str">
        <f>IF(ISBLANK($OK$3),"",IF(OR(Tipy!MF81=Výsledky!$OI$6,Tipy!MF81=Výsledky!$OI$7,Tipy!MF81=Výsledky!$OI$8,Tipy!MF81=Výsledky!$OI$9),10,0))</f>
        <v/>
      </c>
      <c r="OJ87" s="93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95" t="str">
        <f>IF(ISBLANK($OK$3),"",IF(ISBLANK(Tipy!MB81),"-",SUM(OF87:OJ87)))</f>
        <v/>
      </c>
      <c r="OL87" s="94"/>
      <c r="OM87" s="92" t="str">
        <f>IF(ISBLANK($OR$3),"",IF(ISBLANK(Tipy!MH81),0,IF(AND(Tipy!MH81=Výsledky!$OP$3,Tipy!MJ81=Výsledky!$OR$3),50,0)))</f>
        <v/>
      </c>
      <c r="ON87" s="92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92" t="str">
        <f>IF(ISBLANK($OR$3),"",IF(OR(Tipy!MK81=Výsledky!$OM$6,Tipy!MK81=Výsledky!$OM$7,Tipy!MK81=Výsledky!$OM$8,Tipy!MK81=Výsledky!$OM$9),30,0))</f>
        <v/>
      </c>
      <c r="OP87" s="92" t="str">
        <f>IF(ISBLANK($OR$3),"",IF(OR(Tipy!ML81=Výsledky!$OP$6,Tipy!ML81=Výsledky!$OP$7,Tipy!ML81=Výsledky!$OP$8,Tipy!ML81=Výsledky!$OP$9),10,0))</f>
        <v/>
      </c>
      <c r="OQ87" s="93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95" t="str">
        <f>IF(ISBLANK($OR$3),"",IF(ISBLANK(Tipy!MH81),"-",SUM(OM87:OQ87)))</f>
        <v/>
      </c>
      <c r="OS87" s="94"/>
      <c r="OT87" s="92" t="str">
        <f>IF(ISBLANK($OY$3),"",IF(ISBLANK(Tipy!MN81),0,IF(AND(Tipy!MN81=Výsledky!$OW$3,Tipy!MP81=Výsledky!$OY$3),50,0)))</f>
        <v/>
      </c>
      <c r="OU87" s="92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92" t="str">
        <f>IF(ISBLANK($OY$3),"",IF(OR(Tipy!MQ81=Výsledky!$OT$6,Tipy!MQ81=Výsledky!$OT$7,Tipy!MQ81=Výsledky!$OT$8,Tipy!MQ81=Výsledky!$OT$9),30,0))</f>
        <v/>
      </c>
      <c r="OW87" s="92" t="str">
        <f>IF(ISBLANK($OY$3),"",IF(OR(Tipy!MR81=Výsledky!$OW$6,Tipy!MR81=Výsledky!$OW$7,Tipy!MR81=Výsledky!$OW$8,Tipy!MR81=Výsledky!$OW$9),10,0))</f>
        <v/>
      </c>
      <c r="OX87" s="93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95" t="str">
        <f>IF(ISBLANK($OY$3),"",IF(ISBLANK(Tipy!MN81),"-",SUM(OT87:OX87)))</f>
        <v/>
      </c>
      <c r="OZ87" s="94"/>
      <c r="PA87" s="92" t="str">
        <f>IF(ISBLANK($PF$3),"",IF(ISBLANK(Tipy!MT81),0,IF(AND(Tipy!MT81=Výsledky!$PD$3,Tipy!MV81=Výsledky!$PF$3),50,0)))</f>
        <v/>
      </c>
      <c r="PB87" s="92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92" t="str">
        <f>IF(ISBLANK($PF$3),"",IF(OR(Tipy!MW81=Výsledky!$PA$6,Tipy!MW81=Výsledky!$PA$7,Tipy!MW81=Výsledky!$PA$8,Tipy!MW81=Výsledky!$PA$9),30,0))</f>
        <v/>
      </c>
      <c r="PD87" s="92" t="str">
        <f>IF(ISBLANK($PF$3),"",IF(OR(Tipy!MX81=Výsledky!$PD$6,Tipy!MX81=Výsledky!$PD$7,Tipy!MX81=Výsledky!$PD$8,Tipy!MX81=Výsledky!$PD$9),10,0))</f>
        <v/>
      </c>
      <c r="PE87" s="93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95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>
        <f>IF(ISBLANK($LS$3),"",IF(ISBLANK(Tipy!JT82),0,IF(AND(Tipy!JT82=Výsledky!$LQ$3,Tipy!JV82=Výsledky!$LS$3),50,0)))</f>
        <v>0</v>
      </c>
      <c r="LO88" s="182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82">
        <f>IF(ISBLANK($LS$3),"",IF(OR(Tipy!JW82=Výsledky!$LN$6,Tipy!JW82=Výsledky!$LN$7,Tipy!JW82=Výsledky!$LN$8,Tipy!JW82=Výsledky!$LN$9),30,0))</f>
        <v>30</v>
      </c>
      <c r="LQ88" s="182">
        <f>IF(ISBLANK($LS$3),"",IF(OR(Tipy!JX82=Výsledky!$LQ$6,Tipy!JX82=Výsledky!$LQ$7,Tipy!JX82=Výsledky!$LQ$8,Tipy!JX82=Výsledky!$LQ$9),10,0))</f>
        <v>0</v>
      </c>
      <c r="LR88" s="183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6">
        <f>IF(ISBLANK($LS$3),"",IF(ISBLANK(Tipy!JT82),"-",SUM(LN88:LR88)))</f>
        <v>60</v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182">
        <f>IF(ISBLANK($MG$3),"",IF(ISBLANK(Tipy!KF82),0,IF(AND(Tipy!KF82=Výsledky!$ME$3,Tipy!KH82=Výsledky!$MG$3),50,0)))</f>
        <v>0</v>
      </c>
      <c r="MC88" s="182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2">
        <f>IF(ISBLANK($MG$3),"",IF(OR(Tipy!KI82=Výsledky!$MB$6,Tipy!KI82=Výsledky!$MB$7,Tipy!KI82=Výsledky!$MB$8,Tipy!KI82=Výsledky!$MB$9),30,0))</f>
        <v>30</v>
      </c>
      <c r="ME88" s="182">
        <f>IF(ISBLANK($MG$3),"",IF(OR(Tipy!KJ82=Výsledky!$ME$6,Tipy!KJ82=Výsledky!$ME$7,Tipy!KJ82=Výsledky!$ME$8,Tipy!KJ82=Výsledky!$ME$9),10,0))</f>
        <v>0</v>
      </c>
      <c r="MF88" s="183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6">
        <f>IF(ISBLANK($MG$3),"",IF(ISBLANK(Tipy!KF82),"-",SUM(MB88:MF88)))</f>
        <v>60</v>
      </c>
      <c r="MH88" s="94"/>
      <c r="MI88" s="182">
        <f>IF(ISBLANK($MN$3),"",IF(ISBLANK(Tipy!KL82),0,IF(AND(Tipy!KL82=Výsledky!$ML$3,Tipy!KN82=Výsledky!$MN$3),50,0)))</f>
        <v>0</v>
      </c>
      <c r="MJ88" s="182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2">
        <f>IF(ISBLANK($MN$3),"",IF(OR(Tipy!KO82=Výsledky!$MI$6,Tipy!KO82=Výsledky!$MI$7,Tipy!KO82=Výsledky!$MI$8,Tipy!KO82=Výsledky!$MI$9),30,0))</f>
        <v>0</v>
      </c>
      <c r="ML88" s="182">
        <f>IF(ISBLANK($MN$3),"",IF(OR(Tipy!KP82=Výsledky!$ML$6,Tipy!KP82=Výsledky!$ML$7,Tipy!KP82=Výsledky!$ML$8,Tipy!KP82=Výsledky!$ML$9),10,0))</f>
        <v>0</v>
      </c>
      <c r="MM88" s="183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6">
        <f>IF(ISBLANK($MN$3),"",IF(ISBLANK(Tipy!KL82),"-",SUM(MI88:MM88)))</f>
        <v>20</v>
      </c>
      <c r="MO88" s="185"/>
      <c r="MP88" s="182">
        <f>IF(ISBLANK($MU$3),"",IF(ISBLANK(Tipy!KR82),0,IF(AND(Tipy!KR82=Výsledky!$MS$3,Tipy!KT82=Výsledky!$MU$3),50,0)))</f>
        <v>50</v>
      </c>
      <c r="MQ88" s="182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2">
        <f>IF(ISBLANK($MU$3),"",IF(OR(Tipy!KU82=Výsledky!$MP$6,Tipy!KU82=Výsledky!$MP$7,Tipy!KU82=Výsledky!$MP$8,Tipy!KU82=Výsledky!$MP$9),30,0))</f>
        <v>0</v>
      </c>
      <c r="MS88" s="182">
        <f>IF(ISBLANK($MU$3),"",IF(OR(Tipy!KV82=Výsledky!$MS$6,Tipy!KV82=Výsledky!$MS$7,Tipy!KV82=Výsledky!$MS$8,Tipy!KV82=Výsledky!$MS$9),10,0))</f>
        <v>10</v>
      </c>
      <c r="MT88" s="183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6">
        <f>IF(ISBLANK($MU$3),"",IF(ISBLANK(Tipy!KR82),"-",SUM(MP88:MT88)))</f>
        <v>60</v>
      </c>
      <c r="MV88" s="185"/>
      <c r="MW88" s="182">
        <f>IF(ISBLANK($NB$3),"",IF(ISBLANK(Tipy!KX82),0,IF(AND(Tipy!KX82=Výsledky!$MZ$3,Tipy!KZ82=Výsledky!$NB$3),50,0)))</f>
        <v>0</v>
      </c>
      <c r="MX88" s="182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2">
        <f>IF(ISBLANK($NB$3),"",IF(OR(Tipy!LA82=Výsledky!$MW$6,Tipy!LA82=Výsledky!$MW$7,Tipy!LA82=Výsledky!$MW$8,Tipy!LA82=Výsledky!$MW$9),30,0))</f>
        <v>0</v>
      </c>
      <c r="MZ88" s="182">
        <f>IF(ISBLANK($NB$3),"",IF(OR(Tipy!LB82=Výsledky!$MZ$6,Tipy!LB82=Výsledky!$MZ$7,Tipy!LB82=Výsledky!$MZ$8,Tipy!LB82=Výsledky!$MZ$9),10,0))</f>
        <v>0</v>
      </c>
      <c r="NA88" s="183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6">
        <f>IF(ISBLANK($NB$3),"",IF(ISBLANK(Tipy!KX82),"-",SUM(MW88:NA88)))</f>
        <v>0</v>
      </c>
      <c r="NC88" s="185"/>
      <c r="ND88" s="182" t="str">
        <f>IF(ISBLANK($NI$3),"",IF(ISBLANK(Tipy!LD82),0,IF(AND(Tipy!LD82=Výsledky!$NG$3,Tipy!LF82=Výsledky!$NI$3),50,0)))</f>
        <v/>
      </c>
      <c r="NE88" s="182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2" t="str">
        <f>IF(ISBLANK($NI$3),"",IF(OR(Tipy!LG82=Výsledky!$ND$6,Tipy!LG82=Výsledky!$ND$7,Tipy!LG82=Výsledky!$ND$8,Tipy!LG82=Výsledky!$ND$9),30,0))</f>
        <v/>
      </c>
      <c r="NG88" s="182" t="str">
        <f>IF(ISBLANK($NI$3),"",IF(OR(Tipy!LH82=Výsledky!$NG$6,Tipy!LH82=Výsledky!$NG$7,Tipy!LH82=Výsledky!$NG$8,Tipy!LH82=Výsledky!$NG$9),10,0))</f>
        <v/>
      </c>
      <c r="NH88" s="183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6" t="str">
        <f>IF(ISBLANK($NI$3),"",IF(ISBLANK(Tipy!LD82),"-",SUM(ND88:NH88)))</f>
        <v/>
      </c>
      <c r="NJ88" s="185"/>
      <c r="NK88" s="182">
        <f>IF(ISBLANK($NP$3),"",IF(ISBLANK(Tipy!LJ82),0,IF(AND(Tipy!LJ82=Výsledky!$NN$3,Tipy!LL82=Výsledky!$NP$3),50,0)))</f>
        <v>0</v>
      </c>
      <c r="NL88" s="182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2">
        <f>IF(ISBLANK($NP$3),"",IF(OR(Tipy!LM82=Výsledky!$NK$6,Tipy!LM82=Výsledky!$NK$7,Tipy!LM82=Výsledky!$NK$8,Tipy!LM82=Výsledky!$NK$9),30,0))</f>
        <v>0</v>
      </c>
      <c r="NN88" s="182">
        <f>IF(ISBLANK($NP$3),"",IF(OR(Tipy!LN82=Výsledky!$NN$6,Tipy!LN82=Výsledky!$NN$7,Tipy!LN82=Výsledky!$NN$8,Tipy!LN82=Výsledky!$NN$9),10,0))</f>
        <v>0</v>
      </c>
      <c r="NO88" s="183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6">
        <f>IF(ISBLANK($NP$3),"",IF(ISBLANK(Tipy!LJ82),"-",SUM(NK88:NO88)))</f>
        <v>10</v>
      </c>
      <c r="NQ88" s="185"/>
      <c r="NR88" s="182">
        <f>IF(ISBLANK($NW$3),"",IF(ISBLANK(Tipy!LP82),0,IF(AND(Tipy!LP82=Výsledky!$NU$3,Tipy!LR82=Výsledky!$NW$3),50,0)))</f>
        <v>0</v>
      </c>
      <c r="NS88" s="182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82">
        <f>IF(ISBLANK($NW$3),"",IF(OR(Tipy!LS82=Výsledky!$NR$6,Tipy!LS82=Výsledky!$NR$7,Tipy!LS82=Výsledky!$NR$8,Tipy!LS82=Výsledky!$NR$9),30,0))</f>
        <v>0</v>
      </c>
      <c r="NU88" s="182">
        <f>IF(ISBLANK($NW$3),"",IF(OR(Tipy!LT82=Výsledky!$NU$6,Tipy!LT82=Výsledky!$NU$7,Tipy!LT82=Výsledky!$NU$8,Tipy!LT82=Výsledky!$NU$9),10,0))</f>
        <v>10</v>
      </c>
      <c r="NV88" s="183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6">
        <f>IF(ISBLANK($NW$3),"",IF(ISBLANK(Tipy!LP82),"-",SUM(NR88:NV88)))</f>
        <v>30</v>
      </c>
      <c r="NX88" s="94"/>
      <c r="NY88" s="92">
        <f>IF(ISBLANK($OD$3),"",IF(ISBLANK(Tipy!LV82),0,IF(AND(Tipy!LV82=Výsledky!$OB$3,Tipy!LX82=Výsledky!$OD$3),50,0)))</f>
        <v>50</v>
      </c>
      <c r="NZ88" s="92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92">
        <f>IF(ISBLANK($OD$3),"",IF(OR(Tipy!LY82=Výsledky!$NY$6,Tipy!LY82=Výsledky!$NY$7,Tipy!LY82=Výsledky!$NY$8,Tipy!LY82=Výsledky!$NY$9),30,0))</f>
        <v>0</v>
      </c>
      <c r="OB88" s="92">
        <f>IF(ISBLANK($OD$3),"",IF(OR(Tipy!LZ82=Výsledky!$OB$6,Tipy!LZ82=Výsledky!$OB$7,Tipy!LZ82=Výsledky!$OB$8,Tipy!LZ82=Výsledky!$OB$9),10,0))</f>
        <v>10</v>
      </c>
      <c r="OC88" s="93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95">
        <f>IF(ISBLANK($OD$3),"",IF(ISBLANK(Tipy!LV82),"-",SUM(NY88:OC88)))</f>
        <v>60</v>
      </c>
      <c r="OE88" s="94"/>
      <c r="OF88" s="92" t="str">
        <f>IF(ISBLANK($OK$3),"",IF(ISBLANK(Tipy!MB82),0,IF(AND(Tipy!MB82=Výsledky!$OI$3,Tipy!MD82=Výsledky!$OK$3),50,0)))</f>
        <v/>
      </c>
      <c r="OG88" s="92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92" t="str">
        <f>IF(ISBLANK($OK$3),"",IF(OR(Tipy!ME82=Výsledky!$OF$6,Tipy!ME82=Výsledky!$OF$7,Tipy!ME82=Výsledky!$OF$8,Tipy!ME82=Výsledky!$OF$9),30,0))</f>
        <v/>
      </c>
      <c r="OI88" s="92" t="str">
        <f>IF(ISBLANK($OK$3),"",IF(OR(Tipy!MF82=Výsledky!$OI$6,Tipy!MF82=Výsledky!$OI$7,Tipy!MF82=Výsledky!$OI$8,Tipy!MF82=Výsledky!$OI$9),10,0))</f>
        <v/>
      </c>
      <c r="OJ88" s="93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95" t="str">
        <f>IF(ISBLANK($OK$3),"",IF(ISBLANK(Tipy!MB82),"-",SUM(OF88:OJ88)))</f>
        <v/>
      </c>
      <c r="OL88" s="94"/>
      <c r="OM88" s="92" t="str">
        <f>IF(ISBLANK($OR$3),"",IF(ISBLANK(Tipy!MH82),0,IF(AND(Tipy!MH82=Výsledky!$OP$3,Tipy!MJ82=Výsledky!$OR$3),50,0)))</f>
        <v/>
      </c>
      <c r="ON88" s="92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92" t="str">
        <f>IF(ISBLANK($OR$3),"",IF(OR(Tipy!MK82=Výsledky!$OM$6,Tipy!MK82=Výsledky!$OM$7,Tipy!MK82=Výsledky!$OM$8,Tipy!MK82=Výsledky!$OM$9),30,0))</f>
        <v/>
      </c>
      <c r="OP88" s="92" t="str">
        <f>IF(ISBLANK($OR$3),"",IF(OR(Tipy!ML82=Výsledky!$OP$6,Tipy!ML82=Výsledky!$OP$7,Tipy!ML82=Výsledky!$OP$8,Tipy!ML82=Výsledky!$OP$9),10,0))</f>
        <v/>
      </c>
      <c r="OQ88" s="93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95" t="str">
        <f>IF(ISBLANK($OR$3),"",IF(ISBLANK(Tipy!MH82),"-",SUM(OM88:OQ88)))</f>
        <v/>
      </c>
      <c r="OS88" s="94"/>
      <c r="OT88" s="92" t="str">
        <f>IF(ISBLANK($OY$3),"",IF(ISBLANK(Tipy!MN82),0,IF(AND(Tipy!MN82=Výsledky!$OW$3,Tipy!MP82=Výsledky!$OY$3),50,0)))</f>
        <v/>
      </c>
      <c r="OU88" s="92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92" t="str">
        <f>IF(ISBLANK($OY$3),"",IF(OR(Tipy!MQ82=Výsledky!$OT$6,Tipy!MQ82=Výsledky!$OT$7,Tipy!MQ82=Výsledky!$OT$8,Tipy!MQ82=Výsledky!$OT$9),30,0))</f>
        <v/>
      </c>
      <c r="OW88" s="92" t="str">
        <f>IF(ISBLANK($OY$3),"",IF(OR(Tipy!MR82=Výsledky!$OW$6,Tipy!MR82=Výsledky!$OW$7,Tipy!MR82=Výsledky!$OW$8,Tipy!MR82=Výsledky!$OW$9),10,0))</f>
        <v/>
      </c>
      <c r="OX88" s="93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95" t="str">
        <f>IF(ISBLANK($OY$3),"",IF(ISBLANK(Tipy!MN82),"-",SUM(OT88:OX88)))</f>
        <v/>
      </c>
      <c r="OZ88" s="94"/>
      <c r="PA88" s="92" t="str">
        <f>IF(ISBLANK($PF$3),"",IF(ISBLANK(Tipy!MT82),0,IF(AND(Tipy!MT82=Výsledky!$PD$3,Tipy!MV82=Výsledky!$PF$3),50,0)))</f>
        <v/>
      </c>
      <c r="PB88" s="92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92" t="str">
        <f>IF(ISBLANK($PF$3),"",IF(OR(Tipy!MW82=Výsledky!$PA$6,Tipy!MW82=Výsledky!$PA$7,Tipy!MW82=Výsledky!$PA$8,Tipy!MW82=Výsledky!$PA$9),30,0))</f>
        <v/>
      </c>
      <c r="PD88" s="92" t="str">
        <f>IF(ISBLANK($PF$3),"",IF(OR(Tipy!MX82=Výsledky!$PD$6,Tipy!MX82=Výsledky!$PD$7,Tipy!MX82=Výsledky!$PD$8,Tipy!MX82=Výsledky!$PD$9),10,0))</f>
        <v/>
      </c>
      <c r="PE88" s="93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95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>
        <f>IF(ISBLANK($LS$3),"",IF(ISBLANK(Tipy!JT83),0,IF(AND(Tipy!JT83=Výsledky!$LQ$3,Tipy!JV83=Výsledky!$LS$3),50,0)))</f>
        <v>0</v>
      </c>
      <c r="LO89" s="182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82">
        <f>IF(ISBLANK($LS$3),"",IF(OR(Tipy!JW83=Výsledky!$LN$6,Tipy!JW83=Výsledky!$LN$7,Tipy!JW83=Výsledky!$LN$8,Tipy!JW83=Výsledky!$LN$9),30,0))</f>
        <v>0</v>
      </c>
      <c r="LQ89" s="182">
        <f>IF(ISBLANK($LS$3),"",IF(OR(Tipy!JX83=Výsledky!$LQ$6,Tipy!JX83=Výsledky!$LQ$7,Tipy!JX83=Výsledky!$LQ$8,Tipy!JX83=Výsledky!$LQ$9),10,0))</f>
        <v>0</v>
      </c>
      <c r="LR89" s="183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6" t="str">
        <f>IF(ISBLANK($LS$3),"",IF(ISBLANK(Tipy!JT83),"-",SUM(LN89:LR89)))</f>
        <v>-</v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182">
        <f>IF(ISBLANK($MG$3),"",IF(ISBLANK(Tipy!KF83),0,IF(AND(Tipy!KF83=Výsledky!$ME$3,Tipy!KH83=Výsledky!$MG$3),50,0)))</f>
        <v>0</v>
      </c>
      <c r="MC89" s="182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2">
        <f>IF(ISBLANK($MG$3),"",IF(OR(Tipy!KI83=Výsledky!$MB$6,Tipy!KI83=Výsledky!$MB$7,Tipy!KI83=Výsledky!$MB$8,Tipy!KI83=Výsledky!$MB$9),30,0))</f>
        <v>0</v>
      </c>
      <c r="ME89" s="182">
        <f>IF(ISBLANK($MG$3),"",IF(OR(Tipy!KJ83=Výsledky!$ME$6,Tipy!KJ83=Výsledky!$ME$7,Tipy!KJ83=Výsledky!$ME$8,Tipy!KJ83=Výsledky!$ME$9),10,0))</f>
        <v>0</v>
      </c>
      <c r="MF89" s="183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6" t="str">
        <f>IF(ISBLANK($MG$3),"",IF(ISBLANK(Tipy!KF83),"-",SUM(MB89:MF89)))</f>
        <v>-</v>
      </c>
      <c r="MH89" s="94"/>
      <c r="MI89" s="182">
        <f>IF(ISBLANK($MN$3),"",IF(ISBLANK(Tipy!KL83),0,IF(AND(Tipy!KL83=Výsledky!$ML$3,Tipy!KN83=Výsledky!$MN$3),50,0)))</f>
        <v>0</v>
      </c>
      <c r="MJ89" s="182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2">
        <f>IF(ISBLANK($MN$3),"",IF(OR(Tipy!KO83=Výsledky!$MI$6,Tipy!KO83=Výsledky!$MI$7,Tipy!KO83=Výsledky!$MI$8,Tipy!KO83=Výsledky!$MI$9),30,0))</f>
        <v>0</v>
      </c>
      <c r="ML89" s="182">
        <f>IF(ISBLANK($MN$3),"",IF(OR(Tipy!KP83=Výsledky!$ML$6,Tipy!KP83=Výsledky!$ML$7,Tipy!KP83=Výsledky!$ML$8,Tipy!KP83=Výsledky!$ML$9),10,0))</f>
        <v>0</v>
      </c>
      <c r="MM89" s="183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6" t="str">
        <f>IF(ISBLANK($MN$3),"",IF(ISBLANK(Tipy!KL83),"-",SUM(MI89:MM89)))</f>
        <v>-</v>
      </c>
      <c r="MO89" s="185"/>
      <c r="MP89" s="182">
        <f>IF(ISBLANK($MU$3),"",IF(ISBLANK(Tipy!KR83),0,IF(AND(Tipy!KR83=Výsledky!$MS$3,Tipy!KT83=Výsledky!$MU$3),50,0)))</f>
        <v>0</v>
      </c>
      <c r="MQ89" s="182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2">
        <f>IF(ISBLANK($MU$3),"",IF(OR(Tipy!KU83=Výsledky!$MP$6,Tipy!KU83=Výsledky!$MP$7,Tipy!KU83=Výsledky!$MP$8,Tipy!KU83=Výsledky!$MP$9),30,0))</f>
        <v>0</v>
      </c>
      <c r="MS89" s="182">
        <f>IF(ISBLANK($MU$3),"",IF(OR(Tipy!KV83=Výsledky!$MS$6,Tipy!KV83=Výsledky!$MS$7,Tipy!KV83=Výsledky!$MS$8,Tipy!KV83=Výsledky!$MS$9),10,0))</f>
        <v>0</v>
      </c>
      <c r="MT89" s="183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6" t="str">
        <f>IF(ISBLANK($MU$3),"",IF(ISBLANK(Tipy!KR83),"-",SUM(MP89:MT89)))</f>
        <v>-</v>
      </c>
      <c r="MV89" s="185"/>
      <c r="MW89" s="182">
        <f>IF(ISBLANK($NB$3),"",IF(ISBLANK(Tipy!KX83),0,IF(AND(Tipy!KX83=Výsledky!$MZ$3,Tipy!KZ83=Výsledky!$NB$3),50,0)))</f>
        <v>0</v>
      </c>
      <c r="MX89" s="182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2">
        <f>IF(ISBLANK($NB$3),"",IF(OR(Tipy!LA83=Výsledky!$MW$6,Tipy!LA83=Výsledky!$MW$7,Tipy!LA83=Výsledky!$MW$8,Tipy!LA83=Výsledky!$MW$9),30,0))</f>
        <v>0</v>
      </c>
      <c r="MZ89" s="182">
        <f>IF(ISBLANK($NB$3),"",IF(OR(Tipy!LB83=Výsledky!$MZ$6,Tipy!LB83=Výsledky!$MZ$7,Tipy!LB83=Výsledky!$MZ$8,Tipy!LB83=Výsledky!$MZ$9),10,0))</f>
        <v>0</v>
      </c>
      <c r="NA89" s="183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6" t="str">
        <f>IF(ISBLANK($NB$3),"",IF(ISBLANK(Tipy!KX83),"-",SUM(MW89:NA89)))</f>
        <v>-</v>
      </c>
      <c r="NC89" s="185"/>
      <c r="ND89" s="182" t="str">
        <f>IF(ISBLANK($NI$3),"",IF(ISBLANK(Tipy!LD83),0,IF(AND(Tipy!LD83=Výsledky!$NG$3,Tipy!LF83=Výsledky!$NI$3),50,0)))</f>
        <v/>
      </c>
      <c r="NE89" s="182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2" t="str">
        <f>IF(ISBLANK($NI$3),"",IF(OR(Tipy!LG83=Výsledky!$ND$6,Tipy!LG83=Výsledky!$ND$7,Tipy!LG83=Výsledky!$ND$8,Tipy!LG83=Výsledky!$ND$9),30,0))</f>
        <v/>
      </c>
      <c r="NG89" s="182" t="str">
        <f>IF(ISBLANK($NI$3),"",IF(OR(Tipy!LH83=Výsledky!$NG$6,Tipy!LH83=Výsledky!$NG$7,Tipy!LH83=Výsledky!$NG$8,Tipy!LH83=Výsledky!$NG$9),10,0))</f>
        <v/>
      </c>
      <c r="NH89" s="183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6" t="str">
        <f>IF(ISBLANK($NI$3),"",IF(ISBLANK(Tipy!LD83),"-",SUM(ND89:NH89)))</f>
        <v/>
      </c>
      <c r="NJ89" s="185"/>
      <c r="NK89" s="182">
        <f>IF(ISBLANK($NP$3),"",IF(ISBLANK(Tipy!LJ83),0,IF(AND(Tipy!LJ83=Výsledky!$NN$3,Tipy!LL83=Výsledky!$NP$3),50,0)))</f>
        <v>0</v>
      </c>
      <c r="NL89" s="182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2">
        <f>IF(ISBLANK($NP$3),"",IF(OR(Tipy!LM83=Výsledky!$NK$6,Tipy!LM83=Výsledky!$NK$7,Tipy!LM83=Výsledky!$NK$8,Tipy!LM83=Výsledky!$NK$9),30,0))</f>
        <v>0</v>
      </c>
      <c r="NN89" s="182">
        <f>IF(ISBLANK($NP$3),"",IF(OR(Tipy!LN83=Výsledky!$NN$6,Tipy!LN83=Výsledky!$NN$7,Tipy!LN83=Výsledky!$NN$8,Tipy!LN83=Výsledky!$NN$9),10,0))</f>
        <v>0</v>
      </c>
      <c r="NO89" s="183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6" t="str">
        <f>IF(ISBLANK($NP$3),"",IF(ISBLANK(Tipy!LJ83),"-",SUM(NK89:NO89)))</f>
        <v>-</v>
      </c>
      <c r="NQ89" s="185"/>
      <c r="NR89" s="182">
        <f>IF(ISBLANK($NW$3),"",IF(ISBLANK(Tipy!LP83),0,IF(AND(Tipy!LP83=Výsledky!$NU$3,Tipy!LR83=Výsledky!$NW$3),50,0)))</f>
        <v>0</v>
      </c>
      <c r="NS89" s="182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82">
        <f>IF(ISBLANK($NW$3),"",IF(OR(Tipy!LS83=Výsledky!$NR$6,Tipy!LS83=Výsledky!$NR$7,Tipy!LS83=Výsledky!$NR$8,Tipy!LS83=Výsledky!$NR$9),30,0))</f>
        <v>0</v>
      </c>
      <c r="NU89" s="182">
        <f>IF(ISBLANK($NW$3),"",IF(OR(Tipy!LT83=Výsledky!$NU$6,Tipy!LT83=Výsledky!$NU$7,Tipy!LT83=Výsledky!$NU$8,Tipy!LT83=Výsledky!$NU$9),10,0))</f>
        <v>0</v>
      </c>
      <c r="NV89" s="183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6" t="str">
        <f>IF(ISBLANK($NW$3),"",IF(ISBLANK(Tipy!LP83),"-",SUM(NR89:NV89)))</f>
        <v>-</v>
      </c>
      <c r="NX89" s="94"/>
      <c r="NY89" s="92">
        <f>IF(ISBLANK($OD$3),"",IF(ISBLANK(Tipy!LV83),0,IF(AND(Tipy!LV83=Výsledky!$OB$3,Tipy!LX83=Výsledky!$OD$3),50,0)))</f>
        <v>0</v>
      </c>
      <c r="NZ89" s="92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92">
        <f>IF(ISBLANK($OD$3),"",IF(OR(Tipy!LY83=Výsledky!$NY$6,Tipy!LY83=Výsledky!$NY$7,Tipy!LY83=Výsledky!$NY$8,Tipy!LY83=Výsledky!$NY$9),30,0))</f>
        <v>0</v>
      </c>
      <c r="OB89" s="92">
        <f>IF(ISBLANK($OD$3),"",IF(OR(Tipy!LZ83=Výsledky!$OB$6,Tipy!LZ83=Výsledky!$OB$7,Tipy!LZ83=Výsledky!$OB$8,Tipy!LZ83=Výsledky!$OB$9),10,0))</f>
        <v>0</v>
      </c>
      <c r="OC89" s="93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95" t="str">
        <f>IF(ISBLANK($OD$3),"",IF(ISBLANK(Tipy!LV83),"-",SUM(NY89:OC89)))</f>
        <v>-</v>
      </c>
      <c r="OE89" s="94"/>
      <c r="OF89" s="92" t="str">
        <f>IF(ISBLANK($OK$3),"",IF(ISBLANK(Tipy!MB83),0,IF(AND(Tipy!MB83=Výsledky!$OI$3,Tipy!MD83=Výsledky!$OK$3),50,0)))</f>
        <v/>
      </c>
      <c r="OG89" s="92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92" t="str">
        <f>IF(ISBLANK($OK$3),"",IF(OR(Tipy!ME83=Výsledky!$OF$6,Tipy!ME83=Výsledky!$OF$7,Tipy!ME83=Výsledky!$OF$8,Tipy!ME83=Výsledky!$OF$9),30,0))</f>
        <v/>
      </c>
      <c r="OI89" s="92" t="str">
        <f>IF(ISBLANK($OK$3),"",IF(OR(Tipy!MF83=Výsledky!$OI$6,Tipy!MF83=Výsledky!$OI$7,Tipy!MF83=Výsledky!$OI$8,Tipy!MF83=Výsledky!$OI$9),10,0))</f>
        <v/>
      </c>
      <c r="OJ89" s="93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95" t="str">
        <f>IF(ISBLANK($OK$3),"",IF(ISBLANK(Tipy!MB83),"-",SUM(OF89:OJ89)))</f>
        <v/>
      </c>
      <c r="OL89" s="94"/>
      <c r="OM89" s="92" t="str">
        <f>IF(ISBLANK($OR$3),"",IF(ISBLANK(Tipy!MH83),0,IF(AND(Tipy!MH83=Výsledky!$OP$3,Tipy!MJ83=Výsledky!$OR$3),50,0)))</f>
        <v/>
      </c>
      <c r="ON89" s="92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92" t="str">
        <f>IF(ISBLANK($OR$3),"",IF(OR(Tipy!MK83=Výsledky!$OM$6,Tipy!MK83=Výsledky!$OM$7,Tipy!MK83=Výsledky!$OM$8,Tipy!MK83=Výsledky!$OM$9),30,0))</f>
        <v/>
      </c>
      <c r="OP89" s="92" t="str">
        <f>IF(ISBLANK($OR$3),"",IF(OR(Tipy!ML83=Výsledky!$OP$6,Tipy!ML83=Výsledky!$OP$7,Tipy!ML83=Výsledky!$OP$8,Tipy!ML83=Výsledky!$OP$9),10,0))</f>
        <v/>
      </c>
      <c r="OQ89" s="93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95" t="str">
        <f>IF(ISBLANK($OR$3),"",IF(ISBLANK(Tipy!MH83),"-",SUM(OM89:OQ89)))</f>
        <v/>
      </c>
      <c r="OS89" s="94"/>
      <c r="OT89" s="92" t="str">
        <f>IF(ISBLANK($OY$3),"",IF(ISBLANK(Tipy!MN83),0,IF(AND(Tipy!MN83=Výsledky!$OW$3,Tipy!MP83=Výsledky!$OY$3),50,0)))</f>
        <v/>
      </c>
      <c r="OU89" s="92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92" t="str">
        <f>IF(ISBLANK($OY$3),"",IF(OR(Tipy!MQ83=Výsledky!$OT$6,Tipy!MQ83=Výsledky!$OT$7,Tipy!MQ83=Výsledky!$OT$8,Tipy!MQ83=Výsledky!$OT$9),30,0))</f>
        <v/>
      </c>
      <c r="OW89" s="92" t="str">
        <f>IF(ISBLANK($OY$3),"",IF(OR(Tipy!MR83=Výsledky!$OW$6,Tipy!MR83=Výsledky!$OW$7,Tipy!MR83=Výsledky!$OW$8,Tipy!MR83=Výsledky!$OW$9),10,0))</f>
        <v/>
      </c>
      <c r="OX89" s="93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95" t="str">
        <f>IF(ISBLANK($OY$3),"",IF(ISBLANK(Tipy!MN83),"-",SUM(OT89:OX89)))</f>
        <v/>
      </c>
      <c r="OZ89" s="94"/>
      <c r="PA89" s="92" t="str">
        <f>IF(ISBLANK($PF$3),"",IF(ISBLANK(Tipy!MT83),0,IF(AND(Tipy!MT83=Výsledky!$PD$3,Tipy!MV83=Výsledky!$PF$3),50,0)))</f>
        <v/>
      </c>
      <c r="PB89" s="92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92" t="str">
        <f>IF(ISBLANK($PF$3),"",IF(OR(Tipy!MW83=Výsledky!$PA$6,Tipy!MW83=Výsledky!$PA$7,Tipy!MW83=Výsledky!$PA$8,Tipy!MW83=Výsledky!$PA$9),30,0))</f>
        <v/>
      </c>
      <c r="PD89" s="92" t="str">
        <f>IF(ISBLANK($PF$3),"",IF(OR(Tipy!MX83=Výsledky!$PD$6,Tipy!MX83=Výsledky!$PD$7,Tipy!MX83=Výsledky!$PD$8,Tipy!MX83=Výsledky!$PD$9),10,0))</f>
        <v/>
      </c>
      <c r="PE89" s="93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95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>
        <f>IF(ISBLANK($LS$3),"",IF(ISBLANK(Tipy!JT84),0,IF(AND(Tipy!JT84=Výsledky!$LQ$3,Tipy!JV84=Výsledky!$LS$3),50,0)))</f>
        <v>0</v>
      </c>
      <c r="LO90" s="182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82">
        <f>IF(ISBLANK($LS$3),"",IF(OR(Tipy!JW84=Výsledky!$LN$6,Tipy!JW84=Výsledky!$LN$7,Tipy!JW84=Výsledky!$LN$8,Tipy!JW84=Výsledky!$LN$9),30,0))</f>
        <v>0</v>
      </c>
      <c r="LQ90" s="182">
        <f>IF(ISBLANK($LS$3),"",IF(OR(Tipy!JX84=Výsledky!$LQ$6,Tipy!JX84=Výsledky!$LQ$7,Tipy!JX84=Výsledky!$LQ$8,Tipy!JX84=Výsledky!$LQ$9),10,0))</f>
        <v>0</v>
      </c>
      <c r="LR90" s="183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6">
        <f>IF(ISBLANK($LS$3),"",IF(ISBLANK(Tipy!JT84),"-",SUM(LN90:LR90)))</f>
        <v>20</v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182">
        <f>IF(ISBLANK($MG$3),"",IF(ISBLANK(Tipy!KF84),0,IF(AND(Tipy!KF84=Výsledky!$ME$3,Tipy!KH84=Výsledky!$MG$3),50,0)))</f>
        <v>0</v>
      </c>
      <c r="MC90" s="18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2">
        <f>IF(ISBLANK($MG$3),"",IF(OR(Tipy!KI84=Výsledky!$MB$6,Tipy!KI84=Výsledky!$MB$7,Tipy!KI84=Výsledky!$MB$8,Tipy!KI84=Výsledky!$MB$9),30,0))</f>
        <v>0</v>
      </c>
      <c r="ME90" s="182">
        <f>IF(ISBLANK($MG$3),"",IF(OR(Tipy!KJ84=Výsledky!$ME$6,Tipy!KJ84=Výsledky!$ME$7,Tipy!KJ84=Výsledky!$ME$8,Tipy!KJ84=Výsledky!$ME$9),10,0))</f>
        <v>0</v>
      </c>
      <c r="MF90" s="183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6">
        <f>IF(ISBLANK($MG$3),"",IF(ISBLANK(Tipy!KF84),"-",SUM(MB90:MF90)))</f>
        <v>30</v>
      </c>
      <c r="MH90" s="94"/>
      <c r="MI90" s="182">
        <f>IF(ISBLANK($MN$3),"",IF(ISBLANK(Tipy!KL84),0,IF(AND(Tipy!KL84=Výsledky!$ML$3,Tipy!KN84=Výsledky!$MN$3),50,0)))</f>
        <v>0</v>
      </c>
      <c r="MJ90" s="182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2">
        <f>IF(ISBLANK($MN$3),"",IF(OR(Tipy!KO84=Výsledky!$MI$6,Tipy!KO84=Výsledky!$MI$7,Tipy!KO84=Výsledky!$MI$8,Tipy!KO84=Výsledky!$MI$9),30,0))</f>
        <v>30</v>
      </c>
      <c r="ML90" s="182">
        <f>IF(ISBLANK($MN$3),"",IF(OR(Tipy!KP84=Výsledky!$ML$6,Tipy!KP84=Výsledky!$ML$7,Tipy!KP84=Výsledky!$ML$8,Tipy!KP84=Výsledky!$ML$9),10,0))</f>
        <v>0</v>
      </c>
      <c r="MM90" s="183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6">
        <f>IF(ISBLANK($MN$3),"",IF(ISBLANK(Tipy!KL84),"-",SUM(MI90:MM90)))</f>
        <v>60</v>
      </c>
      <c r="MO90" s="185"/>
      <c r="MP90" s="182">
        <f>IF(ISBLANK($MU$3),"",IF(ISBLANK(Tipy!KR84),0,IF(AND(Tipy!KR84=Výsledky!$MS$3,Tipy!KT84=Výsledky!$MU$3),50,0)))</f>
        <v>50</v>
      </c>
      <c r="MQ90" s="18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2">
        <f>IF(ISBLANK($MU$3),"",IF(OR(Tipy!KU84=Výsledky!$MP$6,Tipy!KU84=Výsledky!$MP$7,Tipy!KU84=Výsledky!$MP$8,Tipy!KU84=Výsledky!$MP$9),30,0))</f>
        <v>0</v>
      </c>
      <c r="MS90" s="182">
        <f>IF(ISBLANK($MU$3),"",IF(OR(Tipy!KV84=Výsledky!$MS$6,Tipy!KV84=Výsledky!$MS$7,Tipy!KV84=Výsledky!$MS$8,Tipy!KV84=Výsledky!$MS$9),10,0))</f>
        <v>0</v>
      </c>
      <c r="MT90" s="18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6">
        <f>IF(ISBLANK($MU$3),"",IF(ISBLANK(Tipy!KR84),"-",SUM(MP90:MT90)))</f>
        <v>50</v>
      </c>
      <c r="MV90" s="185"/>
      <c r="MW90" s="182">
        <f>IF(ISBLANK($NB$3),"",IF(ISBLANK(Tipy!KX84),0,IF(AND(Tipy!KX84=Výsledky!$MZ$3,Tipy!KZ84=Výsledky!$NB$3),50,0)))</f>
        <v>0</v>
      </c>
      <c r="MX90" s="182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2">
        <f>IF(ISBLANK($NB$3),"",IF(OR(Tipy!LA84=Výsledky!$MW$6,Tipy!LA84=Výsledky!$MW$7,Tipy!LA84=Výsledky!$MW$8,Tipy!LA84=Výsledky!$MW$9),30,0))</f>
        <v>0</v>
      </c>
      <c r="MZ90" s="182">
        <f>IF(ISBLANK($NB$3),"",IF(OR(Tipy!LB84=Výsledky!$MZ$6,Tipy!LB84=Výsledky!$MZ$7,Tipy!LB84=Výsledky!$MZ$8,Tipy!LB84=Výsledky!$MZ$9),10,0))</f>
        <v>0</v>
      </c>
      <c r="NA90" s="183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6">
        <f>IF(ISBLANK($NB$3),"",IF(ISBLANK(Tipy!KX84),"-",SUM(MW90:NA90)))</f>
        <v>0</v>
      </c>
      <c r="NC90" s="185"/>
      <c r="ND90" s="182" t="str">
        <f>IF(ISBLANK($NI$3),"",IF(ISBLANK(Tipy!LD84),0,IF(AND(Tipy!LD84=Výsledky!$NG$3,Tipy!LF84=Výsledky!$NI$3),50,0)))</f>
        <v/>
      </c>
      <c r="NE90" s="18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2" t="str">
        <f>IF(ISBLANK($NI$3),"",IF(OR(Tipy!LG84=Výsledky!$ND$6,Tipy!LG84=Výsledky!$ND$7,Tipy!LG84=Výsledky!$ND$8,Tipy!LG84=Výsledky!$ND$9),30,0))</f>
        <v/>
      </c>
      <c r="NG90" s="182" t="str">
        <f>IF(ISBLANK($NI$3),"",IF(OR(Tipy!LH84=Výsledky!$NG$6,Tipy!LH84=Výsledky!$NG$7,Tipy!LH84=Výsledky!$NG$8,Tipy!LH84=Výsledky!$NG$9),10,0))</f>
        <v/>
      </c>
      <c r="NH90" s="18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6" t="str">
        <f>IF(ISBLANK($NI$3),"",IF(ISBLANK(Tipy!LD84),"-",SUM(ND90:NH90)))</f>
        <v/>
      </c>
      <c r="NJ90" s="185"/>
      <c r="NK90" s="182">
        <f>IF(ISBLANK($NP$3),"",IF(ISBLANK(Tipy!LJ84),0,IF(AND(Tipy!LJ84=Výsledky!$NN$3,Tipy!LL84=Výsledky!$NP$3),50,0)))</f>
        <v>0</v>
      </c>
      <c r="NL90" s="182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2">
        <f>IF(ISBLANK($NP$3),"",IF(OR(Tipy!LM84=Výsledky!$NK$6,Tipy!LM84=Výsledky!$NK$7,Tipy!LM84=Výsledky!$NK$8,Tipy!LM84=Výsledky!$NK$9),30,0))</f>
        <v>0</v>
      </c>
      <c r="NN90" s="182">
        <f>IF(ISBLANK($NP$3),"",IF(OR(Tipy!LN84=Výsledky!$NN$6,Tipy!LN84=Výsledky!$NN$7,Tipy!LN84=Výsledky!$NN$8,Tipy!LN84=Výsledky!$NN$9),10,0))</f>
        <v>0</v>
      </c>
      <c r="NO90" s="183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6">
        <f>IF(ISBLANK($NP$3),"",IF(ISBLANK(Tipy!LJ84),"-",SUM(NK90:NO90)))</f>
        <v>10</v>
      </c>
      <c r="NQ90" s="185"/>
      <c r="NR90" s="182">
        <f>IF(ISBLANK($NW$3),"",IF(ISBLANK(Tipy!LP84),0,IF(AND(Tipy!LP84=Výsledky!$NU$3,Tipy!LR84=Výsledky!$NW$3),50,0)))</f>
        <v>0</v>
      </c>
      <c r="NS90" s="182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82">
        <f>IF(ISBLANK($NW$3),"",IF(OR(Tipy!LS84=Výsledky!$NR$6,Tipy!LS84=Výsledky!$NR$7,Tipy!LS84=Výsledky!$NR$8,Tipy!LS84=Výsledky!$NR$9),30,0))</f>
        <v>0</v>
      </c>
      <c r="NU90" s="182">
        <f>IF(ISBLANK($NW$3),"",IF(OR(Tipy!LT84=Výsledky!$NU$6,Tipy!LT84=Výsledky!$NU$7,Tipy!LT84=Výsledky!$NU$8,Tipy!LT84=Výsledky!$NU$9),10,0))</f>
        <v>0</v>
      </c>
      <c r="NV90" s="183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6" t="str">
        <f>IF(ISBLANK($NW$3),"",IF(ISBLANK(Tipy!LP84),"-",SUM(NR90:NV90)))</f>
        <v>-</v>
      </c>
      <c r="NX90" s="94"/>
      <c r="NY90" s="92">
        <f>IF(ISBLANK($OD$3),"",IF(ISBLANK(Tipy!LV84),0,IF(AND(Tipy!LV84=Výsledky!$OB$3,Tipy!LX84=Výsledky!$OD$3),50,0)))</f>
        <v>0</v>
      </c>
      <c r="NZ90" s="92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92">
        <f>IF(ISBLANK($OD$3),"",IF(OR(Tipy!LY84=Výsledky!$NY$6,Tipy!LY84=Výsledky!$NY$7,Tipy!LY84=Výsledky!$NY$8,Tipy!LY84=Výsledky!$NY$9),30,0))</f>
        <v>0</v>
      </c>
      <c r="OB90" s="92">
        <f>IF(ISBLANK($OD$3),"",IF(OR(Tipy!LZ84=Výsledky!$OB$6,Tipy!LZ84=Výsledky!$OB$7,Tipy!LZ84=Výsledky!$OB$8,Tipy!LZ84=Výsledky!$OB$9),10,0))</f>
        <v>10</v>
      </c>
      <c r="OC90" s="93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95">
        <f>IF(ISBLANK($OD$3),"",IF(ISBLANK(Tipy!LV84),"-",SUM(NY90:OC90)))</f>
        <v>40</v>
      </c>
      <c r="OE90" s="94"/>
      <c r="OF90" s="92" t="str">
        <f>IF(ISBLANK($OK$3),"",IF(ISBLANK(Tipy!MB84),0,IF(AND(Tipy!MB84=Výsledky!$OI$3,Tipy!MD84=Výsledky!$OK$3),50,0)))</f>
        <v/>
      </c>
      <c r="OG90" s="9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92" t="str">
        <f>IF(ISBLANK($OK$3),"",IF(OR(Tipy!ME84=Výsledky!$OF$6,Tipy!ME84=Výsledky!$OF$7,Tipy!ME84=Výsledky!$OF$8,Tipy!ME84=Výsledky!$OF$9),30,0))</f>
        <v/>
      </c>
      <c r="OI90" s="92" t="str">
        <f>IF(ISBLANK($OK$3),"",IF(OR(Tipy!MF84=Výsledky!$OI$6,Tipy!MF84=Výsledky!$OI$7,Tipy!MF84=Výsledky!$OI$8,Tipy!MF84=Výsledky!$OI$9),10,0))</f>
        <v/>
      </c>
      <c r="OJ90" s="9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95" t="str">
        <f>IF(ISBLANK($OK$3),"",IF(ISBLANK(Tipy!MB84),"-",SUM(OF90:OJ90)))</f>
        <v/>
      </c>
      <c r="OL90" s="94"/>
      <c r="OM90" s="92" t="str">
        <f>IF(ISBLANK($OR$3),"",IF(ISBLANK(Tipy!MH84),0,IF(AND(Tipy!MH84=Výsledky!$OP$3,Tipy!MJ84=Výsledky!$OR$3),50,0)))</f>
        <v/>
      </c>
      <c r="ON90" s="9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92" t="str">
        <f>IF(ISBLANK($OR$3),"",IF(OR(Tipy!MK84=Výsledky!$OM$6,Tipy!MK84=Výsledky!$OM$7,Tipy!MK84=Výsledky!$OM$8,Tipy!MK84=Výsledky!$OM$9),30,0))</f>
        <v/>
      </c>
      <c r="OP90" s="92" t="str">
        <f>IF(ISBLANK($OR$3),"",IF(OR(Tipy!ML84=Výsledky!$OP$6,Tipy!ML84=Výsledky!$OP$7,Tipy!ML84=Výsledky!$OP$8,Tipy!ML84=Výsledky!$OP$9),10,0))</f>
        <v/>
      </c>
      <c r="OQ90" s="9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95" t="str">
        <f>IF(ISBLANK($OR$3),"",IF(ISBLANK(Tipy!MH84),"-",SUM(OM90:OQ90)))</f>
        <v/>
      </c>
      <c r="OS90" s="94"/>
      <c r="OT90" s="92" t="str">
        <f>IF(ISBLANK($OY$3),"",IF(ISBLANK(Tipy!MN84),0,IF(AND(Tipy!MN84=Výsledky!$OW$3,Tipy!MP84=Výsledky!$OY$3),50,0)))</f>
        <v/>
      </c>
      <c r="OU90" s="9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92" t="str">
        <f>IF(ISBLANK($OY$3),"",IF(OR(Tipy!MQ84=Výsledky!$OT$6,Tipy!MQ84=Výsledky!$OT$7,Tipy!MQ84=Výsledky!$OT$8,Tipy!MQ84=Výsledky!$OT$9),30,0))</f>
        <v/>
      </c>
      <c r="OW90" s="92" t="str">
        <f>IF(ISBLANK($OY$3),"",IF(OR(Tipy!MR84=Výsledky!$OW$6,Tipy!MR84=Výsledky!$OW$7,Tipy!MR84=Výsledky!$OW$8,Tipy!MR84=Výsledky!$OW$9),10,0))</f>
        <v/>
      </c>
      <c r="OX90" s="9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95" t="str">
        <f>IF(ISBLANK($OY$3),"",IF(ISBLANK(Tipy!MN84),"-",SUM(OT90:OX90)))</f>
        <v/>
      </c>
      <c r="OZ90" s="94"/>
      <c r="PA90" s="92" t="str">
        <f>IF(ISBLANK($PF$3),"",IF(ISBLANK(Tipy!MT84),0,IF(AND(Tipy!MT84=Výsledky!$PD$3,Tipy!MV84=Výsledky!$PF$3),50,0)))</f>
        <v/>
      </c>
      <c r="PB90" s="9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92" t="str">
        <f>IF(ISBLANK($PF$3),"",IF(OR(Tipy!MW84=Výsledky!$PA$6,Tipy!MW84=Výsledky!$PA$7,Tipy!MW84=Výsledky!$PA$8,Tipy!MW84=Výsledky!$PA$9),30,0))</f>
        <v/>
      </c>
      <c r="PD90" s="92" t="str">
        <f>IF(ISBLANK($PF$3),"",IF(OR(Tipy!MX84=Výsledky!$PD$6,Tipy!MX84=Výsledky!$PD$7,Tipy!MX84=Výsledky!$PD$8,Tipy!MX84=Výsledky!$PD$9),10,0))</f>
        <v/>
      </c>
      <c r="PE90" s="9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95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>
        <f>IF(ISBLANK($LS$3),"",IF(ISBLANK(Tipy!JT85),0,IF(AND(Tipy!JT85=Výsledky!$LQ$3,Tipy!JV85=Výsledky!$LS$3),50,0)))</f>
        <v>0</v>
      </c>
      <c r="LO91" s="182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82">
        <f>IF(ISBLANK($LS$3),"",IF(OR(Tipy!JW85=Výsledky!$LN$6,Tipy!JW85=Výsledky!$LN$7,Tipy!JW85=Výsledky!$LN$8,Tipy!JW85=Výsledky!$LN$9),30,0))</f>
        <v>30</v>
      </c>
      <c r="LQ91" s="182">
        <f>IF(ISBLANK($LS$3),"",IF(OR(Tipy!JX85=Výsledky!$LQ$6,Tipy!JX85=Výsledky!$LQ$7,Tipy!JX85=Výsledky!$LQ$8,Tipy!JX85=Výsledky!$LQ$9),10,0))</f>
        <v>0</v>
      </c>
      <c r="LR91" s="183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6">
        <f>IF(ISBLANK($LS$3),"",IF(ISBLANK(Tipy!JT85),"-",SUM(LN91:LR91)))</f>
        <v>50</v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182">
        <f>IF(ISBLANK($MG$3),"",IF(ISBLANK(Tipy!KF85),0,IF(AND(Tipy!KF85=Výsledky!$ME$3,Tipy!KH85=Výsledky!$MG$3),50,0)))</f>
        <v>0</v>
      </c>
      <c r="MC91" s="182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2">
        <f>IF(ISBLANK($MG$3),"",IF(OR(Tipy!KI85=Výsledky!$MB$6,Tipy!KI85=Výsledky!$MB$7,Tipy!KI85=Výsledky!$MB$8,Tipy!KI85=Výsledky!$MB$9),30,0))</f>
        <v>0</v>
      </c>
      <c r="ME91" s="182">
        <f>IF(ISBLANK($MG$3),"",IF(OR(Tipy!KJ85=Výsledky!$ME$6,Tipy!KJ85=Výsledky!$ME$7,Tipy!KJ85=Výsledky!$ME$8,Tipy!KJ85=Výsledky!$ME$9),10,0))</f>
        <v>0</v>
      </c>
      <c r="MF91" s="183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6">
        <f>IF(ISBLANK($MG$3),"",IF(ISBLANK(Tipy!KF85),"-",SUM(MB91:MF91)))</f>
        <v>20</v>
      </c>
      <c r="MH91" s="94"/>
      <c r="MI91" s="182">
        <f>IF(ISBLANK($MN$3),"",IF(ISBLANK(Tipy!KL85),0,IF(AND(Tipy!KL85=Výsledky!$ML$3,Tipy!KN85=Výsledky!$MN$3),50,0)))</f>
        <v>50</v>
      </c>
      <c r="MJ91" s="182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2">
        <f>IF(ISBLANK($MN$3),"",IF(OR(Tipy!KO85=Výsledky!$MI$6,Tipy!KO85=Výsledky!$MI$7,Tipy!KO85=Výsledky!$MI$8,Tipy!KO85=Výsledky!$MI$9),30,0))</f>
        <v>30</v>
      </c>
      <c r="ML91" s="182">
        <f>IF(ISBLANK($MN$3),"",IF(OR(Tipy!KP85=Výsledky!$ML$6,Tipy!KP85=Výsledky!$ML$7,Tipy!KP85=Výsledky!$ML$8,Tipy!KP85=Výsledky!$ML$9),10,0))</f>
        <v>0</v>
      </c>
      <c r="MM91" s="183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6">
        <f>IF(ISBLANK($MN$3),"",IF(ISBLANK(Tipy!KL85),"-",SUM(MI91:MM91)))</f>
        <v>80</v>
      </c>
      <c r="MO91" s="185"/>
      <c r="MP91" s="182">
        <f>IF(ISBLANK($MU$3),"",IF(ISBLANK(Tipy!KR85),0,IF(AND(Tipy!KR85=Výsledky!$MS$3,Tipy!KT85=Výsledky!$MU$3),50,0)))</f>
        <v>0</v>
      </c>
      <c r="MQ91" s="182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2">
        <f>IF(ISBLANK($MU$3),"",IF(OR(Tipy!KU85=Výsledky!$MP$6,Tipy!KU85=Výsledky!$MP$7,Tipy!KU85=Výsledky!$MP$8,Tipy!KU85=Výsledky!$MP$9),30,0))</f>
        <v>0</v>
      </c>
      <c r="MS91" s="182">
        <f>IF(ISBLANK($MU$3),"",IF(OR(Tipy!KV85=Výsledky!$MS$6,Tipy!KV85=Výsledky!$MS$7,Tipy!KV85=Výsledky!$MS$8,Tipy!KV85=Výsledky!$MS$9),10,0))</f>
        <v>10</v>
      </c>
      <c r="MT91" s="183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6">
        <f>IF(ISBLANK($MU$3),"",IF(ISBLANK(Tipy!KR85),"-",SUM(MP91:MT91)))</f>
        <v>30</v>
      </c>
      <c r="MV91" s="185"/>
      <c r="MW91" s="182">
        <f>IF(ISBLANK($NB$3),"",IF(ISBLANK(Tipy!KX85),0,IF(AND(Tipy!KX85=Výsledky!$MZ$3,Tipy!KZ85=Výsledky!$NB$3),50,0)))</f>
        <v>0</v>
      </c>
      <c r="MX91" s="182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2">
        <f>IF(ISBLANK($NB$3),"",IF(OR(Tipy!LA85=Výsledky!$MW$6,Tipy!LA85=Výsledky!$MW$7,Tipy!LA85=Výsledky!$MW$8,Tipy!LA85=Výsledky!$MW$9),30,0))</f>
        <v>0</v>
      </c>
      <c r="MZ91" s="182">
        <f>IF(ISBLANK($NB$3),"",IF(OR(Tipy!LB85=Výsledky!$MZ$6,Tipy!LB85=Výsledky!$MZ$7,Tipy!LB85=Výsledky!$MZ$8,Tipy!LB85=Výsledky!$MZ$9),10,0))</f>
        <v>0</v>
      </c>
      <c r="NA91" s="183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6" t="str">
        <f>IF(ISBLANK($NB$3),"",IF(ISBLANK(Tipy!KX85),"-",SUM(MW91:NA91)))</f>
        <v>-</v>
      </c>
      <c r="NC91" s="185"/>
      <c r="ND91" s="182" t="str">
        <f>IF(ISBLANK($NI$3),"",IF(ISBLANK(Tipy!LD85),0,IF(AND(Tipy!LD85=Výsledky!$NG$3,Tipy!LF85=Výsledky!$NI$3),50,0)))</f>
        <v/>
      </c>
      <c r="NE91" s="182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2" t="str">
        <f>IF(ISBLANK($NI$3),"",IF(OR(Tipy!LG85=Výsledky!$ND$6,Tipy!LG85=Výsledky!$ND$7,Tipy!LG85=Výsledky!$ND$8,Tipy!LG85=Výsledky!$ND$9),30,0))</f>
        <v/>
      </c>
      <c r="NG91" s="182" t="str">
        <f>IF(ISBLANK($NI$3),"",IF(OR(Tipy!LH85=Výsledky!$NG$6,Tipy!LH85=Výsledky!$NG$7,Tipy!LH85=Výsledky!$NG$8,Tipy!LH85=Výsledky!$NG$9),10,0))</f>
        <v/>
      </c>
      <c r="NH91" s="183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6" t="str">
        <f>IF(ISBLANK($NI$3),"",IF(ISBLANK(Tipy!LD85),"-",SUM(ND91:NH91)))</f>
        <v/>
      </c>
      <c r="NJ91" s="185"/>
      <c r="NK91" s="182">
        <f>IF(ISBLANK($NP$3),"",IF(ISBLANK(Tipy!LJ85),0,IF(AND(Tipy!LJ85=Výsledky!$NN$3,Tipy!LL85=Výsledky!$NP$3),50,0)))</f>
        <v>0</v>
      </c>
      <c r="NL91" s="182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2">
        <f>IF(ISBLANK($NP$3),"",IF(OR(Tipy!LM85=Výsledky!$NK$6,Tipy!LM85=Výsledky!$NK$7,Tipy!LM85=Výsledky!$NK$8,Tipy!LM85=Výsledky!$NK$9),30,0))</f>
        <v>0</v>
      </c>
      <c r="NN91" s="182">
        <f>IF(ISBLANK($NP$3),"",IF(OR(Tipy!LN85=Výsledky!$NN$6,Tipy!LN85=Výsledky!$NN$7,Tipy!LN85=Výsledky!$NN$8,Tipy!LN85=Výsledky!$NN$9),10,0))</f>
        <v>0</v>
      </c>
      <c r="NO91" s="183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6">
        <f>IF(ISBLANK($NP$3),"",IF(ISBLANK(Tipy!LJ85),"-",SUM(NK91:NO91)))</f>
        <v>0</v>
      </c>
      <c r="NQ91" s="185"/>
      <c r="NR91" s="182">
        <f>IF(ISBLANK($NW$3),"",IF(ISBLANK(Tipy!LP85),0,IF(AND(Tipy!LP85=Výsledky!$NU$3,Tipy!LR85=Výsledky!$NW$3),50,0)))</f>
        <v>0</v>
      </c>
      <c r="NS91" s="182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82">
        <f>IF(ISBLANK($NW$3),"",IF(OR(Tipy!LS85=Výsledky!$NR$6,Tipy!LS85=Výsledky!$NR$7,Tipy!LS85=Výsledky!$NR$8,Tipy!LS85=Výsledky!$NR$9),30,0))</f>
        <v>0</v>
      </c>
      <c r="NU91" s="182">
        <f>IF(ISBLANK($NW$3),"",IF(OR(Tipy!LT85=Výsledky!$NU$6,Tipy!LT85=Výsledky!$NU$7,Tipy!LT85=Výsledky!$NU$8,Tipy!LT85=Výsledky!$NU$9),10,0))</f>
        <v>0</v>
      </c>
      <c r="NV91" s="183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6">
        <f>IF(ISBLANK($NW$3),"",IF(ISBLANK(Tipy!LP85),"-",SUM(NR91:NV91)))</f>
        <v>20</v>
      </c>
      <c r="NX91" s="94"/>
      <c r="NY91" s="92">
        <f>IF(ISBLANK($OD$3),"",IF(ISBLANK(Tipy!LV85),0,IF(AND(Tipy!LV85=Výsledky!$OB$3,Tipy!LX85=Výsledky!$OD$3),50,0)))</f>
        <v>0</v>
      </c>
      <c r="NZ91" s="92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92">
        <f>IF(ISBLANK($OD$3),"",IF(OR(Tipy!LY85=Výsledky!$NY$6,Tipy!LY85=Výsledky!$NY$7,Tipy!LY85=Výsledky!$NY$8,Tipy!LY85=Výsledky!$NY$9),30,0))</f>
        <v>0</v>
      </c>
      <c r="OB91" s="92">
        <f>IF(ISBLANK($OD$3),"",IF(OR(Tipy!LZ85=Výsledky!$OB$6,Tipy!LZ85=Výsledky!$OB$7,Tipy!LZ85=Výsledky!$OB$8,Tipy!LZ85=Výsledky!$OB$9),10,0))</f>
        <v>0</v>
      </c>
      <c r="OC91" s="93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95" t="str">
        <f>IF(ISBLANK($OD$3),"",IF(ISBLANK(Tipy!LV85),"-",SUM(NY91:OC91)))</f>
        <v>-</v>
      </c>
      <c r="OE91" s="94"/>
      <c r="OF91" s="92" t="str">
        <f>IF(ISBLANK($OK$3),"",IF(ISBLANK(Tipy!MB85),0,IF(AND(Tipy!MB85=Výsledky!$OI$3,Tipy!MD85=Výsledky!$OK$3),50,0)))</f>
        <v/>
      </c>
      <c r="OG91" s="92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92" t="str">
        <f>IF(ISBLANK($OK$3),"",IF(OR(Tipy!ME85=Výsledky!$OF$6,Tipy!ME85=Výsledky!$OF$7,Tipy!ME85=Výsledky!$OF$8,Tipy!ME85=Výsledky!$OF$9),30,0))</f>
        <v/>
      </c>
      <c r="OI91" s="92" t="str">
        <f>IF(ISBLANK($OK$3),"",IF(OR(Tipy!MF85=Výsledky!$OI$6,Tipy!MF85=Výsledky!$OI$7,Tipy!MF85=Výsledky!$OI$8,Tipy!MF85=Výsledky!$OI$9),10,0))</f>
        <v/>
      </c>
      <c r="OJ91" s="93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95" t="str">
        <f>IF(ISBLANK($OK$3),"",IF(ISBLANK(Tipy!MB85),"-",SUM(OF91:OJ91)))</f>
        <v/>
      </c>
      <c r="OL91" s="94"/>
      <c r="OM91" s="92" t="str">
        <f>IF(ISBLANK($OR$3),"",IF(ISBLANK(Tipy!MH85),0,IF(AND(Tipy!MH85=Výsledky!$OP$3,Tipy!MJ85=Výsledky!$OR$3),50,0)))</f>
        <v/>
      </c>
      <c r="ON91" s="92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92" t="str">
        <f>IF(ISBLANK($OR$3),"",IF(OR(Tipy!MK85=Výsledky!$OM$6,Tipy!MK85=Výsledky!$OM$7,Tipy!MK85=Výsledky!$OM$8,Tipy!MK85=Výsledky!$OM$9),30,0))</f>
        <v/>
      </c>
      <c r="OP91" s="92" t="str">
        <f>IF(ISBLANK($OR$3),"",IF(OR(Tipy!ML85=Výsledky!$OP$6,Tipy!ML85=Výsledky!$OP$7,Tipy!ML85=Výsledky!$OP$8,Tipy!ML85=Výsledky!$OP$9),10,0))</f>
        <v/>
      </c>
      <c r="OQ91" s="93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95" t="str">
        <f>IF(ISBLANK($OR$3),"",IF(ISBLANK(Tipy!MH85),"-",SUM(OM91:OQ91)))</f>
        <v/>
      </c>
      <c r="OS91" s="94"/>
      <c r="OT91" s="92" t="str">
        <f>IF(ISBLANK($OY$3),"",IF(ISBLANK(Tipy!MN85),0,IF(AND(Tipy!MN85=Výsledky!$OW$3,Tipy!MP85=Výsledky!$OY$3),50,0)))</f>
        <v/>
      </c>
      <c r="OU91" s="92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92" t="str">
        <f>IF(ISBLANK($OY$3),"",IF(OR(Tipy!MQ85=Výsledky!$OT$6,Tipy!MQ85=Výsledky!$OT$7,Tipy!MQ85=Výsledky!$OT$8,Tipy!MQ85=Výsledky!$OT$9),30,0))</f>
        <v/>
      </c>
      <c r="OW91" s="92" t="str">
        <f>IF(ISBLANK($OY$3),"",IF(OR(Tipy!MR85=Výsledky!$OW$6,Tipy!MR85=Výsledky!$OW$7,Tipy!MR85=Výsledky!$OW$8,Tipy!MR85=Výsledky!$OW$9),10,0))</f>
        <v/>
      </c>
      <c r="OX91" s="93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95" t="str">
        <f>IF(ISBLANK($OY$3),"",IF(ISBLANK(Tipy!MN85),"-",SUM(OT91:OX91)))</f>
        <v/>
      </c>
      <c r="OZ91" s="94"/>
      <c r="PA91" s="92" t="str">
        <f>IF(ISBLANK($PF$3),"",IF(ISBLANK(Tipy!MT85),0,IF(AND(Tipy!MT85=Výsledky!$PD$3,Tipy!MV85=Výsledky!$PF$3),50,0)))</f>
        <v/>
      </c>
      <c r="PB91" s="92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92" t="str">
        <f>IF(ISBLANK($PF$3),"",IF(OR(Tipy!MW85=Výsledky!$PA$6,Tipy!MW85=Výsledky!$PA$7,Tipy!MW85=Výsledky!$PA$8,Tipy!MW85=Výsledky!$PA$9),30,0))</f>
        <v/>
      </c>
      <c r="PD91" s="92" t="str">
        <f>IF(ISBLANK($PF$3),"",IF(OR(Tipy!MX85=Výsledky!$PD$6,Tipy!MX85=Výsledky!$PD$7,Tipy!MX85=Výsledky!$PD$8,Tipy!MX85=Výsledky!$PD$9),10,0))</f>
        <v/>
      </c>
      <c r="PE91" s="93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95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>
        <f>IF(ISBLANK($LS$3),"",IF(ISBLANK(Tipy!JT86),0,IF(AND(Tipy!JT86=Výsledky!$LQ$3,Tipy!JV86=Výsledky!$LS$3),50,0)))</f>
        <v>0</v>
      </c>
      <c r="LO92" s="182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82">
        <f>IF(ISBLANK($LS$3),"",IF(OR(Tipy!JW86=Výsledky!$LN$6,Tipy!JW86=Výsledky!$LN$7,Tipy!JW86=Výsledky!$LN$8,Tipy!JW86=Výsledky!$LN$9),30,0))</f>
        <v>0</v>
      </c>
      <c r="LQ92" s="182">
        <f>IF(ISBLANK($LS$3),"",IF(OR(Tipy!JX86=Výsledky!$LQ$6,Tipy!JX86=Výsledky!$LQ$7,Tipy!JX86=Výsledky!$LQ$8,Tipy!JX86=Výsledky!$LQ$9),10,0))</f>
        <v>0</v>
      </c>
      <c r="LR92" s="183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6" t="str">
        <f>IF(ISBLANK($LS$3),"",IF(ISBLANK(Tipy!JT86),"-",SUM(LN92:LR92)))</f>
        <v>-</v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182">
        <f>IF(ISBLANK($MG$3),"",IF(ISBLANK(Tipy!KF86),0,IF(AND(Tipy!KF86=Výsledky!$ME$3,Tipy!KH86=Výsledky!$MG$3),50,0)))</f>
        <v>0</v>
      </c>
      <c r="MC92" s="182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2">
        <f>IF(ISBLANK($MG$3),"",IF(OR(Tipy!KI86=Výsledky!$MB$6,Tipy!KI86=Výsledky!$MB$7,Tipy!KI86=Výsledky!$MB$8,Tipy!KI86=Výsledky!$MB$9),30,0))</f>
        <v>0</v>
      </c>
      <c r="ME92" s="182">
        <f>IF(ISBLANK($MG$3),"",IF(OR(Tipy!KJ86=Výsledky!$ME$6,Tipy!KJ86=Výsledky!$ME$7,Tipy!KJ86=Výsledky!$ME$8,Tipy!KJ86=Výsledky!$ME$9),10,0))</f>
        <v>0</v>
      </c>
      <c r="MF92" s="183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6" t="str">
        <f>IF(ISBLANK($MG$3),"",IF(ISBLANK(Tipy!KF86),"-",SUM(MB92:MF92)))</f>
        <v>-</v>
      </c>
      <c r="MH92" s="94"/>
      <c r="MI92" s="182">
        <f>IF(ISBLANK($MN$3),"",IF(ISBLANK(Tipy!KL86),0,IF(AND(Tipy!KL86=Výsledky!$ML$3,Tipy!KN86=Výsledky!$MN$3),50,0)))</f>
        <v>0</v>
      </c>
      <c r="MJ92" s="182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2">
        <f>IF(ISBLANK($MN$3),"",IF(OR(Tipy!KO86=Výsledky!$MI$6,Tipy!KO86=Výsledky!$MI$7,Tipy!KO86=Výsledky!$MI$8,Tipy!KO86=Výsledky!$MI$9),30,0))</f>
        <v>0</v>
      </c>
      <c r="ML92" s="182">
        <f>IF(ISBLANK($MN$3),"",IF(OR(Tipy!KP86=Výsledky!$ML$6,Tipy!KP86=Výsledky!$ML$7,Tipy!KP86=Výsledky!$ML$8,Tipy!KP86=Výsledky!$ML$9),10,0))</f>
        <v>0</v>
      </c>
      <c r="MM92" s="183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6" t="str">
        <f>IF(ISBLANK($MN$3),"",IF(ISBLANK(Tipy!KL86),"-",SUM(MI92:MM92)))</f>
        <v>-</v>
      </c>
      <c r="MO92" s="185"/>
      <c r="MP92" s="182">
        <f>IF(ISBLANK($MU$3),"",IF(ISBLANK(Tipy!KR86),0,IF(AND(Tipy!KR86=Výsledky!$MS$3,Tipy!KT86=Výsledky!$MU$3),50,0)))</f>
        <v>0</v>
      </c>
      <c r="MQ92" s="182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2">
        <f>IF(ISBLANK($MU$3),"",IF(OR(Tipy!KU86=Výsledky!$MP$6,Tipy!KU86=Výsledky!$MP$7,Tipy!KU86=Výsledky!$MP$8,Tipy!KU86=Výsledky!$MP$9),30,0))</f>
        <v>0</v>
      </c>
      <c r="MS92" s="182">
        <f>IF(ISBLANK($MU$3),"",IF(OR(Tipy!KV86=Výsledky!$MS$6,Tipy!KV86=Výsledky!$MS$7,Tipy!KV86=Výsledky!$MS$8,Tipy!KV86=Výsledky!$MS$9),10,0))</f>
        <v>0</v>
      </c>
      <c r="MT92" s="183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6" t="str">
        <f>IF(ISBLANK($MU$3),"",IF(ISBLANK(Tipy!KR86),"-",SUM(MP92:MT92)))</f>
        <v>-</v>
      </c>
      <c r="MV92" s="185"/>
      <c r="MW92" s="182">
        <f>IF(ISBLANK($NB$3),"",IF(ISBLANK(Tipy!KX86),0,IF(AND(Tipy!KX86=Výsledky!$MZ$3,Tipy!KZ86=Výsledky!$NB$3),50,0)))</f>
        <v>0</v>
      </c>
      <c r="MX92" s="182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2">
        <f>IF(ISBLANK($NB$3),"",IF(OR(Tipy!LA86=Výsledky!$MW$6,Tipy!LA86=Výsledky!$MW$7,Tipy!LA86=Výsledky!$MW$8,Tipy!LA86=Výsledky!$MW$9),30,0))</f>
        <v>0</v>
      </c>
      <c r="MZ92" s="182">
        <f>IF(ISBLANK($NB$3),"",IF(OR(Tipy!LB86=Výsledky!$MZ$6,Tipy!LB86=Výsledky!$MZ$7,Tipy!LB86=Výsledky!$MZ$8,Tipy!LB86=Výsledky!$MZ$9),10,0))</f>
        <v>0</v>
      </c>
      <c r="NA92" s="183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6" t="str">
        <f>IF(ISBLANK($NB$3),"",IF(ISBLANK(Tipy!KX86),"-",SUM(MW92:NA92)))</f>
        <v>-</v>
      </c>
      <c r="NC92" s="185"/>
      <c r="ND92" s="182" t="str">
        <f>IF(ISBLANK($NI$3),"",IF(ISBLANK(Tipy!LD86),0,IF(AND(Tipy!LD86=Výsledky!$NG$3,Tipy!LF86=Výsledky!$NI$3),50,0)))</f>
        <v/>
      </c>
      <c r="NE92" s="182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2" t="str">
        <f>IF(ISBLANK($NI$3),"",IF(OR(Tipy!LG86=Výsledky!$ND$6,Tipy!LG86=Výsledky!$ND$7,Tipy!LG86=Výsledky!$ND$8,Tipy!LG86=Výsledky!$ND$9),30,0))</f>
        <v/>
      </c>
      <c r="NG92" s="182" t="str">
        <f>IF(ISBLANK($NI$3),"",IF(OR(Tipy!LH86=Výsledky!$NG$6,Tipy!LH86=Výsledky!$NG$7,Tipy!LH86=Výsledky!$NG$8,Tipy!LH86=Výsledky!$NG$9),10,0))</f>
        <v/>
      </c>
      <c r="NH92" s="183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6" t="str">
        <f>IF(ISBLANK($NI$3),"",IF(ISBLANK(Tipy!LD86),"-",SUM(ND92:NH92)))</f>
        <v/>
      </c>
      <c r="NJ92" s="185"/>
      <c r="NK92" s="182">
        <f>IF(ISBLANK($NP$3),"",IF(ISBLANK(Tipy!LJ86),0,IF(AND(Tipy!LJ86=Výsledky!$NN$3,Tipy!LL86=Výsledky!$NP$3),50,0)))</f>
        <v>0</v>
      </c>
      <c r="NL92" s="182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2">
        <f>IF(ISBLANK($NP$3),"",IF(OR(Tipy!LM86=Výsledky!$NK$6,Tipy!LM86=Výsledky!$NK$7,Tipy!LM86=Výsledky!$NK$8,Tipy!LM86=Výsledky!$NK$9),30,0))</f>
        <v>0</v>
      </c>
      <c r="NN92" s="182">
        <f>IF(ISBLANK($NP$3),"",IF(OR(Tipy!LN86=Výsledky!$NN$6,Tipy!LN86=Výsledky!$NN$7,Tipy!LN86=Výsledky!$NN$8,Tipy!LN86=Výsledky!$NN$9),10,0))</f>
        <v>0</v>
      </c>
      <c r="NO92" s="183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6" t="str">
        <f>IF(ISBLANK($NP$3),"",IF(ISBLANK(Tipy!LJ86),"-",SUM(NK92:NO92)))</f>
        <v>-</v>
      </c>
      <c r="NQ92" s="185"/>
      <c r="NR92" s="182">
        <f>IF(ISBLANK($NW$3),"",IF(ISBLANK(Tipy!LP86),0,IF(AND(Tipy!LP86=Výsledky!$NU$3,Tipy!LR86=Výsledky!$NW$3),50,0)))</f>
        <v>0</v>
      </c>
      <c r="NS92" s="182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82">
        <f>IF(ISBLANK($NW$3),"",IF(OR(Tipy!LS86=Výsledky!$NR$6,Tipy!LS86=Výsledky!$NR$7,Tipy!LS86=Výsledky!$NR$8,Tipy!LS86=Výsledky!$NR$9),30,0))</f>
        <v>0</v>
      </c>
      <c r="NU92" s="182">
        <f>IF(ISBLANK($NW$3),"",IF(OR(Tipy!LT86=Výsledky!$NU$6,Tipy!LT86=Výsledky!$NU$7,Tipy!LT86=Výsledky!$NU$8,Tipy!LT86=Výsledky!$NU$9),10,0))</f>
        <v>0</v>
      </c>
      <c r="NV92" s="183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6" t="str">
        <f>IF(ISBLANK($NW$3),"",IF(ISBLANK(Tipy!LP86),"-",SUM(NR92:NV92)))</f>
        <v>-</v>
      </c>
      <c r="NX92" s="94"/>
      <c r="NY92" s="92">
        <f>IF(ISBLANK($OD$3),"",IF(ISBLANK(Tipy!LV86),0,IF(AND(Tipy!LV86=Výsledky!$OB$3,Tipy!LX86=Výsledky!$OD$3),50,0)))</f>
        <v>0</v>
      </c>
      <c r="NZ92" s="92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92">
        <f>IF(ISBLANK($OD$3),"",IF(OR(Tipy!LY86=Výsledky!$NY$6,Tipy!LY86=Výsledky!$NY$7,Tipy!LY86=Výsledky!$NY$8,Tipy!LY86=Výsledky!$NY$9),30,0))</f>
        <v>0</v>
      </c>
      <c r="OB92" s="92">
        <f>IF(ISBLANK($OD$3),"",IF(OR(Tipy!LZ86=Výsledky!$OB$6,Tipy!LZ86=Výsledky!$OB$7,Tipy!LZ86=Výsledky!$OB$8,Tipy!LZ86=Výsledky!$OB$9),10,0))</f>
        <v>0</v>
      </c>
      <c r="OC92" s="93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95" t="str">
        <f>IF(ISBLANK($OD$3),"",IF(ISBLANK(Tipy!LV86),"-",SUM(NY92:OC92)))</f>
        <v>-</v>
      </c>
      <c r="OE92" s="94"/>
      <c r="OF92" s="92" t="str">
        <f>IF(ISBLANK($OK$3),"",IF(ISBLANK(Tipy!MB86),0,IF(AND(Tipy!MB86=Výsledky!$OI$3,Tipy!MD86=Výsledky!$OK$3),50,0)))</f>
        <v/>
      </c>
      <c r="OG92" s="92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92" t="str">
        <f>IF(ISBLANK($OK$3),"",IF(OR(Tipy!ME86=Výsledky!$OF$6,Tipy!ME86=Výsledky!$OF$7,Tipy!ME86=Výsledky!$OF$8,Tipy!ME86=Výsledky!$OF$9),30,0))</f>
        <v/>
      </c>
      <c r="OI92" s="92" t="str">
        <f>IF(ISBLANK($OK$3),"",IF(OR(Tipy!MF86=Výsledky!$OI$6,Tipy!MF86=Výsledky!$OI$7,Tipy!MF86=Výsledky!$OI$8,Tipy!MF86=Výsledky!$OI$9),10,0))</f>
        <v/>
      </c>
      <c r="OJ92" s="93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95" t="str">
        <f>IF(ISBLANK($OK$3),"",IF(ISBLANK(Tipy!MB86),"-",SUM(OF92:OJ92)))</f>
        <v/>
      </c>
      <c r="OL92" s="94"/>
      <c r="OM92" s="92" t="str">
        <f>IF(ISBLANK($OR$3),"",IF(ISBLANK(Tipy!MH86),0,IF(AND(Tipy!MH86=Výsledky!$OP$3,Tipy!MJ86=Výsledky!$OR$3),50,0)))</f>
        <v/>
      </c>
      <c r="ON92" s="92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92" t="str">
        <f>IF(ISBLANK($OR$3),"",IF(OR(Tipy!MK86=Výsledky!$OM$6,Tipy!MK86=Výsledky!$OM$7,Tipy!MK86=Výsledky!$OM$8,Tipy!MK86=Výsledky!$OM$9),30,0))</f>
        <v/>
      </c>
      <c r="OP92" s="92" t="str">
        <f>IF(ISBLANK($OR$3),"",IF(OR(Tipy!ML86=Výsledky!$OP$6,Tipy!ML86=Výsledky!$OP$7,Tipy!ML86=Výsledky!$OP$8,Tipy!ML86=Výsledky!$OP$9),10,0))</f>
        <v/>
      </c>
      <c r="OQ92" s="93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95" t="str">
        <f>IF(ISBLANK($OR$3),"",IF(ISBLANK(Tipy!MH86),"-",SUM(OM92:OQ92)))</f>
        <v/>
      </c>
      <c r="OS92" s="94"/>
      <c r="OT92" s="92" t="str">
        <f>IF(ISBLANK($OY$3),"",IF(ISBLANK(Tipy!MN86),0,IF(AND(Tipy!MN86=Výsledky!$OW$3,Tipy!MP86=Výsledky!$OY$3),50,0)))</f>
        <v/>
      </c>
      <c r="OU92" s="92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92" t="str">
        <f>IF(ISBLANK($OY$3),"",IF(OR(Tipy!MQ86=Výsledky!$OT$6,Tipy!MQ86=Výsledky!$OT$7,Tipy!MQ86=Výsledky!$OT$8,Tipy!MQ86=Výsledky!$OT$9),30,0))</f>
        <v/>
      </c>
      <c r="OW92" s="92" t="str">
        <f>IF(ISBLANK($OY$3),"",IF(OR(Tipy!MR86=Výsledky!$OW$6,Tipy!MR86=Výsledky!$OW$7,Tipy!MR86=Výsledky!$OW$8,Tipy!MR86=Výsledky!$OW$9),10,0))</f>
        <v/>
      </c>
      <c r="OX92" s="93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95" t="str">
        <f>IF(ISBLANK($OY$3),"",IF(ISBLANK(Tipy!MN86),"-",SUM(OT92:OX92)))</f>
        <v/>
      </c>
      <c r="OZ92" s="94"/>
      <c r="PA92" s="92" t="str">
        <f>IF(ISBLANK($PF$3),"",IF(ISBLANK(Tipy!MT86),0,IF(AND(Tipy!MT86=Výsledky!$PD$3,Tipy!MV86=Výsledky!$PF$3),50,0)))</f>
        <v/>
      </c>
      <c r="PB92" s="92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92" t="str">
        <f>IF(ISBLANK($PF$3),"",IF(OR(Tipy!MW86=Výsledky!$PA$6,Tipy!MW86=Výsledky!$PA$7,Tipy!MW86=Výsledky!$PA$8,Tipy!MW86=Výsledky!$PA$9),30,0))</f>
        <v/>
      </c>
      <c r="PD92" s="92" t="str">
        <f>IF(ISBLANK($PF$3),"",IF(OR(Tipy!MX86=Výsledky!$PD$6,Tipy!MX86=Výsledky!$PD$7,Tipy!MX86=Výsledky!$PD$8,Tipy!MX86=Výsledky!$PD$9),10,0))</f>
        <v/>
      </c>
      <c r="PE92" s="93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95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>
        <f>IF(ISBLANK($LS$3),"",IF(ISBLANK(Tipy!JT87),0,IF(AND(Tipy!JT87=Výsledky!$LQ$3,Tipy!JV87=Výsledky!$LS$3),50,0)))</f>
        <v>0</v>
      </c>
      <c r="LO93" s="182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82">
        <f>IF(ISBLANK($LS$3),"",IF(OR(Tipy!JW87=Výsledky!$LN$6,Tipy!JW87=Výsledky!$LN$7,Tipy!JW87=Výsledky!$LN$8,Tipy!JW87=Výsledky!$LN$9),30,0))</f>
        <v>0</v>
      </c>
      <c r="LQ93" s="182">
        <f>IF(ISBLANK($LS$3),"",IF(OR(Tipy!JX87=Výsledky!$LQ$6,Tipy!JX87=Výsledky!$LQ$7,Tipy!JX87=Výsledky!$LQ$8,Tipy!JX87=Výsledky!$LQ$9),10,0))</f>
        <v>0</v>
      </c>
      <c r="LR93" s="183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6" t="str">
        <f>IF(ISBLANK($LS$3),"",IF(ISBLANK(Tipy!JT87),"-",SUM(LN93:LR93)))</f>
        <v>-</v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182">
        <f>IF(ISBLANK($MG$3),"",IF(ISBLANK(Tipy!KF87),0,IF(AND(Tipy!KF87=Výsledky!$ME$3,Tipy!KH87=Výsledky!$MG$3),50,0)))</f>
        <v>0</v>
      </c>
      <c r="MC93" s="182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2">
        <f>IF(ISBLANK($MG$3),"",IF(OR(Tipy!KI87=Výsledky!$MB$6,Tipy!KI87=Výsledky!$MB$7,Tipy!KI87=Výsledky!$MB$8,Tipy!KI87=Výsledky!$MB$9),30,0))</f>
        <v>0</v>
      </c>
      <c r="ME93" s="182">
        <f>IF(ISBLANK($MG$3),"",IF(OR(Tipy!KJ87=Výsledky!$ME$6,Tipy!KJ87=Výsledky!$ME$7,Tipy!KJ87=Výsledky!$ME$8,Tipy!KJ87=Výsledky!$ME$9),10,0))</f>
        <v>0</v>
      </c>
      <c r="MF93" s="183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6" t="str">
        <f>IF(ISBLANK($MG$3),"",IF(ISBLANK(Tipy!KF87),"-",SUM(MB93:MF93)))</f>
        <v>-</v>
      </c>
      <c r="MH93" s="94"/>
      <c r="MI93" s="182">
        <f>IF(ISBLANK($MN$3),"",IF(ISBLANK(Tipy!KL87),0,IF(AND(Tipy!KL87=Výsledky!$ML$3,Tipy!KN87=Výsledky!$MN$3),50,0)))</f>
        <v>0</v>
      </c>
      <c r="MJ93" s="182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2">
        <f>IF(ISBLANK($MN$3),"",IF(OR(Tipy!KO87=Výsledky!$MI$6,Tipy!KO87=Výsledky!$MI$7,Tipy!KO87=Výsledky!$MI$8,Tipy!KO87=Výsledky!$MI$9),30,0))</f>
        <v>0</v>
      </c>
      <c r="ML93" s="182">
        <f>IF(ISBLANK($MN$3),"",IF(OR(Tipy!KP87=Výsledky!$ML$6,Tipy!KP87=Výsledky!$ML$7,Tipy!KP87=Výsledky!$ML$8,Tipy!KP87=Výsledky!$ML$9),10,0))</f>
        <v>0</v>
      </c>
      <c r="MM93" s="183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6" t="str">
        <f>IF(ISBLANK($MN$3),"",IF(ISBLANK(Tipy!KL87),"-",SUM(MI93:MM93)))</f>
        <v>-</v>
      </c>
      <c r="MO93" s="185"/>
      <c r="MP93" s="182">
        <f>IF(ISBLANK($MU$3),"",IF(ISBLANK(Tipy!KR87),0,IF(AND(Tipy!KR87=Výsledky!$MS$3,Tipy!KT87=Výsledky!$MU$3),50,0)))</f>
        <v>0</v>
      </c>
      <c r="MQ93" s="182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2">
        <f>IF(ISBLANK($MU$3),"",IF(OR(Tipy!KU87=Výsledky!$MP$6,Tipy!KU87=Výsledky!$MP$7,Tipy!KU87=Výsledky!$MP$8,Tipy!KU87=Výsledky!$MP$9),30,0))</f>
        <v>0</v>
      </c>
      <c r="MS93" s="182">
        <f>IF(ISBLANK($MU$3),"",IF(OR(Tipy!KV87=Výsledky!$MS$6,Tipy!KV87=Výsledky!$MS$7,Tipy!KV87=Výsledky!$MS$8,Tipy!KV87=Výsledky!$MS$9),10,0))</f>
        <v>0</v>
      </c>
      <c r="MT93" s="183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6" t="str">
        <f>IF(ISBLANK($MU$3),"",IF(ISBLANK(Tipy!KR87),"-",SUM(MP93:MT93)))</f>
        <v>-</v>
      </c>
      <c r="MV93" s="185"/>
      <c r="MW93" s="182">
        <f>IF(ISBLANK($NB$3),"",IF(ISBLANK(Tipy!KX87),0,IF(AND(Tipy!KX87=Výsledky!$MZ$3,Tipy!KZ87=Výsledky!$NB$3),50,0)))</f>
        <v>0</v>
      </c>
      <c r="MX93" s="182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2">
        <f>IF(ISBLANK($NB$3),"",IF(OR(Tipy!LA87=Výsledky!$MW$6,Tipy!LA87=Výsledky!$MW$7,Tipy!LA87=Výsledky!$MW$8,Tipy!LA87=Výsledky!$MW$9),30,0))</f>
        <v>0</v>
      </c>
      <c r="MZ93" s="182">
        <f>IF(ISBLANK($NB$3),"",IF(OR(Tipy!LB87=Výsledky!$MZ$6,Tipy!LB87=Výsledky!$MZ$7,Tipy!LB87=Výsledky!$MZ$8,Tipy!LB87=Výsledky!$MZ$9),10,0))</f>
        <v>0</v>
      </c>
      <c r="NA93" s="183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6" t="str">
        <f>IF(ISBLANK($NB$3),"",IF(ISBLANK(Tipy!KX87),"-",SUM(MW93:NA93)))</f>
        <v>-</v>
      </c>
      <c r="NC93" s="185"/>
      <c r="ND93" s="182" t="str">
        <f>IF(ISBLANK($NI$3),"",IF(ISBLANK(Tipy!LD87),0,IF(AND(Tipy!LD87=Výsledky!$NG$3,Tipy!LF87=Výsledky!$NI$3),50,0)))</f>
        <v/>
      </c>
      <c r="NE93" s="182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2" t="str">
        <f>IF(ISBLANK($NI$3),"",IF(OR(Tipy!LG87=Výsledky!$ND$6,Tipy!LG87=Výsledky!$ND$7,Tipy!LG87=Výsledky!$ND$8,Tipy!LG87=Výsledky!$ND$9),30,0))</f>
        <v/>
      </c>
      <c r="NG93" s="182" t="str">
        <f>IF(ISBLANK($NI$3),"",IF(OR(Tipy!LH87=Výsledky!$NG$6,Tipy!LH87=Výsledky!$NG$7,Tipy!LH87=Výsledky!$NG$8,Tipy!LH87=Výsledky!$NG$9),10,0))</f>
        <v/>
      </c>
      <c r="NH93" s="183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6" t="str">
        <f>IF(ISBLANK($NI$3),"",IF(ISBLANK(Tipy!LD87),"-",SUM(ND93:NH93)))</f>
        <v/>
      </c>
      <c r="NJ93" s="185"/>
      <c r="NK93" s="182">
        <f>IF(ISBLANK($NP$3),"",IF(ISBLANK(Tipy!LJ87),0,IF(AND(Tipy!LJ87=Výsledky!$NN$3,Tipy!LL87=Výsledky!$NP$3),50,0)))</f>
        <v>0</v>
      </c>
      <c r="NL93" s="182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2">
        <f>IF(ISBLANK($NP$3),"",IF(OR(Tipy!LM87=Výsledky!$NK$6,Tipy!LM87=Výsledky!$NK$7,Tipy!LM87=Výsledky!$NK$8,Tipy!LM87=Výsledky!$NK$9),30,0))</f>
        <v>0</v>
      </c>
      <c r="NN93" s="182">
        <f>IF(ISBLANK($NP$3),"",IF(OR(Tipy!LN87=Výsledky!$NN$6,Tipy!LN87=Výsledky!$NN$7,Tipy!LN87=Výsledky!$NN$8,Tipy!LN87=Výsledky!$NN$9),10,0))</f>
        <v>0</v>
      </c>
      <c r="NO93" s="183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6" t="str">
        <f>IF(ISBLANK($NP$3),"",IF(ISBLANK(Tipy!LJ87),"-",SUM(NK93:NO93)))</f>
        <v>-</v>
      </c>
      <c r="NQ93" s="185"/>
      <c r="NR93" s="182">
        <f>IF(ISBLANK($NW$3),"",IF(ISBLANK(Tipy!LP87),0,IF(AND(Tipy!LP87=Výsledky!$NU$3,Tipy!LR87=Výsledky!$NW$3),50,0)))</f>
        <v>0</v>
      </c>
      <c r="NS93" s="182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82">
        <f>IF(ISBLANK($NW$3),"",IF(OR(Tipy!LS87=Výsledky!$NR$6,Tipy!LS87=Výsledky!$NR$7,Tipy!LS87=Výsledky!$NR$8,Tipy!LS87=Výsledky!$NR$9),30,0))</f>
        <v>0</v>
      </c>
      <c r="NU93" s="182">
        <f>IF(ISBLANK($NW$3),"",IF(OR(Tipy!LT87=Výsledky!$NU$6,Tipy!LT87=Výsledky!$NU$7,Tipy!LT87=Výsledky!$NU$8,Tipy!LT87=Výsledky!$NU$9),10,0))</f>
        <v>0</v>
      </c>
      <c r="NV93" s="183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6" t="str">
        <f>IF(ISBLANK($NW$3),"",IF(ISBLANK(Tipy!LP87),"-",SUM(NR93:NV93)))</f>
        <v>-</v>
      </c>
      <c r="NX93" s="94"/>
      <c r="NY93" s="92">
        <f>IF(ISBLANK($OD$3),"",IF(ISBLANK(Tipy!LV87),0,IF(AND(Tipy!LV87=Výsledky!$OB$3,Tipy!LX87=Výsledky!$OD$3),50,0)))</f>
        <v>0</v>
      </c>
      <c r="NZ93" s="92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92">
        <f>IF(ISBLANK($OD$3),"",IF(OR(Tipy!LY87=Výsledky!$NY$6,Tipy!LY87=Výsledky!$NY$7,Tipy!LY87=Výsledky!$NY$8,Tipy!LY87=Výsledky!$NY$9),30,0))</f>
        <v>0</v>
      </c>
      <c r="OB93" s="92">
        <f>IF(ISBLANK($OD$3),"",IF(OR(Tipy!LZ87=Výsledky!$OB$6,Tipy!LZ87=Výsledky!$OB$7,Tipy!LZ87=Výsledky!$OB$8,Tipy!LZ87=Výsledky!$OB$9),10,0))</f>
        <v>0</v>
      </c>
      <c r="OC93" s="93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95" t="str">
        <f>IF(ISBLANK($OD$3),"",IF(ISBLANK(Tipy!LV87),"-",SUM(NY93:OC93)))</f>
        <v>-</v>
      </c>
      <c r="OE93" s="94"/>
      <c r="OF93" s="92" t="str">
        <f>IF(ISBLANK($OK$3),"",IF(ISBLANK(Tipy!MB87),0,IF(AND(Tipy!MB87=Výsledky!$OI$3,Tipy!MD87=Výsledky!$OK$3),50,0)))</f>
        <v/>
      </c>
      <c r="OG93" s="92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92" t="str">
        <f>IF(ISBLANK($OK$3),"",IF(OR(Tipy!ME87=Výsledky!$OF$6,Tipy!ME87=Výsledky!$OF$7,Tipy!ME87=Výsledky!$OF$8,Tipy!ME87=Výsledky!$OF$9),30,0))</f>
        <v/>
      </c>
      <c r="OI93" s="92" t="str">
        <f>IF(ISBLANK($OK$3),"",IF(OR(Tipy!MF87=Výsledky!$OI$6,Tipy!MF87=Výsledky!$OI$7,Tipy!MF87=Výsledky!$OI$8,Tipy!MF87=Výsledky!$OI$9),10,0))</f>
        <v/>
      </c>
      <c r="OJ93" s="93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95" t="str">
        <f>IF(ISBLANK($OK$3),"",IF(ISBLANK(Tipy!MB87),"-",SUM(OF93:OJ93)))</f>
        <v/>
      </c>
      <c r="OL93" s="94"/>
      <c r="OM93" s="92" t="str">
        <f>IF(ISBLANK($OR$3),"",IF(ISBLANK(Tipy!MH87),0,IF(AND(Tipy!MH87=Výsledky!$OP$3,Tipy!MJ87=Výsledky!$OR$3),50,0)))</f>
        <v/>
      </c>
      <c r="ON93" s="92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92" t="str">
        <f>IF(ISBLANK($OR$3),"",IF(OR(Tipy!MK87=Výsledky!$OM$6,Tipy!MK87=Výsledky!$OM$7,Tipy!MK87=Výsledky!$OM$8,Tipy!MK87=Výsledky!$OM$9),30,0))</f>
        <v/>
      </c>
      <c r="OP93" s="92" t="str">
        <f>IF(ISBLANK($OR$3),"",IF(OR(Tipy!ML87=Výsledky!$OP$6,Tipy!ML87=Výsledky!$OP$7,Tipy!ML87=Výsledky!$OP$8,Tipy!ML87=Výsledky!$OP$9),10,0))</f>
        <v/>
      </c>
      <c r="OQ93" s="93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95" t="str">
        <f>IF(ISBLANK($OR$3),"",IF(ISBLANK(Tipy!MH87),"-",SUM(OM93:OQ93)))</f>
        <v/>
      </c>
      <c r="OS93" s="94"/>
      <c r="OT93" s="92" t="str">
        <f>IF(ISBLANK($OY$3),"",IF(ISBLANK(Tipy!MN87),0,IF(AND(Tipy!MN87=Výsledky!$OW$3,Tipy!MP87=Výsledky!$OY$3),50,0)))</f>
        <v/>
      </c>
      <c r="OU93" s="92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92" t="str">
        <f>IF(ISBLANK($OY$3),"",IF(OR(Tipy!MQ87=Výsledky!$OT$6,Tipy!MQ87=Výsledky!$OT$7,Tipy!MQ87=Výsledky!$OT$8,Tipy!MQ87=Výsledky!$OT$9),30,0))</f>
        <v/>
      </c>
      <c r="OW93" s="92" t="str">
        <f>IF(ISBLANK($OY$3),"",IF(OR(Tipy!MR87=Výsledky!$OW$6,Tipy!MR87=Výsledky!$OW$7,Tipy!MR87=Výsledky!$OW$8,Tipy!MR87=Výsledky!$OW$9),10,0))</f>
        <v/>
      </c>
      <c r="OX93" s="93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95" t="str">
        <f>IF(ISBLANK($OY$3),"",IF(ISBLANK(Tipy!MN87),"-",SUM(OT93:OX93)))</f>
        <v/>
      </c>
      <c r="OZ93" s="94"/>
      <c r="PA93" s="92" t="str">
        <f>IF(ISBLANK($PF$3),"",IF(ISBLANK(Tipy!MT87),0,IF(AND(Tipy!MT87=Výsledky!$PD$3,Tipy!MV87=Výsledky!$PF$3),50,0)))</f>
        <v/>
      </c>
      <c r="PB93" s="92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92" t="str">
        <f>IF(ISBLANK($PF$3),"",IF(OR(Tipy!MW87=Výsledky!$PA$6,Tipy!MW87=Výsledky!$PA$7,Tipy!MW87=Výsledky!$PA$8,Tipy!MW87=Výsledky!$PA$9),30,0))</f>
        <v/>
      </c>
      <c r="PD93" s="92" t="str">
        <f>IF(ISBLANK($PF$3),"",IF(OR(Tipy!MX87=Výsledky!$PD$6,Tipy!MX87=Výsledky!$PD$7,Tipy!MX87=Výsledky!$PD$8,Tipy!MX87=Výsledky!$PD$9),10,0))</f>
        <v/>
      </c>
      <c r="PE93" s="93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95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>
        <f>IF(ISBLANK($LS$3),"",IF(ISBLANK(Tipy!JT88),0,IF(AND(Tipy!JT88=Výsledky!$LQ$3,Tipy!JV88=Výsledky!$LS$3),50,0)))</f>
        <v>0</v>
      </c>
      <c r="LO94" s="182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82">
        <f>IF(ISBLANK($LS$3),"",IF(OR(Tipy!JW88=Výsledky!$LN$6,Tipy!JW88=Výsledky!$LN$7,Tipy!JW88=Výsledky!$LN$8,Tipy!JW88=Výsledky!$LN$9),30,0))</f>
        <v>0</v>
      </c>
      <c r="LQ94" s="182">
        <f>IF(ISBLANK($LS$3),"",IF(OR(Tipy!JX88=Výsledky!$LQ$6,Tipy!JX88=Výsledky!$LQ$7,Tipy!JX88=Výsledky!$LQ$8,Tipy!JX88=Výsledky!$LQ$9),10,0))</f>
        <v>0</v>
      </c>
      <c r="LR94" s="183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6" t="str">
        <f>IF(ISBLANK($LS$3),"",IF(ISBLANK(Tipy!JT88),"-",SUM(LN94:LR94)))</f>
        <v>-</v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182">
        <f>IF(ISBLANK($MG$3),"",IF(ISBLANK(Tipy!KF88),0,IF(AND(Tipy!KF88=Výsledky!$ME$3,Tipy!KH88=Výsledky!$MG$3),50,0)))</f>
        <v>0</v>
      </c>
      <c r="MC94" s="182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2">
        <f>IF(ISBLANK($MG$3),"",IF(OR(Tipy!KI88=Výsledky!$MB$6,Tipy!KI88=Výsledky!$MB$7,Tipy!KI88=Výsledky!$MB$8,Tipy!KI88=Výsledky!$MB$9),30,0))</f>
        <v>0</v>
      </c>
      <c r="ME94" s="182">
        <f>IF(ISBLANK($MG$3),"",IF(OR(Tipy!KJ88=Výsledky!$ME$6,Tipy!KJ88=Výsledky!$ME$7,Tipy!KJ88=Výsledky!$ME$8,Tipy!KJ88=Výsledky!$ME$9),10,0))</f>
        <v>0</v>
      </c>
      <c r="MF94" s="183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6" t="str">
        <f>IF(ISBLANK($MG$3),"",IF(ISBLANK(Tipy!KF88),"-",SUM(MB94:MF94)))</f>
        <v>-</v>
      </c>
      <c r="MH94" s="94"/>
      <c r="MI94" s="182">
        <f>IF(ISBLANK($MN$3),"",IF(ISBLANK(Tipy!KL88),0,IF(AND(Tipy!KL88=Výsledky!$ML$3,Tipy!KN88=Výsledky!$MN$3),50,0)))</f>
        <v>0</v>
      </c>
      <c r="MJ94" s="182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2">
        <f>IF(ISBLANK($MN$3),"",IF(OR(Tipy!KO88=Výsledky!$MI$6,Tipy!KO88=Výsledky!$MI$7,Tipy!KO88=Výsledky!$MI$8,Tipy!KO88=Výsledky!$MI$9),30,0))</f>
        <v>0</v>
      </c>
      <c r="ML94" s="182">
        <f>IF(ISBLANK($MN$3),"",IF(OR(Tipy!KP88=Výsledky!$ML$6,Tipy!KP88=Výsledky!$ML$7,Tipy!KP88=Výsledky!$ML$8,Tipy!KP88=Výsledky!$ML$9),10,0))</f>
        <v>0</v>
      </c>
      <c r="MM94" s="183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6" t="str">
        <f>IF(ISBLANK($MN$3),"",IF(ISBLANK(Tipy!KL88),"-",SUM(MI94:MM94)))</f>
        <v>-</v>
      </c>
      <c r="MO94" s="185"/>
      <c r="MP94" s="182">
        <f>IF(ISBLANK($MU$3),"",IF(ISBLANK(Tipy!KR88),0,IF(AND(Tipy!KR88=Výsledky!$MS$3,Tipy!KT88=Výsledky!$MU$3),50,0)))</f>
        <v>0</v>
      </c>
      <c r="MQ94" s="182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2">
        <f>IF(ISBLANK($MU$3),"",IF(OR(Tipy!KU88=Výsledky!$MP$6,Tipy!KU88=Výsledky!$MP$7,Tipy!KU88=Výsledky!$MP$8,Tipy!KU88=Výsledky!$MP$9),30,0))</f>
        <v>0</v>
      </c>
      <c r="MS94" s="182">
        <f>IF(ISBLANK($MU$3),"",IF(OR(Tipy!KV88=Výsledky!$MS$6,Tipy!KV88=Výsledky!$MS$7,Tipy!KV88=Výsledky!$MS$8,Tipy!KV88=Výsledky!$MS$9),10,0))</f>
        <v>0</v>
      </c>
      <c r="MT94" s="183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6" t="str">
        <f>IF(ISBLANK($MU$3),"",IF(ISBLANK(Tipy!KR88),"-",SUM(MP94:MT94)))</f>
        <v>-</v>
      </c>
      <c r="MV94" s="185"/>
      <c r="MW94" s="182">
        <f>IF(ISBLANK($NB$3),"",IF(ISBLANK(Tipy!KX88),0,IF(AND(Tipy!KX88=Výsledky!$MZ$3,Tipy!KZ88=Výsledky!$NB$3),50,0)))</f>
        <v>0</v>
      </c>
      <c r="MX94" s="182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2">
        <f>IF(ISBLANK($NB$3),"",IF(OR(Tipy!LA88=Výsledky!$MW$6,Tipy!LA88=Výsledky!$MW$7,Tipy!LA88=Výsledky!$MW$8,Tipy!LA88=Výsledky!$MW$9),30,0))</f>
        <v>0</v>
      </c>
      <c r="MZ94" s="182">
        <f>IF(ISBLANK($NB$3),"",IF(OR(Tipy!LB88=Výsledky!$MZ$6,Tipy!LB88=Výsledky!$MZ$7,Tipy!LB88=Výsledky!$MZ$8,Tipy!LB88=Výsledky!$MZ$9),10,0))</f>
        <v>0</v>
      </c>
      <c r="NA94" s="183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6" t="str">
        <f>IF(ISBLANK($NB$3),"",IF(ISBLANK(Tipy!KX88),"-",SUM(MW94:NA94)))</f>
        <v>-</v>
      </c>
      <c r="NC94" s="185"/>
      <c r="ND94" s="182" t="str">
        <f>IF(ISBLANK($NI$3),"",IF(ISBLANK(Tipy!LD88),0,IF(AND(Tipy!LD88=Výsledky!$NG$3,Tipy!LF88=Výsledky!$NI$3),50,0)))</f>
        <v/>
      </c>
      <c r="NE94" s="182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2" t="str">
        <f>IF(ISBLANK($NI$3),"",IF(OR(Tipy!LG88=Výsledky!$ND$6,Tipy!LG88=Výsledky!$ND$7,Tipy!LG88=Výsledky!$ND$8,Tipy!LG88=Výsledky!$ND$9),30,0))</f>
        <v/>
      </c>
      <c r="NG94" s="182" t="str">
        <f>IF(ISBLANK($NI$3),"",IF(OR(Tipy!LH88=Výsledky!$NG$6,Tipy!LH88=Výsledky!$NG$7,Tipy!LH88=Výsledky!$NG$8,Tipy!LH88=Výsledky!$NG$9),10,0))</f>
        <v/>
      </c>
      <c r="NH94" s="183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6" t="str">
        <f>IF(ISBLANK($NI$3),"",IF(ISBLANK(Tipy!LD88),"-",SUM(ND94:NH94)))</f>
        <v/>
      </c>
      <c r="NJ94" s="185"/>
      <c r="NK94" s="182">
        <f>IF(ISBLANK($NP$3),"",IF(ISBLANK(Tipy!LJ88),0,IF(AND(Tipy!LJ88=Výsledky!$NN$3,Tipy!LL88=Výsledky!$NP$3),50,0)))</f>
        <v>0</v>
      </c>
      <c r="NL94" s="182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2">
        <f>IF(ISBLANK($NP$3),"",IF(OR(Tipy!LM88=Výsledky!$NK$6,Tipy!LM88=Výsledky!$NK$7,Tipy!LM88=Výsledky!$NK$8,Tipy!LM88=Výsledky!$NK$9),30,0))</f>
        <v>0</v>
      </c>
      <c r="NN94" s="182">
        <f>IF(ISBLANK($NP$3),"",IF(OR(Tipy!LN88=Výsledky!$NN$6,Tipy!LN88=Výsledky!$NN$7,Tipy!LN88=Výsledky!$NN$8,Tipy!LN88=Výsledky!$NN$9),10,0))</f>
        <v>0</v>
      </c>
      <c r="NO94" s="183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6" t="str">
        <f>IF(ISBLANK($NP$3),"",IF(ISBLANK(Tipy!LJ88),"-",SUM(NK94:NO94)))</f>
        <v>-</v>
      </c>
      <c r="NQ94" s="185"/>
      <c r="NR94" s="182">
        <f>IF(ISBLANK($NW$3),"",IF(ISBLANK(Tipy!LP88),0,IF(AND(Tipy!LP88=Výsledky!$NU$3,Tipy!LR88=Výsledky!$NW$3),50,0)))</f>
        <v>0</v>
      </c>
      <c r="NS94" s="182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82">
        <f>IF(ISBLANK($NW$3),"",IF(OR(Tipy!LS88=Výsledky!$NR$6,Tipy!LS88=Výsledky!$NR$7,Tipy!LS88=Výsledky!$NR$8,Tipy!LS88=Výsledky!$NR$9),30,0))</f>
        <v>0</v>
      </c>
      <c r="NU94" s="182">
        <f>IF(ISBLANK($NW$3),"",IF(OR(Tipy!LT88=Výsledky!$NU$6,Tipy!LT88=Výsledky!$NU$7,Tipy!LT88=Výsledky!$NU$8,Tipy!LT88=Výsledky!$NU$9),10,0))</f>
        <v>0</v>
      </c>
      <c r="NV94" s="183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6" t="str">
        <f>IF(ISBLANK($NW$3),"",IF(ISBLANK(Tipy!LP88),"-",SUM(NR94:NV94)))</f>
        <v>-</v>
      </c>
      <c r="NX94" s="94"/>
      <c r="NY94" s="92">
        <f>IF(ISBLANK($OD$3),"",IF(ISBLANK(Tipy!LV88),0,IF(AND(Tipy!LV88=Výsledky!$OB$3,Tipy!LX88=Výsledky!$OD$3),50,0)))</f>
        <v>0</v>
      </c>
      <c r="NZ94" s="92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92">
        <f>IF(ISBLANK($OD$3),"",IF(OR(Tipy!LY88=Výsledky!$NY$6,Tipy!LY88=Výsledky!$NY$7,Tipy!LY88=Výsledky!$NY$8,Tipy!LY88=Výsledky!$NY$9),30,0))</f>
        <v>0</v>
      </c>
      <c r="OB94" s="92">
        <f>IF(ISBLANK($OD$3),"",IF(OR(Tipy!LZ88=Výsledky!$OB$6,Tipy!LZ88=Výsledky!$OB$7,Tipy!LZ88=Výsledky!$OB$8,Tipy!LZ88=Výsledky!$OB$9),10,0))</f>
        <v>0</v>
      </c>
      <c r="OC94" s="93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95" t="str">
        <f>IF(ISBLANK($OD$3),"",IF(ISBLANK(Tipy!LV88),"-",SUM(NY94:OC94)))</f>
        <v>-</v>
      </c>
      <c r="OE94" s="94"/>
      <c r="OF94" s="92" t="str">
        <f>IF(ISBLANK($OK$3),"",IF(ISBLANK(Tipy!MB88),0,IF(AND(Tipy!MB88=Výsledky!$OI$3,Tipy!MD88=Výsledky!$OK$3),50,0)))</f>
        <v/>
      </c>
      <c r="OG94" s="92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92" t="str">
        <f>IF(ISBLANK($OK$3),"",IF(OR(Tipy!ME88=Výsledky!$OF$6,Tipy!ME88=Výsledky!$OF$7,Tipy!ME88=Výsledky!$OF$8,Tipy!ME88=Výsledky!$OF$9),30,0))</f>
        <v/>
      </c>
      <c r="OI94" s="92" t="str">
        <f>IF(ISBLANK($OK$3),"",IF(OR(Tipy!MF88=Výsledky!$OI$6,Tipy!MF88=Výsledky!$OI$7,Tipy!MF88=Výsledky!$OI$8,Tipy!MF88=Výsledky!$OI$9),10,0))</f>
        <v/>
      </c>
      <c r="OJ94" s="93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95" t="str">
        <f>IF(ISBLANK($OK$3),"",IF(ISBLANK(Tipy!MB88),"-",SUM(OF94:OJ94)))</f>
        <v/>
      </c>
      <c r="OL94" s="94"/>
      <c r="OM94" s="92" t="str">
        <f>IF(ISBLANK($OR$3),"",IF(ISBLANK(Tipy!MH88),0,IF(AND(Tipy!MH88=Výsledky!$OP$3,Tipy!MJ88=Výsledky!$OR$3),50,0)))</f>
        <v/>
      </c>
      <c r="ON94" s="92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92" t="str">
        <f>IF(ISBLANK($OR$3),"",IF(OR(Tipy!MK88=Výsledky!$OM$6,Tipy!MK88=Výsledky!$OM$7,Tipy!MK88=Výsledky!$OM$8,Tipy!MK88=Výsledky!$OM$9),30,0))</f>
        <v/>
      </c>
      <c r="OP94" s="92" t="str">
        <f>IF(ISBLANK($OR$3),"",IF(OR(Tipy!ML88=Výsledky!$OP$6,Tipy!ML88=Výsledky!$OP$7,Tipy!ML88=Výsledky!$OP$8,Tipy!ML88=Výsledky!$OP$9),10,0))</f>
        <v/>
      </c>
      <c r="OQ94" s="93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95" t="str">
        <f>IF(ISBLANK($OR$3),"",IF(ISBLANK(Tipy!MH88),"-",SUM(OM94:OQ94)))</f>
        <v/>
      </c>
      <c r="OS94" s="94"/>
      <c r="OT94" s="92" t="str">
        <f>IF(ISBLANK($OY$3),"",IF(ISBLANK(Tipy!MN88),0,IF(AND(Tipy!MN88=Výsledky!$OW$3,Tipy!MP88=Výsledky!$OY$3),50,0)))</f>
        <v/>
      </c>
      <c r="OU94" s="92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92" t="str">
        <f>IF(ISBLANK($OY$3),"",IF(OR(Tipy!MQ88=Výsledky!$OT$6,Tipy!MQ88=Výsledky!$OT$7,Tipy!MQ88=Výsledky!$OT$8,Tipy!MQ88=Výsledky!$OT$9),30,0))</f>
        <v/>
      </c>
      <c r="OW94" s="92" t="str">
        <f>IF(ISBLANK($OY$3),"",IF(OR(Tipy!MR88=Výsledky!$OW$6,Tipy!MR88=Výsledky!$OW$7,Tipy!MR88=Výsledky!$OW$8,Tipy!MR88=Výsledky!$OW$9),10,0))</f>
        <v/>
      </c>
      <c r="OX94" s="93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95" t="str">
        <f>IF(ISBLANK($OY$3),"",IF(ISBLANK(Tipy!MN88),"-",SUM(OT94:OX94)))</f>
        <v/>
      </c>
      <c r="OZ94" s="94"/>
      <c r="PA94" s="92" t="str">
        <f>IF(ISBLANK($PF$3),"",IF(ISBLANK(Tipy!MT88),0,IF(AND(Tipy!MT88=Výsledky!$PD$3,Tipy!MV88=Výsledky!$PF$3),50,0)))</f>
        <v/>
      </c>
      <c r="PB94" s="92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92" t="str">
        <f>IF(ISBLANK($PF$3),"",IF(OR(Tipy!MW88=Výsledky!$PA$6,Tipy!MW88=Výsledky!$PA$7,Tipy!MW88=Výsledky!$PA$8,Tipy!MW88=Výsledky!$PA$9),30,0))</f>
        <v/>
      </c>
      <c r="PD94" s="92" t="str">
        <f>IF(ISBLANK($PF$3),"",IF(OR(Tipy!MX88=Výsledky!$PD$6,Tipy!MX88=Výsledky!$PD$7,Tipy!MX88=Výsledky!$PD$8,Tipy!MX88=Výsledky!$PD$9),10,0))</f>
        <v/>
      </c>
      <c r="PE94" s="93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95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>
        <f>IF(ISBLANK($LS$3),"",IF(ISBLANK(Tipy!JT89),0,IF(AND(Tipy!JT89=Výsledky!$LQ$3,Tipy!JV89=Výsledky!$LS$3),50,0)))</f>
        <v>0</v>
      </c>
      <c r="LO95" s="182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82">
        <f>IF(ISBLANK($LS$3),"",IF(OR(Tipy!JW89=Výsledky!$LN$6,Tipy!JW89=Výsledky!$LN$7,Tipy!JW89=Výsledky!$LN$8,Tipy!JW89=Výsledky!$LN$9),30,0))</f>
        <v>0</v>
      </c>
      <c r="LQ95" s="182">
        <f>IF(ISBLANK($LS$3),"",IF(OR(Tipy!JX89=Výsledky!$LQ$6,Tipy!JX89=Výsledky!$LQ$7,Tipy!JX89=Výsledky!$LQ$8,Tipy!JX89=Výsledky!$LQ$9),10,0))</f>
        <v>0</v>
      </c>
      <c r="LR95" s="183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6" t="str">
        <f>IF(ISBLANK($LS$3),"",IF(ISBLANK(Tipy!JT89),"-",SUM(LN95:LR95)))</f>
        <v>-</v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182">
        <f>IF(ISBLANK($MG$3),"",IF(ISBLANK(Tipy!KF89),0,IF(AND(Tipy!KF89=Výsledky!$ME$3,Tipy!KH89=Výsledky!$MG$3),50,0)))</f>
        <v>0</v>
      </c>
      <c r="MC95" s="182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2">
        <f>IF(ISBLANK($MG$3),"",IF(OR(Tipy!KI89=Výsledky!$MB$6,Tipy!KI89=Výsledky!$MB$7,Tipy!KI89=Výsledky!$MB$8,Tipy!KI89=Výsledky!$MB$9),30,0))</f>
        <v>0</v>
      </c>
      <c r="ME95" s="182">
        <f>IF(ISBLANK($MG$3),"",IF(OR(Tipy!KJ89=Výsledky!$ME$6,Tipy!KJ89=Výsledky!$ME$7,Tipy!KJ89=Výsledky!$ME$8,Tipy!KJ89=Výsledky!$ME$9),10,0))</f>
        <v>0</v>
      </c>
      <c r="MF95" s="183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6" t="str">
        <f>IF(ISBLANK($MG$3),"",IF(ISBLANK(Tipy!KF89),"-",SUM(MB95:MF95)))</f>
        <v>-</v>
      </c>
      <c r="MH95" s="94"/>
      <c r="MI95" s="182">
        <f>IF(ISBLANK($MN$3),"",IF(ISBLANK(Tipy!KL89),0,IF(AND(Tipy!KL89=Výsledky!$ML$3,Tipy!KN89=Výsledky!$MN$3),50,0)))</f>
        <v>0</v>
      </c>
      <c r="MJ95" s="182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2">
        <f>IF(ISBLANK($MN$3),"",IF(OR(Tipy!KO89=Výsledky!$MI$6,Tipy!KO89=Výsledky!$MI$7,Tipy!KO89=Výsledky!$MI$8,Tipy!KO89=Výsledky!$MI$9),30,0))</f>
        <v>0</v>
      </c>
      <c r="ML95" s="182">
        <f>IF(ISBLANK($MN$3),"",IF(OR(Tipy!KP89=Výsledky!$ML$6,Tipy!KP89=Výsledky!$ML$7,Tipy!KP89=Výsledky!$ML$8,Tipy!KP89=Výsledky!$ML$9),10,0))</f>
        <v>0</v>
      </c>
      <c r="MM95" s="183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6" t="str">
        <f>IF(ISBLANK($MN$3),"",IF(ISBLANK(Tipy!KL89),"-",SUM(MI95:MM95)))</f>
        <v>-</v>
      </c>
      <c r="MO95" s="185"/>
      <c r="MP95" s="182">
        <f>IF(ISBLANK($MU$3),"",IF(ISBLANK(Tipy!KR89),0,IF(AND(Tipy!KR89=Výsledky!$MS$3,Tipy!KT89=Výsledky!$MU$3),50,0)))</f>
        <v>0</v>
      </c>
      <c r="MQ95" s="182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2">
        <f>IF(ISBLANK($MU$3),"",IF(OR(Tipy!KU89=Výsledky!$MP$6,Tipy!KU89=Výsledky!$MP$7,Tipy!KU89=Výsledky!$MP$8,Tipy!KU89=Výsledky!$MP$9),30,0))</f>
        <v>0</v>
      </c>
      <c r="MS95" s="182">
        <f>IF(ISBLANK($MU$3),"",IF(OR(Tipy!KV89=Výsledky!$MS$6,Tipy!KV89=Výsledky!$MS$7,Tipy!KV89=Výsledky!$MS$8,Tipy!KV89=Výsledky!$MS$9),10,0))</f>
        <v>0</v>
      </c>
      <c r="MT95" s="183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6" t="str">
        <f>IF(ISBLANK($MU$3),"",IF(ISBLANK(Tipy!KR89),"-",SUM(MP95:MT95)))</f>
        <v>-</v>
      </c>
      <c r="MV95" s="185"/>
      <c r="MW95" s="182">
        <f>IF(ISBLANK($NB$3),"",IF(ISBLANK(Tipy!KX89),0,IF(AND(Tipy!KX89=Výsledky!$MZ$3,Tipy!KZ89=Výsledky!$NB$3),50,0)))</f>
        <v>0</v>
      </c>
      <c r="MX95" s="182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2">
        <f>IF(ISBLANK($NB$3),"",IF(OR(Tipy!LA89=Výsledky!$MW$6,Tipy!LA89=Výsledky!$MW$7,Tipy!LA89=Výsledky!$MW$8,Tipy!LA89=Výsledky!$MW$9),30,0))</f>
        <v>0</v>
      </c>
      <c r="MZ95" s="182">
        <f>IF(ISBLANK($NB$3),"",IF(OR(Tipy!LB89=Výsledky!$MZ$6,Tipy!LB89=Výsledky!$MZ$7,Tipy!LB89=Výsledky!$MZ$8,Tipy!LB89=Výsledky!$MZ$9),10,0))</f>
        <v>0</v>
      </c>
      <c r="NA95" s="183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6" t="str">
        <f>IF(ISBLANK($NB$3),"",IF(ISBLANK(Tipy!KX89),"-",SUM(MW95:NA95)))</f>
        <v>-</v>
      </c>
      <c r="NC95" s="185"/>
      <c r="ND95" s="182" t="str">
        <f>IF(ISBLANK($NI$3),"",IF(ISBLANK(Tipy!LD89),0,IF(AND(Tipy!LD89=Výsledky!$NG$3,Tipy!LF89=Výsledky!$NI$3),50,0)))</f>
        <v/>
      </c>
      <c r="NE95" s="182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2" t="str">
        <f>IF(ISBLANK($NI$3),"",IF(OR(Tipy!LG89=Výsledky!$ND$6,Tipy!LG89=Výsledky!$ND$7,Tipy!LG89=Výsledky!$ND$8,Tipy!LG89=Výsledky!$ND$9),30,0))</f>
        <v/>
      </c>
      <c r="NG95" s="182" t="str">
        <f>IF(ISBLANK($NI$3),"",IF(OR(Tipy!LH89=Výsledky!$NG$6,Tipy!LH89=Výsledky!$NG$7,Tipy!LH89=Výsledky!$NG$8,Tipy!LH89=Výsledky!$NG$9),10,0))</f>
        <v/>
      </c>
      <c r="NH95" s="183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6" t="str">
        <f>IF(ISBLANK($NI$3),"",IF(ISBLANK(Tipy!LD89),"-",SUM(ND95:NH95)))</f>
        <v/>
      </c>
      <c r="NJ95" s="185"/>
      <c r="NK95" s="182">
        <f>IF(ISBLANK($NP$3),"",IF(ISBLANK(Tipy!LJ89),0,IF(AND(Tipy!LJ89=Výsledky!$NN$3,Tipy!LL89=Výsledky!$NP$3),50,0)))</f>
        <v>0</v>
      </c>
      <c r="NL95" s="182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2">
        <f>IF(ISBLANK($NP$3),"",IF(OR(Tipy!LM89=Výsledky!$NK$6,Tipy!LM89=Výsledky!$NK$7,Tipy!LM89=Výsledky!$NK$8,Tipy!LM89=Výsledky!$NK$9),30,0))</f>
        <v>0</v>
      </c>
      <c r="NN95" s="182">
        <f>IF(ISBLANK($NP$3),"",IF(OR(Tipy!LN89=Výsledky!$NN$6,Tipy!LN89=Výsledky!$NN$7,Tipy!LN89=Výsledky!$NN$8,Tipy!LN89=Výsledky!$NN$9),10,0))</f>
        <v>0</v>
      </c>
      <c r="NO95" s="183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6" t="str">
        <f>IF(ISBLANK($NP$3),"",IF(ISBLANK(Tipy!LJ89),"-",SUM(NK95:NO95)))</f>
        <v>-</v>
      </c>
      <c r="NQ95" s="185"/>
      <c r="NR95" s="182">
        <f>IF(ISBLANK($NW$3),"",IF(ISBLANK(Tipy!LP89),0,IF(AND(Tipy!LP89=Výsledky!$NU$3,Tipy!LR89=Výsledky!$NW$3),50,0)))</f>
        <v>0</v>
      </c>
      <c r="NS95" s="182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82">
        <f>IF(ISBLANK($NW$3),"",IF(OR(Tipy!LS89=Výsledky!$NR$6,Tipy!LS89=Výsledky!$NR$7,Tipy!LS89=Výsledky!$NR$8,Tipy!LS89=Výsledky!$NR$9),30,0))</f>
        <v>0</v>
      </c>
      <c r="NU95" s="182">
        <f>IF(ISBLANK($NW$3),"",IF(OR(Tipy!LT89=Výsledky!$NU$6,Tipy!LT89=Výsledky!$NU$7,Tipy!LT89=Výsledky!$NU$8,Tipy!LT89=Výsledky!$NU$9),10,0))</f>
        <v>0</v>
      </c>
      <c r="NV95" s="183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6" t="str">
        <f>IF(ISBLANK($NW$3),"",IF(ISBLANK(Tipy!LP89),"-",SUM(NR95:NV95)))</f>
        <v>-</v>
      </c>
      <c r="NX95" s="94"/>
      <c r="NY95" s="92">
        <f>IF(ISBLANK($OD$3),"",IF(ISBLANK(Tipy!LV89),0,IF(AND(Tipy!LV89=Výsledky!$OB$3,Tipy!LX89=Výsledky!$OD$3),50,0)))</f>
        <v>0</v>
      </c>
      <c r="NZ95" s="92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92">
        <f>IF(ISBLANK($OD$3),"",IF(OR(Tipy!LY89=Výsledky!$NY$6,Tipy!LY89=Výsledky!$NY$7,Tipy!LY89=Výsledky!$NY$8,Tipy!LY89=Výsledky!$NY$9),30,0))</f>
        <v>0</v>
      </c>
      <c r="OB95" s="92">
        <f>IF(ISBLANK($OD$3),"",IF(OR(Tipy!LZ89=Výsledky!$OB$6,Tipy!LZ89=Výsledky!$OB$7,Tipy!LZ89=Výsledky!$OB$8,Tipy!LZ89=Výsledky!$OB$9),10,0))</f>
        <v>0</v>
      </c>
      <c r="OC95" s="93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95" t="str">
        <f>IF(ISBLANK($OD$3),"",IF(ISBLANK(Tipy!LV89),"-",SUM(NY95:OC95)))</f>
        <v>-</v>
      </c>
      <c r="OE95" s="94"/>
      <c r="OF95" s="92" t="str">
        <f>IF(ISBLANK($OK$3),"",IF(ISBLANK(Tipy!MB89),0,IF(AND(Tipy!MB89=Výsledky!$OI$3,Tipy!MD89=Výsledky!$OK$3),50,0)))</f>
        <v/>
      </c>
      <c r="OG95" s="92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92" t="str">
        <f>IF(ISBLANK($OK$3),"",IF(OR(Tipy!ME89=Výsledky!$OF$6,Tipy!ME89=Výsledky!$OF$7,Tipy!ME89=Výsledky!$OF$8,Tipy!ME89=Výsledky!$OF$9),30,0))</f>
        <v/>
      </c>
      <c r="OI95" s="92" t="str">
        <f>IF(ISBLANK($OK$3),"",IF(OR(Tipy!MF89=Výsledky!$OI$6,Tipy!MF89=Výsledky!$OI$7,Tipy!MF89=Výsledky!$OI$8,Tipy!MF89=Výsledky!$OI$9),10,0))</f>
        <v/>
      </c>
      <c r="OJ95" s="93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95" t="str">
        <f>IF(ISBLANK($OK$3),"",IF(ISBLANK(Tipy!MB89),"-",SUM(OF95:OJ95)))</f>
        <v/>
      </c>
      <c r="OL95" s="94"/>
      <c r="OM95" s="92" t="str">
        <f>IF(ISBLANK($OR$3),"",IF(ISBLANK(Tipy!MH89),0,IF(AND(Tipy!MH89=Výsledky!$OP$3,Tipy!MJ89=Výsledky!$OR$3),50,0)))</f>
        <v/>
      </c>
      <c r="ON95" s="92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92" t="str">
        <f>IF(ISBLANK($OR$3),"",IF(OR(Tipy!MK89=Výsledky!$OM$6,Tipy!MK89=Výsledky!$OM$7,Tipy!MK89=Výsledky!$OM$8,Tipy!MK89=Výsledky!$OM$9),30,0))</f>
        <v/>
      </c>
      <c r="OP95" s="92" t="str">
        <f>IF(ISBLANK($OR$3),"",IF(OR(Tipy!ML89=Výsledky!$OP$6,Tipy!ML89=Výsledky!$OP$7,Tipy!ML89=Výsledky!$OP$8,Tipy!ML89=Výsledky!$OP$9),10,0))</f>
        <v/>
      </c>
      <c r="OQ95" s="93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95" t="str">
        <f>IF(ISBLANK($OR$3),"",IF(ISBLANK(Tipy!MH89),"-",SUM(OM95:OQ95)))</f>
        <v/>
      </c>
      <c r="OS95" s="94"/>
      <c r="OT95" s="92" t="str">
        <f>IF(ISBLANK($OY$3),"",IF(ISBLANK(Tipy!MN89),0,IF(AND(Tipy!MN89=Výsledky!$OW$3,Tipy!MP89=Výsledky!$OY$3),50,0)))</f>
        <v/>
      </c>
      <c r="OU95" s="92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92" t="str">
        <f>IF(ISBLANK($OY$3),"",IF(OR(Tipy!MQ89=Výsledky!$OT$6,Tipy!MQ89=Výsledky!$OT$7,Tipy!MQ89=Výsledky!$OT$8,Tipy!MQ89=Výsledky!$OT$9),30,0))</f>
        <v/>
      </c>
      <c r="OW95" s="92" t="str">
        <f>IF(ISBLANK($OY$3),"",IF(OR(Tipy!MR89=Výsledky!$OW$6,Tipy!MR89=Výsledky!$OW$7,Tipy!MR89=Výsledky!$OW$8,Tipy!MR89=Výsledky!$OW$9),10,0))</f>
        <v/>
      </c>
      <c r="OX95" s="93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95" t="str">
        <f>IF(ISBLANK($OY$3),"",IF(ISBLANK(Tipy!MN89),"-",SUM(OT95:OX95)))</f>
        <v/>
      </c>
      <c r="OZ95" s="94"/>
      <c r="PA95" s="92" t="str">
        <f>IF(ISBLANK($PF$3),"",IF(ISBLANK(Tipy!MT89),0,IF(AND(Tipy!MT89=Výsledky!$PD$3,Tipy!MV89=Výsledky!$PF$3),50,0)))</f>
        <v/>
      </c>
      <c r="PB95" s="92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92" t="str">
        <f>IF(ISBLANK($PF$3),"",IF(OR(Tipy!MW89=Výsledky!$PA$6,Tipy!MW89=Výsledky!$PA$7,Tipy!MW89=Výsledky!$PA$8,Tipy!MW89=Výsledky!$PA$9),30,0))</f>
        <v/>
      </c>
      <c r="PD95" s="92" t="str">
        <f>IF(ISBLANK($PF$3),"",IF(OR(Tipy!MX89=Výsledky!$PD$6,Tipy!MX89=Výsledky!$PD$7,Tipy!MX89=Výsledky!$PD$8,Tipy!MX89=Výsledky!$PD$9),10,0))</f>
        <v/>
      </c>
      <c r="PE95" s="93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95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>
        <f>IF(ISBLANK($LS$3),"",IF(ISBLANK(Tipy!JT90),0,IF(AND(Tipy!JT90=Výsledky!$LQ$3,Tipy!JV90=Výsledky!$LS$3),50,0)))</f>
        <v>0</v>
      </c>
      <c r="LO96" s="182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82">
        <f>IF(ISBLANK($LS$3),"",IF(OR(Tipy!JW90=Výsledky!$LN$6,Tipy!JW90=Výsledky!$LN$7,Tipy!JW90=Výsledky!$LN$8,Tipy!JW90=Výsledky!$LN$9),30,0))</f>
        <v>0</v>
      </c>
      <c r="LQ96" s="182">
        <f>IF(ISBLANK($LS$3),"",IF(OR(Tipy!JX90=Výsledky!$LQ$6,Tipy!JX90=Výsledky!$LQ$7,Tipy!JX90=Výsledky!$LQ$8,Tipy!JX90=Výsledky!$LQ$9),10,0))</f>
        <v>0</v>
      </c>
      <c r="LR96" s="183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6">
        <f>IF(ISBLANK($LS$3),"",IF(ISBLANK(Tipy!JT90),"-",SUM(LN96:LR96)))</f>
        <v>30</v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182">
        <f>IF(ISBLANK($MG$3),"",IF(ISBLANK(Tipy!KF90),0,IF(AND(Tipy!KF90=Výsledky!$ME$3,Tipy!KH90=Výsledky!$MG$3),50,0)))</f>
        <v>50</v>
      </c>
      <c r="MC96" s="182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2">
        <f>IF(ISBLANK($MG$3),"",IF(OR(Tipy!KI90=Výsledky!$MB$6,Tipy!KI90=Výsledky!$MB$7,Tipy!KI90=Výsledky!$MB$8,Tipy!KI90=Výsledky!$MB$9),30,0))</f>
        <v>30</v>
      </c>
      <c r="ME96" s="182">
        <f>IF(ISBLANK($MG$3),"",IF(OR(Tipy!KJ90=Výsledky!$ME$6,Tipy!KJ90=Výsledky!$ME$7,Tipy!KJ90=Výsledky!$ME$8,Tipy!KJ90=Výsledky!$ME$9),10,0))</f>
        <v>0</v>
      </c>
      <c r="MF96" s="183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6">
        <f>IF(ISBLANK($MG$3),"",IF(ISBLANK(Tipy!KF90),"-",SUM(MB96:MF96)))</f>
        <v>80</v>
      </c>
      <c r="MH96" s="94"/>
      <c r="MI96" s="182">
        <f>IF(ISBLANK($MN$3),"",IF(ISBLANK(Tipy!KL90),0,IF(AND(Tipy!KL90=Výsledky!$ML$3,Tipy!KN90=Výsledky!$MN$3),50,0)))</f>
        <v>0</v>
      </c>
      <c r="MJ96" s="182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2">
        <f>IF(ISBLANK($MN$3),"",IF(OR(Tipy!KO90=Výsledky!$MI$6,Tipy!KO90=Výsledky!$MI$7,Tipy!KO90=Výsledky!$MI$8,Tipy!KO90=Výsledky!$MI$9),30,0))</f>
        <v>30</v>
      </c>
      <c r="ML96" s="182">
        <f>IF(ISBLANK($MN$3),"",IF(OR(Tipy!KP90=Výsledky!$ML$6,Tipy!KP90=Výsledky!$ML$7,Tipy!KP90=Výsledky!$ML$8,Tipy!KP90=Výsledky!$ML$9),10,0))</f>
        <v>0</v>
      </c>
      <c r="MM96" s="183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6">
        <f>IF(ISBLANK($MN$3),"",IF(ISBLANK(Tipy!KL90),"-",SUM(MI96:MM96)))</f>
        <v>50</v>
      </c>
      <c r="MO96" s="185"/>
      <c r="MP96" s="182">
        <f>IF(ISBLANK($MU$3),"",IF(ISBLANK(Tipy!KR90),0,IF(AND(Tipy!KR90=Výsledky!$MS$3,Tipy!KT90=Výsledky!$MU$3),50,0)))</f>
        <v>0</v>
      </c>
      <c r="MQ96" s="182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2">
        <f>IF(ISBLANK($MU$3),"",IF(OR(Tipy!KU90=Výsledky!$MP$6,Tipy!KU90=Výsledky!$MP$7,Tipy!KU90=Výsledky!$MP$8,Tipy!KU90=Výsledky!$MP$9),30,0))</f>
        <v>30</v>
      </c>
      <c r="MS96" s="182">
        <f>IF(ISBLANK($MU$3),"",IF(OR(Tipy!KV90=Výsledky!$MS$6,Tipy!KV90=Výsledky!$MS$7,Tipy!KV90=Výsledky!$MS$8,Tipy!KV90=Výsledky!$MS$9),10,0))</f>
        <v>10</v>
      </c>
      <c r="MT96" s="183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6">
        <f>IF(ISBLANK($MU$3),"",IF(ISBLANK(Tipy!KR90),"-",SUM(MP96:MT96)))</f>
        <v>60</v>
      </c>
      <c r="MV96" s="185"/>
      <c r="MW96" s="182">
        <f>IF(ISBLANK($NB$3),"",IF(ISBLANK(Tipy!KX90),0,IF(AND(Tipy!KX90=Výsledky!$MZ$3,Tipy!KZ90=Výsledky!$NB$3),50,0)))</f>
        <v>0</v>
      </c>
      <c r="MX96" s="182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2">
        <f>IF(ISBLANK($NB$3),"",IF(OR(Tipy!LA90=Výsledky!$MW$6,Tipy!LA90=Výsledky!$MW$7,Tipy!LA90=Výsledky!$MW$8,Tipy!LA90=Výsledky!$MW$9),30,0))</f>
        <v>0</v>
      </c>
      <c r="MZ96" s="182">
        <f>IF(ISBLANK($NB$3),"",IF(OR(Tipy!LB90=Výsledky!$MZ$6,Tipy!LB90=Výsledky!$MZ$7,Tipy!LB90=Výsledky!$MZ$8,Tipy!LB90=Výsledky!$MZ$9),10,0))</f>
        <v>0</v>
      </c>
      <c r="NA96" s="183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6">
        <f>IF(ISBLANK($NB$3),"",IF(ISBLANK(Tipy!KX90),"-",SUM(MW96:NA96)))</f>
        <v>0</v>
      </c>
      <c r="NC96" s="185"/>
      <c r="ND96" s="182" t="str">
        <f>IF(ISBLANK($NI$3),"",IF(ISBLANK(Tipy!LD90),0,IF(AND(Tipy!LD90=Výsledky!$NG$3,Tipy!LF90=Výsledky!$NI$3),50,0)))</f>
        <v/>
      </c>
      <c r="NE96" s="182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2" t="str">
        <f>IF(ISBLANK($NI$3),"",IF(OR(Tipy!LG90=Výsledky!$ND$6,Tipy!LG90=Výsledky!$ND$7,Tipy!LG90=Výsledky!$ND$8,Tipy!LG90=Výsledky!$ND$9),30,0))</f>
        <v/>
      </c>
      <c r="NG96" s="182" t="str">
        <f>IF(ISBLANK($NI$3),"",IF(OR(Tipy!LH90=Výsledky!$NG$6,Tipy!LH90=Výsledky!$NG$7,Tipy!LH90=Výsledky!$NG$8,Tipy!LH90=Výsledky!$NG$9),10,0))</f>
        <v/>
      </c>
      <c r="NH96" s="183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6" t="str">
        <f>IF(ISBLANK($NI$3),"",IF(ISBLANK(Tipy!LD90),"-",SUM(ND96:NH96)))</f>
        <v/>
      </c>
      <c r="NJ96" s="185"/>
      <c r="NK96" s="182">
        <f>IF(ISBLANK($NP$3),"",IF(ISBLANK(Tipy!LJ90),0,IF(AND(Tipy!LJ90=Výsledky!$NN$3,Tipy!LL90=Výsledky!$NP$3),50,0)))</f>
        <v>0</v>
      </c>
      <c r="NL96" s="182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2">
        <f>IF(ISBLANK($NP$3),"",IF(OR(Tipy!LM90=Výsledky!$NK$6,Tipy!LM90=Výsledky!$NK$7,Tipy!LM90=Výsledky!$NK$8,Tipy!LM90=Výsledky!$NK$9),30,0))</f>
        <v>0</v>
      </c>
      <c r="NN96" s="182">
        <f>IF(ISBLANK($NP$3),"",IF(OR(Tipy!LN90=Výsledky!$NN$6,Tipy!LN90=Výsledky!$NN$7,Tipy!LN90=Výsledky!$NN$8,Tipy!LN90=Výsledky!$NN$9),10,0))</f>
        <v>0</v>
      </c>
      <c r="NO96" s="183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6">
        <f>IF(ISBLANK($NP$3),"",IF(ISBLANK(Tipy!LJ90),"-",SUM(NK96:NO96)))</f>
        <v>20</v>
      </c>
      <c r="NQ96" s="185"/>
      <c r="NR96" s="182">
        <f>IF(ISBLANK($NW$3),"",IF(ISBLANK(Tipy!LP90),0,IF(AND(Tipy!LP90=Výsledky!$NU$3,Tipy!LR90=Výsledky!$NW$3),50,0)))</f>
        <v>0</v>
      </c>
      <c r="NS96" s="182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82">
        <f>IF(ISBLANK($NW$3),"",IF(OR(Tipy!LS90=Výsledky!$NR$6,Tipy!LS90=Výsledky!$NR$7,Tipy!LS90=Výsledky!$NR$8,Tipy!LS90=Výsledky!$NR$9),30,0))</f>
        <v>0</v>
      </c>
      <c r="NU96" s="182">
        <f>IF(ISBLANK($NW$3),"",IF(OR(Tipy!LT90=Výsledky!$NU$6,Tipy!LT90=Výsledky!$NU$7,Tipy!LT90=Výsledky!$NU$8,Tipy!LT90=Výsledky!$NU$9),10,0))</f>
        <v>0</v>
      </c>
      <c r="NV96" s="183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6">
        <f>IF(ISBLANK($NW$3),"",IF(ISBLANK(Tipy!LP90),"-",SUM(NR96:NV96)))</f>
        <v>30</v>
      </c>
      <c r="NX96" s="94"/>
      <c r="NY96" s="92">
        <f>IF(ISBLANK($OD$3),"",IF(ISBLANK(Tipy!LV90),0,IF(AND(Tipy!LV90=Výsledky!$OB$3,Tipy!LX90=Výsledky!$OD$3),50,0)))</f>
        <v>50</v>
      </c>
      <c r="NZ96" s="92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92">
        <f>IF(ISBLANK($OD$3),"",IF(OR(Tipy!LY90=Výsledky!$NY$6,Tipy!LY90=Výsledky!$NY$7,Tipy!LY90=Výsledky!$NY$8,Tipy!LY90=Výsledky!$NY$9),30,0))</f>
        <v>0</v>
      </c>
      <c r="OB96" s="92">
        <f>IF(ISBLANK($OD$3),"",IF(OR(Tipy!LZ90=Výsledky!$OB$6,Tipy!LZ90=Výsledky!$OB$7,Tipy!LZ90=Výsledky!$OB$8,Tipy!LZ90=Výsledky!$OB$9),10,0))</f>
        <v>0</v>
      </c>
      <c r="OC96" s="93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95">
        <f>IF(ISBLANK($OD$3),"",IF(ISBLANK(Tipy!LV90),"-",SUM(NY96:OC96)))</f>
        <v>50</v>
      </c>
      <c r="OE96" s="94"/>
      <c r="OF96" s="92" t="str">
        <f>IF(ISBLANK($OK$3),"",IF(ISBLANK(Tipy!MB90),0,IF(AND(Tipy!MB90=Výsledky!$OI$3,Tipy!MD90=Výsledky!$OK$3),50,0)))</f>
        <v/>
      </c>
      <c r="OG96" s="92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92" t="str">
        <f>IF(ISBLANK($OK$3),"",IF(OR(Tipy!ME90=Výsledky!$OF$6,Tipy!ME90=Výsledky!$OF$7,Tipy!ME90=Výsledky!$OF$8,Tipy!ME90=Výsledky!$OF$9),30,0))</f>
        <v/>
      </c>
      <c r="OI96" s="92" t="str">
        <f>IF(ISBLANK($OK$3),"",IF(OR(Tipy!MF90=Výsledky!$OI$6,Tipy!MF90=Výsledky!$OI$7,Tipy!MF90=Výsledky!$OI$8,Tipy!MF90=Výsledky!$OI$9),10,0))</f>
        <v/>
      </c>
      <c r="OJ96" s="93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95" t="str">
        <f>IF(ISBLANK($OK$3),"",IF(ISBLANK(Tipy!MB90),"-",SUM(OF96:OJ96)))</f>
        <v/>
      </c>
      <c r="OL96" s="94"/>
      <c r="OM96" s="92" t="str">
        <f>IF(ISBLANK($OR$3),"",IF(ISBLANK(Tipy!MH90),0,IF(AND(Tipy!MH90=Výsledky!$OP$3,Tipy!MJ90=Výsledky!$OR$3),50,0)))</f>
        <v/>
      </c>
      <c r="ON96" s="92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92" t="str">
        <f>IF(ISBLANK($OR$3),"",IF(OR(Tipy!MK90=Výsledky!$OM$6,Tipy!MK90=Výsledky!$OM$7,Tipy!MK90=Výsledky!$OM$8,Tipy!MK90=Výsledky!$OM$9),30,0))</f>
        <v/>
      </c>
      <c r="OP96" s="92" t="str">
        <f>IF(ISBLANK($OR$3),"",IF(OR(Tipy!ML90=Výsledky!$OP$6,Tipy!ML90=Výsledky!$OP$7,Tipy!ML90=Výsledky!$OP$8,Tipy!ML90=Výsledky!$OP$9),10,0))</f>
        <v/>
      </c>
      <c r="OQ96" s="93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95" t="str">
        <f>IF(ISBLANK($OR$3),"",IF(ISBLANK(Tipy!MH90),"-",SUM(OM96:OQ96)))</f>
        <v/>
      </c>
      <c r="OS96" s="94"/>
      <c r="OT96" s="92" t="str">
        <f>IF(ISBLANK($OY$3),"",IF(ISBLANK(Tipy!MN90),0,IF(AND(Tipy!MN90=Výsledky!$OW$3,Tipy!MP90=Výsledky!$OY$3),50,0)))</f>
        <v/>
      </c>
      <c r="OU96" s="92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92" t="str">
        <f>IF(ISBLANK($OY$3),"",IF(OR(Tipy!MQ90=Výsledky!$OT$6,Tipy!MQ90=Výsledky!$OT$7,Tipy!MQ90=Výsledky!$OT$8,Tipy!MQ90=Výsledky!$OT$9),30,0))</f>
        <v/>
      </c>
      <c r="OW96" s="92" t="str">
        <f>IF(ISBLANK($OY$3),"",IF(OR(Tipy!MR90=Výsledky!$OW$6,Tipy!MR90=Výsledky!$OW$7,Tipy!MR90=Výsledky!$OW$8,Tipy!MR90=Výsledky!$OW$9),10,0))</f>
        <v/>
      </c>
      <c r="OX96" s="93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95" t="str">
        <f>IF(ISBLANK($OY$3),"",IF(ISBLANK(Tipy!MN90),"-",SUM(OT96:OX96)))</f>
        <v/>
      </c>
      <c r="OZ96" s="94"/>
      <c r="PA96" s="92" t="str">
        <f>IF(ISBLANK($PF$3),"",IF(ISBLANK(Tipy!MT90),0,IF(AND(Tipy!MT90=Výsledky!$PD$3,Tipy!MV90=Výsledky!$PF$3),50,0)))</f>
        <v/>
      </c>
      <c r="PB96" s="92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92" t="str">
        <f>IF(ISBLANK($PF$3),"",IF(OR(Tipy!MW90=Výsledky!$PA$6,Tipy!MW90=Výsledky!$PA$7,Tipy!MW90=Výsledky!$PA$8,Tipy!MW90=Výsledky!$PA$9),30,0))</f>
        <v/>
      </c>
      <c r="PD96" s="92" t="str">
        <f>IF(ISBLANK($PF$3),"",IF(OR(Tipy!MX90=Výsledky!$PD$6,Tipy!MX90=Výsledky!$PD$7,Tipy!MX90=Výsledky!$PD$8,Tipy!MX90=Výsledky!$PD$9),10,0))</f>
        <v/>
      </c>
      <c r="PE96" s="93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95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>
        <f>IF(ISBLANK($LS$3),"",IF(ISBLANK(Tipy!JT91),0,IF(AND(Tipy!JT91=Výsledky!$LQ$3,Tipy!JV91=Výsledky!$LS$3),50,0)))</f>
        <v>0</v>
      </c>
      <c r="LO97" s="182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82">
        <f>IF(ISBLANK($LS$3),"",IF(OR(Tipy!JW91=Výsledky!$LN$6,Tipy!JW91=Výsledky!$LN$7,Tipy!JW91=Výsledky!$LN$8,Tipy!JW91=Výsledky!$LN$9),30,0))</f>
        <v>0</v>
      </c>
      <c r="LQ97" s="182">
        <f>IF(ISBLANK($LS$3),"",IF(OR(Tipy!JX91=Výsledky!$LQ$6,Tipy!JX91=Výsledky!$LQ$7,Tipy!JX91=Výsledky!$LQ$8,Tipy!JX91=Výsledky!$LQ$9),10,0))</f>
        <v>0</v>
      </c>
      <c r="LR97" s="183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6" t="str">
        <f>IF(ISBLANK($LS$3),"",IF(ISBLANK(Tipy!JT91),"-",SUM(LN97:LR97)))</f>
        <v>-</v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182">
        <f>IF(ISBLANK($MG$3),"",IF(ISBLANK(Tipy!KF91),0,IF(AND(Tipy!KF91=Výsledky!$ME$3,Tipy!KH91=Výsledky!$MG$3),50,0)))</f>
        <v>0</v>
      </c>
      <c r="MC97" s="182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2">
        <f>IF(ISBLANK($MG$3),"",IF(OR(Tipy!KI91=Výsledky!$MB$6,Tipy!KI91=Výsledky!$MB$7,Tipy!KI91=Výsledky!$MB$8,Tipy!KI91=Výsledky!$MB$9),30,0))</f>
        <v>0</v>
      </c>
      <c r="ME97" s="182">
        <f>IF(ISBLANK($MG$3),"",IF(OR(Tipy!KJ91=Výsledky!$ME$6,Tipy!KJ91=Výsledky!$ME$7,Tipy!KJ91=Výsledky!$ME$8,Tipy!KJ91=Výsledky!$ME$9),10,0))</f>
        <v>0</v>
      </c>
      <c r="MF97" s="183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6" t="str">
        <f>IF(ISBLANK($MG$3),"",IF(ISBLANK(Tipy!KF91),"-",SUM(MB97:MF97)))</f>
        <v>-</v>
      </c>
      <c r="MH97" s="94"/>
      <c r="MI97" s="182">
        <f>IF(ISBLANK($MN$3),"",IF(ISBLANK(Tipy!KL91),0,IF(AND(Tipy!KL91=Výsledky!$ML$3,Tipy!KN91=Výsledky!$MN$3),50,0)))</f>
        <v>0</v>
      </c>
      <c r="MJ97" s="182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2">
        <f>IF(ISBLANK($MN$3),"",IF(OR(Tipy!KO91=Výsledky!$MI$6,Tipy!KO91=Výsledky!$MI$7,Tipy!KO91=Výsledky!$MI$8,Tipy!KO91=Výsledky!$MI$9),30,0))</f>
        <v>0</v>
      </c>
      <c r="ML97" s="182">
        <f>IF(ISBLANK($MN$3),"",IF(OR(Tipy!KP91=Výsledky!$ML$6,Tipy!KP91=Výsledky!$ML$7,Tipy!KP91=Výsledky!$ML$8,Tipy!KP91=Výsledky!$ML$9),10,0))</f>
        <v>0</v>
      </c>
      <c r="MM97" s="183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6" t="str">
        <f>IF(ISBLANK($MN$3),"",IF(ISBLANK(Tipy!KL91),"-",SUM(MI97:MM97)))</f>
        <v>-</v>
      </c>
      <c r="MO97" s="185"/>
      <c r="MP97" s="182">
        <f>IF(ISBLANK($MU$3),"",IF(ISBLANK(Tipy!KR91),0,IF(AND(Tipy!KR91=Výsledky!$MS$3,Tipy!KT91=Výsledky!$MU$3),50,0)))</f>
        <v>0</v>
      </c>
      <c r="MQ97" s="182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2">
        <f>IF(ISBLANK($MU$3),"",IF(OR(Tipy!KU91=Výsledky!$MP$6,Tipy!KU91=Výsledky!$MP$7,Tipy!KU91=Výsledky!$MP$8,Tipy!KU91=Výsledky!$MP$9),30,0))</f>
        <v>0</v>
      </c>
      <c r="MS97" s="182">
        <f>IF(ISBLANK($MU$3),"",IF(OR(Tipy!KV91=Výsledky!$MS$6,Tipy!KV91=Výsledky!$MS$7,Tipy!KV91=Výsledky!$MS$8,Tipy!KV91=Výsledky!$MS$9),10,0))</f>
        <v>0</v>
      </c>
      <c r="MT97" s="183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6" t="str">
        <f>IF(ISBLANK($MU$3),"",IF(ISBLANK(Tipy!KR91),"-",SUM(MP97:MT97)))</f>
        <v>-</v>
      </c>
      <c r="MV97" s="185"/>
      <c r="MW97" s="182">
        <f>IF(ISBLANK($NB$3),"",IF(ISBLANK(Tipy!KX91),0,IF(AND(Tipy!KX91=Výsledky!$MZ$3,Tipy!KZ91=Výsledky!$NB$3),50,0)))</f>
        <v>0</v>
      </c>
      <c r="MX97" s="182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2">
        <f>IF(ISBLANK($NB$3),"",IF(OR(Tipy!LA91=Výsledky!$MW$6,Tipy!LA91=Výsledky!$MW$7,Tipy!LA91=Výsledky!$MW$8,Tipy!LA91=Výsledky!$MW$9),30,0))</f>
        <v>0</v>
      </c>
      <c r="MZ97" s="182">
        <f>IF(ISBLANK($NB$3),"",IF(OR(Tipy!LB91=Výsledky!$MZ$6,Tipy!LB91=Výsledky!$MZ$7,Tipy!LB91=Výsledky!$MZ$8,Tipy!LB91=Výsledky!$MZ$9),10,0))</f>
        <v>0</v>
      </c>
      <c r="NA97" s="183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6" t="str">
        <f>IF(ISBLANK($NB$3),"",IF(ISBLANK(Tipy!KX91),"-",SUM(MW97:NA97)))</f>
        <v>-</v>
      </c>
      <c r="NC97" s="185"/>
      <c r="ND97" s="182" t="str">
        <f>IF(ISBLANK($NI$3),"",IF(ISBLANK(Tipy!LD91),0,IF(AND(Tipy!LD91=Výsledky!$NG$3,Tipy!LF91=Výsledky!$NI$3),50,0)))</f>
        <v/>
      </c>
      <c r="NE97" s="182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2" t="str">
        <f>IF(ISBLANK($NI$3),"",IF(OR(Tipy!LG91=Výsledky!$ND$6,Tipy!LG91=Výsledky!$ND$7,Tipy!LG91=Výsledky!$ND$8,Tipy!LG91=Výsledky!$ND$9),30,0))</f>
        <v/>
      </c>
      <c r="NG97" s="182" t="str">
        <f>IF(ISBLANK($NI$3),"",IF(OR(Tipy!LH91=Výsledky!$NG$6,Tipy!LH91=Výsledky!$NG$7,Tipy!LH91=Výsledky!$NG$8,Tipy!LH91=Výsledky!$NG$9),10,0))</f>
        <v/>
      </c>
      <c r="NH97" s="183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6" t="str">
        <f>IF(ISBLANK($NI$3),"",IF(ISBLANK(Tipy!LD91),"-",SUM(ND97:NH97)))</f>
        <v/>
      </c>
      <c r="NJ97" s="185"/>
      <c r="NK97" s="182">
        <f>IF(ISBLANK($NP$3),"",IF(ISBLANK(Tipy!LJ91),0,IF(AND(Tipy!LJ91=Výsledky!$NN$3,Tipy!LL91=Výsledky!$NP$3),50,0)))</f>
        <v>0</v>
      </c>
      <c r="NL97" s="182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2">
        <f>IF(ISBLANK($NP$3),"",IF(OR(Tipy!LM91=Výsledky!$NK$6,Tipy!LM91=Výsledky!$NK$7,Tipy!LM91=Výsledky!$NK$8,Tipy!LM91=Výsledky!$NK$9),30,0))</f>
        <v>0</v>
      </c>
      <c r="NN97" s="182">
        <f>IF(ISBLANK($NP$3),"",IF(OR(Tipy!LN91=Výsledky!$NN$6,Tipy!LN91=Výsledky!$NN$7,Tipy!LN91=Výsledky!$NN$8,Tipy!LN91=Výsledky!$NN$9),10,0))</f>
        <v>0</v>
      </c>
      <c r="NO97" s="183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6" t="str">
        <f>IF(ISBLANK($NP$3),"",IF(ISBLANK(Tipy!LJ91),"-",SUM(NK97:NO97)))</f>
        <v>-</v>
      </c>
      <c r="NQ97" s="185"/>
      <c r="NR97" s="182">
        <f>IF(ISBLANK($NW$3),"",IF(ISBLANK(Tipy!LP91),0,IF(AND(Tipy!LP91=Výsledky!$NU$3,Tipy!LR91=Výsledky!$NW$3),50,0)))</f>
        <v>0</v>
      </c>
      <c r="NS97" s="182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82">
        <f>IF(ISBLANK($NW$3),"",IF(OR(Tipy!LS91=Výsledky!$NR$6,Tipy!LS91=Výsledky!$NR$7,Tipy!LS91=Výsledky!$NR$8,Tipy!LS91=Výsledky!$NR$9),30,0))</f>
        <v>0</v>
      </c>
      <c r="NU97" s="182">
        <f>IF(ISBLANK($NW$3),"",IF(OR(Tipy!LT91=Výsledky!$NU$6,Tipy!LT91=Výsledky!$NU$7,Tipy!LT91=Výsledky!$NU$8,Tipy!LT91=Výsledky!$NU$9),10,0))</f>
        <v>0</v>
      </c>
      <c r="NV97" s="183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6" t="str">
        <f>IF(ISBLANK($NW$3),"",IF(ISBLANK(Tipy!LP91),"-",SUM(NR97:NV97)))</f>
        <v>-</v>
      </c>
      <c r="NX97" s="94"/>
      <c r="NY97" s="92">
        <f>IF(ISBLANK($OD$3),"",IF(ISBLANK(Tipy!LV91),0,IF(AND(Tipy!LV91=Výsledky!$OB$3,Tipy!LX91=Výsledky!$OD$3),50,0)))</f>
        <v>0</v>
      </c>
      <c r="NZ97" s="92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92">
        <f>IF(ISBLANK($OD$3),"",IF(OR(Tipy!LY91=Výsledky!$NY$6,Tipy!LY91=Výsledky!$NY$7,Tipy!LY91=Výsledky!$NY$8,Tipy!LY91=Výsledky!$NY$9),30,0))</f>
        <v>0</v>
      </c>
      <c r="OB97" s="92">
        <f>IF(ISBLANK($OD$3),"",IF(OR(Tipy!LZ91=Výsledky!$OB$6,Tipy!LZ91=Výsledky!$OB$7,Tipy!LZ91=Výsledky!$OB$8,Tipy!LZ91=Výsledky!$OB$9),10,0))</f>
        <v>0</v>
      </c>
      <c r="OC97" s="93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95" t="str">
        <f>IF(ISBLANK($OD$3),"",IF(ISBLANK(Tipy!LV91),"-",SUM(NY97:OC97)))</f>
        <v>-</v>
      </c>
      <c r="OE97" s="94"/>
      <c r="OF97" s="92" t="str">
        <f>IF(ISBLANK($OK$3),"",IF(ISBLANK(Tipy!MB91),0,IF(AND(Tipy!MB91=Výsledky!$OI$3,Tipy!MD91=Výsledky!$OK$3),50,0)))</f>
        <v/>
      </c>
      <c r="OG97" s="92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92" t="str">
        <f>IF(ISBLANK($OK$3),"",IF(OR(Tipy!ME91=Výsledky!$OF$6,Tipy!ME91=Výsledky!$OF$7,Tipy!ME91=Výsledky!$OF$8,Tipy!ME91=Výsledky!$OF$9),30,0))</f>
        <v/>
      </c>
      <c r="OI97" s="92" t="str">
        <f>IF(ISBLANK($OK$3),"",IF(OR(Tipy!MF91=Výsledky!$OI$6,Tipy!MF91=Výsledky!$OI$7,Tipy!MF91=Výsledky!$OI$8,Tipy!MF91=Výsledky!$OI$9),10,0))</f>
        <v/>
      </c>
      <c r="OJ97" s="93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95" t="str">
        <f>IF(ISBLANK($OK$3),"",IF(ISBLANK(Tipy!MB91),"-",SUM(OF97:OJ97)))</f>
        <v/>
      </c>
      <c r="OL97" s="94"/>
      <c r="OM97" s="92" t="str">
        <f>IF(ISBLANK($OR$3),"",IF(ISBLANK(Tipy!MH91),0,IF(AND(Tipy!MH91=Výsledky!$OP$3,Tipy!MJ91=Výsledky!$OR$3),50,0)))</f>
        <v/>
      </c>
      <c r="ON97" s="92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92" t="str">
        <f>IF(ISBLANK($OR$3),"",IF(OR(Tipy!MK91=Výsledky!$OM$6,Tipy!MK91=Výsledky!$OM$7,Tipy!MK91=Výsledky!$OM$8,Tipy!MK91=Výsledky!$OM$9),30,0))</f>
        <v/>
      </c>
      <c r="OP97" s="92" t="str">
        <f>IF(ISBLANK($OR$3),"",IF(OR(Tipy!ML91=Výsledky!$OP$6,Tipy!ML91=Výsledky!$OP$7,Tipy!ML91=Výsledky!$OP$8,Tipy!ML91=Výsledky!$OP$9),10,0))</f>
        <v/>
      </c>
      <c r="OQ97" s="93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95" t="str">
        <f>IF(ISBLANK($OR$3),"",IF(ISBLANK(Tipy!MH91),"-",SUM(OM97:OQ97)))</f>
        <v/>
      </c>
      <c r="OS97" s="94"/>
      <c r="OT97" s="92" t="str">
        <f>IF(ISBLANK($OY$3),"",IF(ISBLANK(Tipy!MN91),0,IF(AND(Tipy!MN91=Výsledky!$OW$3,Tipy!MP91=Výsledky!$OY$3),50,0)))</f>
        <v/>
      </c>
      <c r="OU97" s="92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92" t="str">
        <f>IF(ISBLANK($OY$3),"",IF(OR(Tipy!MQ91=Výsledky!$OT$6,Tipy!MQ91=Výsledky!$OT$7,Tipy!MQ91=Výsledky!$OT$8,Tipy!MQ91=Výsledky!$OT$9),30,0))</f>
        <v/>
      </c>
      <c r="OW97" s="92" t="str">
        <f>IF(ISBLANK($OY$3),"",IF(OR(Tipy!MR91=Výsledky!$OW$6,Tipy!MR91=Výsledky!$OW$7,Tipy!MR91=Výsledky!$OW$8,Tipy!MR91=Výsledky!$OW$9),10,0))</f>
        <v/>
      </c>
      <c r="OX97" s="93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95" t="str">
        <f>IF(ISBLANK($OY$3),"",IF(ISBLANK(Tipy!MN91),"-",SUM(OT97:OX97)))</f>
        <v/>
      </c>
      <c r="OZ97" s="94"/>
      <c r="PA97" s="92" t="str">
        <f>IF(ISBLANK($PF$3),"",IF(ISBLANK(Tipy!MT91),0,IF(AND(Tipy!MT91=Výsledky!$PD$3,Tipy!MV91=Výsledky!$PF$3),50,0)))</f>
        <v/>
      </c>
      <c r="PB97" s="92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92" t="str">
        <f>IF(ISBLANK($PF$3),"",IF(OR(Tipy!MW91=Výsledky!$PA$6,Tipy!MW91=Výsledky!$PA$7,Tipy!MW91=Výsledky!$PA$8,Tipy!MW91=Výsledky!$PA$9),30,0))</f>
        <v/>
      </c>
      <c r="PD97" s="92" t="str">
        <f>IF(ISBLANK($PF$3),"",IF(OR(Tipy!MX91=Výsledky!$PD$6,Tipy!MX91=Výsledky!$PD$7,Tipy!MX91=Výsledky!$PD$8,Tipy!MX91=Výsledky!$PD$9),10,0))</f>
        <v/>
      </c>
      <c r="PE97" s="93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95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>
        <f>IF(ISBLANK($LS$3),"",IF(ISBLANK(Tipy!JT92),0,IF(AND(Tipy!JT92=Výsledky!$LQ$3,Tipy!JV92=Výsledky!$LS$3),50,0)))</f>
        <v>50</v>
      </c>
      <c r="LO98" s="182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82">
        <f>IF(ISBLANK($LS$3),"",IF(OR(Tipy!JW92=Výsledky!$LN$6,Tipy!JW92=Výsledky!$LN$7,Tipy!JW92=Výsledky!$LN$8,Tipy!JW92=Výsledky!$LN$9),30,0))</f>
        <v>30</v>
      </c>
      <c r="LQ98" s="182">
        <f>IF(ISBLANK($LS$3),"",IF(OR(Tipy!JX92=Výsledky!$LQ$6,Tipy!JX92=Výsledky!$LQ$7,Tipy!JX92=Výsledky!$LQ$8,Tipy!JX92=Výsledky!$LQ$9),10,0))</f>
        <v>0</v>
      </c>
      <c r="LR98" s="183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6">
        <f>IF(ISBLANK($LS$3),"",IF(ISBLANK(Tipy!JT92),"-",SUM(LN98:LR98)))</f>
        <v>80</v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182">
        <f>IF(ISBLANK($MG$3),"",IF(ISBLANK(Tipy!KF92),0,IF(AND(Tipy!KF92=Výsledky!$ME$3,Tipy!KH92=Výsledky!$MG$3),50,0)))</f>
        <v>50</v>
      </c>
      <c r="MC98" s="182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2">
        <f>IF(ISBLANK($MG$3),"",IF(OR(Tipy!KI92=Výsledky!$MB$6,Tipy!KI92=Výsledky!$MB$7,Tipy!KI92=Výsledky!$MB$8,Tipy!KI92=Výsledky!$MB$9),30,0))</f>
        <v>0</v>
      </c>
      <c r="ME98" s="182">
        <f>IF(ISBLANK($MG$3),"",IF(OR(Tipy!KJ92=Výsledky!$ME$6,Tipy!KJ92=Výsledky!$ME$7,Tipy!KJ92=Výsledky!$ME$8,Tipy!KJ92=Výsledky!$ME$9),10,0))</f>
        <v>0</v>
      </c>
      <c r="MF98" s="183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6">
        <f>IF(ISBLANK($MG$3),"",IF(ISBLANK(Tipy!KF92),"-",SUM(MB98:MF98)))</f>
        <v>50</v>
      </c>
      <c r="MH98" s="94"/>
      <c r="MI98" s="182">
        <f>IF(ISBLANK($MN$3),"",IF(ISBLANK(Tipy!KL92),0,IF(AND(Tipy!KL92=Výsledky!$ML$3,Tipy!KN92=Výsledky!$MN$3),50,0)))</f>
        <v>0</v>
      </c>
      <c r="MJ98" s="182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2">
        <f>IF(ISBLANK($MN$3),"",IF(OR(Tipy!KO92=Výsledky!$MI$6,Tipy!KO92=Výsledky!$MI$7,Tipy!KO92=Výsledky!$MI$8,Tipy!KO92=Výsledky!$MI$9),30,0))</f>
        <v>0</v>
      </c>
      <c r="ML98" s="182">
        <f>IF(ISBLANK($MN$3),"",IF(OR(Tipy!KP92=Výsledky!$ML$6,Tipy!KP92=Výsledky!$ML$7,Tipy!KP92=Výsledky!$ML$8,Tipy!KP92=Výsledky!$ML$9),10,0))</f>
        <v>0</v>
      </c>
      <c r="MM98" s="183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6">
        <f>IF(ISBLANK($MN$3),"",IF(ISBLANK(Tipy!KL92),"-",SUM(MI98:MM98)))</f>
        <v>20</v>
      </c>
      <c r="MO98" s="185"/>
      <c r="MP98" s="182">
        <f>IF(ISBLANK($MU$3),"",IF(ISBLANK(Tipy!KR92),0,IF(AND(Tipy!KR92=Výsledky!$MS$3,Tipy!KT92=Výsledky!$MU$3),50,0)))</f>
        <v>0</v>
      </c>
      <c r="MQ98" s="182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2">
        <f>IF(ISBLANK($MU$3),"",IF(OR(Tipy!KU92=Výsledky!$MP$6,Tipy!KU92=Výsledky!$MP$7,Tipy!KU92=Výsledky!$MP$8,Tipy!KU92=Výsledky!$MP$9),30,0))</f>
        <v>0</v>
      </c>
      <c r="MS98" s="182">
        <f>IF(ISBLANK($MU$3),"",IF(OR(Tipy!KV92=Výsledky!$MS$6,Tipy!KV92=Výsledky!$MS$7,Tipy!KV92=Výsledky!$MS$8,Tipy!KV92=Výsledky!$MS$9),10,0))</f>
        <v>10</v>
      </c>
      <c r="MT98" s="183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6">
        <f>IF(ISBLANK($MU$3),"",IF(ISBLANK(Tipy!KR92),"-",SUM(MP98:MT98)))</f>
        <v>20</v>
      </c>
      <c r="MV98" s="185"/>
      <c r="MW98" s="182">
        <f>IF(ISBLANK($NB$3),"",IF(ISBLANK(Tipy!KX92),0,IF(AND(Tipy!KX92=Výsledky!$MZ$3,Tipy!KZ92=Výsledky!$NB$3),50,0)))</f>
        <v>0</v>
      </c>
      <c r="MX98" s="182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2">
        <f>IF(ISBLANK($NB$3),"",IF(OR(Tipy!LA92=Výsledky!$MW$6,Tipy!LA92=Výsledky!$MW$7,Tipy!LA92=Výsledky!$MW$8,Tipy!LA92=Výsledky!$MW$9),30,0))</f>
        <v>0</v>
      </c>
      <c r="MZ98" s="182">
        <f>IF(ISBLANK($NB$3),"",IF(OR(Tipy!LB92=Výsledky!$MZ$6,Tipy!LB92=Výsledky!$MZ$7,Tipy!LB92=Výsledky!$MZ$8,Tipy!LB92=Výsledky!$MZ$9),10,0))</f>
        <v>0</v>
      </c>
      <c r="NA98" s="183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6">
        <f>IF(ISBLANK($NB$3),"",IF(ISBLANK(Tipy!KX92),"-",SUM(MW98:NA98)))</f>
        <v>0</v>
      </c>
      <c r="NC98" s="185"/>
      <c r="ND98" s="182" t="str">
        <f>IF(ISBLANK($NI$3),"",IF(ISBLANK(Tipy!LD92),0,IF(AND(Tipy!LD92=Výsledky!$NG$3,Tipy!LF92=Výsledky!$NI$3),50,0)))</f>
        <v/>
      </c>
      <c r="NE98" s="182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2" t="str">
        <f>IF(ISBLANK($NI$3),"",IF(OR(Tipy!LG92=Výsledky!$ND$6,Tipy!LG92=Výsledky!$ND$7,Tipy!LG92=Výsledky!$ND$8,Tipy!LG92=Výsledky!$ND$9),30,0))</f>
        <v/>
      </c>
      <c r="NG98" s="182" t="str">
        <f>IF(ISBLANK($NI$3),"",IF(OR(Tipy!LH92=Výsledky!$NG$6,Tipy!LH92=Výsledky!$NG$7,Tipy!LH92=Výsledky!$NG$8,Tipy!LH92=Výsledky!$NG$9),10,0))</f>
        <v/>
      </c>
      <c r="NH98" s="183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6" t="str">
        <f>IF(ISBLANK($NI$3),"",IF(ISBLANK(Tipy!LD92),"-",SUM(ND98:NH98)))</f>
        <v/>
      </c>
      <c r="NJ98" s="185"/>
      <c r="NK98" s="182">
        <f>IF(ISBLANK($NP$3),"",IF(ISBLANK(Tipy!LJ92),0,IF(AND(Tipy!LJ92=Výsledky!$NN$3,Tipy!LL92=Výsledky!$NP$3),50,0)))</f>
        <v>0</v>
      </c>
      <c r="NL98" s="182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2">
        <f>IF(ISBLANK($NP$3),"",IF(OR(Tipy!LM92=Výsledky!$NK$6,Tipy!LM92=Výsledky!$NK$7,Tipy!LM92=Výsledky!$NK$8,Tipy!LM92=Výsledky!$NK$9),30,0))</f>
        <v>0</v>
      </c>
      <c r="NN98" s="182">
        <f>IF(ISBLANK($NP$3),"",IF(OR(Tipy!LN92=Výsledky!$NN$6,Tipy!LN92=Výsledky!$NN$7,Tipy!LN92=Výsledky!$NN$8,Tipy!LN92=Výsledky!$NN$9),10,0))</f>
        <v>0</v>
      </c>
      <c r="NO98" s="183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6">
        <f>IF(ISBLANK($NP$3),"",IF(ISBLANK(Tipy!LJ92),"-",SUM(NK98:NO98)))</f>
        <v>20</v>
      </c>
      <c r="NQ98" s="185"/>
      <c r="NR98" s="182">
        <f>IF(ISBLANK($NW$3),"",IF(ISBLANK(Tipy!LP92),0,IF(AND(Tipy!LP92=Výsledky!$NU$3,Tipy!LR92=Výsledky!$NW$3),50,0)))</f>
        <v>0</v>
      </c>
      <c r="NS98" s="182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82">
        <f>IF(ISBLANK($NW$3),"",IF(OR(Tipy!LS92=Výsledky!$NR$6,Tipy!LS92=Výsledky!$NR$7,Tipy!LS92=Výsledky!$NR$8,Tipy!LS92=Výsledky!$NR$9),30,0))</f>
        <v>0</v>
      </c>
      <c r="NU98" s="182">
        <f>IF(ISBLANK($NW$3),"",IF(OR(Tipy!LT92=Výsledky!$NU$6,Tipy!LT92=Výsledky!$NU$7,Tipy!LT92=Výsledky!$NU$8,Tipy!LT92=Výsledky!$NU$9),10,0))</f>
        <v>10</v>
      </c>
      <c r="NV98" s="183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6">
        <f>IF(ISBLANK($NW$3),"",IF(ISBLANK(Tipy!LP92),"-",SUM(NR98:NV98)))</f>
        <v>30</v>
      </c>
      <c r="NX98" s="94"/>
      <c r="NY98" s="92">
        <f>IF(ISBLANK($OD$3),"",IF(ISBLANK(Tipy!LV92),0,IF(AND(Tipy!LV92=Výsledky!$OB$3,Tipy!LX92=Výsledky!$OD$3),50,0)))</f>
        <v>0</v>
      </c>
      <c r="NZ98" s="92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20</v>
      </c>
      <c r="OA98" s="92">
        <f>IF(ISBLANK($OD$3),"",IF(OR(Tipy!LY92=Výsledky!$NY$6,Tipy!LY92=Výsledky!$NY$7,Tipy!LY92=Výsledky!$NY$8,Tipy!LY92=Výsledky!$NY$9),30,0))</f>
        <v>0</v>
      </c>
      <c r="OB98" s="92">
        <f>IF(ISBLANK($OD$3),"",IF(OR(Tipy!LZ92=Výsledky!$OB$6,Tipy!LZ92=Výsledky!$OB$7,Tipy!LZ92=Výsledky!$OB$8,Tipy!LZ92=Výsledky!$OB$9),10,0))</f>
        <v>0</v>
      </c>
      <c r="OC98" s="93">
        <f>IF(ISBLANK($OD$3),"",IF(ISBLANK(Tipy!LV92),0,IF(OR(AND(Tipy!LV92=Výsledky!$OB$3,OR(Tipy!LX92=Výsledky!$OD$3+1,Tipy!LX92=Výsledky!$OD$3-1)),AND(Tipy!LX92=Výsledky!$OD$3,OR(Tipy!LV92=Výsledky!$OB$3+1,Tipy!LV92=Výsledky!$OB$3-1))),10,0)))</f>
        <v>10</v>
      </c>
      <c r="OD98" s="95">
        <f>IF(ISBLANK($OD$3),"",IF(ISBLANK(Tipy!LV92),"-",SUM(NY98:OC98)))</f>
        <v>30</v>
      </c>
      <c r="OE98" s="94"/>
      <c r="OF98" s="92" t="str">
        <f>IF(ISBLANK($OK$3),"",IF(ISBLANK(Tipy!MB92),0,IF(AND(Tipy!MB92=Výsledky!$OI$3,Tipy!MD92=Výsledky!$OK$3),50,0)))</f>
        <v/>
      </c>
      <c r="OG98" s="92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92" t="str">
        <f>IF(ISBLANK($OK$3),"",IF(OR(Tipy!ME92=Výsledky!$OF$6,Tipy!ME92=Výsledky!$OF$7,Tipy!ME92=Výsledky!$OF$8,Tipy!ME92=Výsledky!$OF$9),30,0))</f>
        <v/>
      </c>
      <c r="OI98" s="92" t="str">
        <f>IF(ISBLANK($OK$3),"",IF(OR(Tipy!MF92=Výsledky!$OI$6,Tipy!MF92=Výsledky!$OI$7,Tipy!MF92=Výsledky!$OI$8,Tipy!MF92=Výsledky!$OI$9),10,0))</f>
        <v/>
      </c>
      <c r="OJ98" s="93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95" t="str">
        <f>IF(ISBLANK($OK$3),"",IF(ISBLANK(Tipy!MB92),"-",SUM(OF98:OJ98)))</f>
        <v/>
      </c>
      <c r="OL98" s="94"/>
      <c r="OM98" s="92" t="str">
        <f>IF(ISBLANK($OR$3),"",IF(ISBLANK(Tipy!MH92),0,IF(AND(Tipy!MH92=Výsledky!$OP$3,Tipy!MJ92=Výsledky!$OR$3),50,0)))</f>
        <v/>
      </c>
      <c r="ON98" s="92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92" t="str">
        <f>IF(ISBLANK($OR$3),"",IF(OR(Tipy!MK92=Výsledky!$OM$6,Tipy!MK92=Výsledky!$OM$7,Tipy!MK92=Výsledky!$OM$8,Tipy!MK92=Výsledky!$OM$9),30,0))</f>
        <v/>
      </c>
      <c r="OP98" s="92" t="str">
        <f>IF(ISBLANK($OR$3),"",IF(OR(Tipy!ML92=Výsledky!$OP$6,Tipy!ML92=Výsledky!$OP$7,Tipy!ML92=Výsledky!$OP$8,Tipy!ML92=Výsledky!$OP$9),10,0))</f>
        <v/>
      </c>
      <c r="OQ98" s="93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95" t="str">
        <f>IF(ISBLANK($OR$3),"",IF(ISBLANK(Tipy!MH92),"-",SUM(OM98:OQ98)))</f>
        <v/>
      </c>
      <c r="OS98" s="94"/>
      <c r="OT98" s="92" t="str">
        <f>IF(ISBLANK($OY$3),"",IF(ISBLANK(Tipy!MN92),0,IF(AND(Tipy!MN92=Výsledky!$OW$3,Tipy!MP92=Výsledky!$OY$3),50,0)))</f>
        <v/>
      </c>
      <c r="OU98" s="92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92" t="str">
        <f>IF(ISBLANK($OY$3),"",IF(OR(Tipy!MQ92=Výsledky!$OT$6,Tipy!MQ92=Výsledky!$OT$7,Tipy!MQ92=Výsledky!$OT$8,Tipy!MQ92=Výsledky!$OT$9),30,0))</f>
        <v/>
      </c>
      <c r="OW98" s="92" t="str">
        <f>IF(ISBLANK($OY$3),"",IF(OR(Tipy!MR92=Výsledky!$OW$6,Tipy!MR92=Výsledky!$OW$7,Tipy!MR92=Výsledky!$OW$8,Tipy!MR92=Výsledky!$OW$9),10,0))</f>
        <v/>
      </c>
      <c r="OX98" s="93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95" t="str">
        <f>IF(ISBLANK($OY$3),"",IF(ISBLANK(Tipy!MN92),"-",SUM(OT98:OX98)))</f>
        <v/>
      </c>
      <c r="OZ98" s="94"/>
      <c r="PA98" s="92" t="str">
        <f>IF(ISBLANK($PF$3),"",IF(ISBLANK(Tipy!MT92),0,IF(AND(Tipy!MT92=Výsledky!$PD$3,Tipy!MV92=Výsledky!$PF$3),50,0)))</f>
        <v/>
      </c>
      <c r="PB98" s="92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92" t="str">
        <f>IF(ISBLANK($PF$3),"",IF(OR(Tipy!MW92=Výsledky!$PA$6,Tipy!MW92=Výsledky!$PA$7,Tipy!MW92=Výsledky!$PA$8,Tipy!MW92=Výsledky!$PA$9),30,0))</f>
        <v/>
      </c>
      <c r="PD98" s="92" t="str">
        <f>IF(ISBLANK($PF$3),"",IF(OR(Tipy!MX92=Výsledky!$PD$6,Tipy!MX92=Výsledky!$PD$7,Tipy!MX92=Výsledky!$PD$8,Tipy!MX92=Výsledky!$PD$9),10,0))</f>
        <v/>
      </c>
      <c r="PE98" s="93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95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>
        <f>IF(ISBLANK($LS$3),"",IF(ISBLANK(Tipy!JT93),0,IF(AND(Tipy!JT93=Výsledky!$LQ$3,Tipy!JV93=Výsledky!$LS$3),50,0)))</f>
        <v>0</v>
      </c>
      <c r="LO99" s="182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82">
        <f>IF(ISBLANK($LS$3),"",IF(OR(Tipy!JW93=Výsledky!$LN$6,Tipy!JW93=Výsledky!$LN$7,Tipy!JW93=Výsledky!$LN$8,Tipy!JW93=Výsledky!$LN$9),30,0))</f>
        <v>30</v>
      </c>
      <c r="LQ99" s="182">
        <f>IF(ISBLANK($LS$3),"",IF(OR(Tipy!JX93=Výsledky!$LQ$6,Tipy!JX93=Výsledky!$LQ$7,Tipy!JX93=Výsledky!$LQ$8,Tipy!JX93=Výsledky!$LQ$9),10,0))</f>
        <v>0</v>
      </c>
      <c r="LR99" s="183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6">
        <f>IF(ISBLANK($LS$3),"",IF(ISBLANK(Tipy!JT93),"-",SUM(LN99:LR99)))</f>
        <v>50</v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182">
        <f>IF(ISBLANK($MG$3),"",IF(ISBLANK(Tipy!KF93),0,IF(AND(Tipy!KF93=Výsledky!$ME$3,Tipy!KH93=Výsledky!$MG$3),50,0)))</f>
        <v>0</v>
      </c>
      <c r="MC99" s="182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2">
        <f>IF(ISBLANK($MG$3),"",IF(OR(Tipy!KI93=Výsledky!$MB$6,Tipy!KI93=Výsledky!$MB$7,Tipy!KI93=Výsledky!$MB$8,Tipy!KI93=Výsledky!$MB$9),30,0))</f>
        <v>0</v>
      </c>
      <c r="ME99" s="182">
        <f>IF(ISBLANK($MG$3),"",IF(OR(Tipy!KJ93=Výsledky!$ME$6,Tipy!KJ93=Výsledky!$ME$7,Tipy!KJ93=Výsledky!$ME$8,Tipy!KJ93=Výsledky!$ME$9),10,0))</f>
        <v>0</v>
      </c>
      <c r="MF99" s="183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6">
        <f>IF(ISBLANK($MG$3),"",IF(ISBLANK(Tipy!KF93),"-",SUM(MB99:MF99)))</f>
        <v>30</v>
      </c>
      <c r="MH99" s="94"/>
      <c r="MI99" s="182">
        <f>IF(ISBLANK($MN$3),"",IF(ISBLANK(Tipy!KL93),0,IF(AND(Tipy!KL93=Výsledky!$ML$3,Tipy!KN93=Výsledky!$MN$3),50,0)))</f>
        <v>0</v>
      </c>
      <c r="MJ99" s="182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2">
        <f>IF(ISBLANK($MN$3),"",IF(OR(Tipy!KO93=Výsledky!$MI$6,Tipy!KO93=Výsledky!$MI$7,Tipy!KO93=Výsledky!$MI$8,Tipy!KO93=Výsledky!$MI$9),30,0))</f>
        <v>30</v>
      </c>
      <c r="ML99" s="182">
        <f>IF(ISBLANK($MN$3),"",IF(OR(Tipy!KP93=Výsledky!$ML$6,Tipy!KP93=Výsledky!$ML$7,Tipy!KP93=Výsledky!$ML$8,Tipy!KP93=Výsledky!$ML$9),10,0))</f>
        <v>10</v>
      </c>
      <c r="MM99" s="183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6">
        <f>IF(ISBLANK($MN$3),"",IF(ISBLANK(Tipy!KL93),"-",SUM(MI99:MM99)))</f>
        <v>60</v>
      </c>
      <c r="MO99" s="185"/>
      <c r="MP99" s="182">
        <f>IF(ISBLANK($MU$3),"",IF(ISBLANK(Tipy!KR93),0,IF(AND(Tipy!KR93=Výsledky!$MS$3,Tipy!KT93=Výsledky!$MU$3),50,0)))</f>
        <v>0</v>
      </c>
      <c r="MQ99" s="182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2">
        <f>IF(ISBLANK($MU$3),"",IF(OR(Tipy!KU93=Výsledky!$MP$6,Tipy!KU93=Výsledky!$MP$7,Tipy!KU93=Výsledky!$MP$8,Tipy!KU93=Výsledky!$MP$9),30,0))</f>
        <v>0</v>
      </c>
      <c r="MS99" s="182">
        <f>IF(ISBLANK($MU$3),"",IF(OR(Tipy!KV93=Výsledky!$MS$6,Tipy!KV93=Výsledky!$MS$7,Tipy!KV93=Výsledky!$MS$8,Tipy!KV93=Výsledky!$MS$9),10,0))</f>
        <v>10</v>
      </c>
      <c r="MT99" s="183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6">
        <f>IF(ISBLANK($MU$3),"",IF(ISBLANK(Tipy!KR93),"-",SUM(MP99:MT99)))</f>
        <v>20</v>
      </c>
      <c r="MV99" s="185"/>
      <c r="MW99" s="182">
        <f>IF(ISBLANK($NB$3),"",IF(ISBLANK(Tipy!KX93),0,IF(AND(Tipy!KX93=Výsledky!$MZ$3,Tipy!KZ93=Výsledky!$NB$3),50,0)))</f>
        <v>0</v>
      </c>
      <c r="MX99" s="182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2">
        <f>IF(ISBLANK($NB$3),"",IF(OR(Tipy!LA93=Výsledky!$MW$6,Tipy!LA93=Výsledky!$MW$7,Tipy!LA93=Výsledky!$MW$8,Tipy!LA93=Výsledky!$MW$9),30,0))</f>
        <v>0</v>
      </c>
      <c r="MZ99" s="182">
        <f>IF(ISBLANK($NB$3),"",IF(OR(Tipy!LB93=Výsledky!$MZ$6,Tipy!LB93=Výsledky!$MZ$7,Tipy!LB93=Výsledky!$MZ$8,Tipy!LB93=Výsledky!$MZ$9),10,0))</f>
        <v>0</v>
      </c>
      <c r="NA99" s="183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6">
        <f>IF(ISBLANK($NB$3),"",IF(ISBLANK(Tipy!KX93),"-",SUM(MW99:NA99)))</f>
        <v>0</v>
      </c>
      <c r="NC99" s="185"/>
      <c r="ND99" s="182" t="str">
        <f>IF(ISBLANK($NI$3),"",IF(ISBLANK(Tipy!LD93),0,IF(AND(Tipy!LD93=Výsledky!$NG$3,Tipy!LF93=Výsledky!$NI$3),50,0)))</f>
        <v/>
      </c>
      <c r="NE99" s="182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2" t="str">
        <f>IF(ISBLANK($NI$3),"",IF(OR(Tipy!LG93=Výsledky!$ND$6,Tipy!LG93=Výsledky!$ND$7,Tipy!LG93=Výsledky!$ND$8,Tipy!LG93=Výsledky!$ND$9),30,0))</f>
        <v/>
      </c>
      <c r="NG99" s="182" t="str">
        <f>IF(ISBLANK($NI$3),"",IF(OR(Tipy!LH93=Výsledky!$NG$6,Tipy!LH93=Výsledky!$NG$7,Tipy!LH93=Výsledky!$NG$8,Tipy!LH93=Výsledky!$NG$9),10,0))</f>
        <v/>
      </c>
      <c r="NH99" s="183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6" t="str">
        <f>IF(ISBLANK($NI$3),"",IF(ISBLANK(Tipy!LD93),"-",SUM(ND99:NH99)))</f>
        <v/>
      </c>
      <c r="NJ99" s="185"/>
      <c r="NK99" s="182">
        <f>IF(ISBLANK($NP$3),"",IF(ISBLANK(Tipy!LJ93),0,IF(AND(Tipy!LJ93=Výsledky!$NN$3,Tipy!LL93=Výsledky!$NP$3),50,0)))</f>
        <v>0</v>
      </c>
      <c r="NL99" s="182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2">
        <f>IF(ISBLANK($NP$3),"",IF(OR(Tipy!LM93=Výsledky!$NK$6,Tipy!LM93=Výsledky!$NK$7,Tipy!LM93=Výsledky!$NK$8,Tipy!LM93=Výsledky!$NK$9),30,0))</f>
        <v>0</v>
      </c>
      <c r="NN99" s="182">
        <f>IF(ISBLANK($NP$3),"",IF(OR(Tipy!LN93=Výsledky!$NN$6,Tipy!LN93=Výsledky!$NN$7,Tipy!LN93=Výsledky!$NN$8,Tipy!LN93=Výsledky!$NN$9),10,0))</f>
        <v>10</v>
      </c>
      <c r="NO99" s="183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6">
        <f>IF(ISBLANK($NP$3),"",IF(ISBLANK(Tipy!LJ93),"-",SUM(NK99:NO99)))</f>
        <v>30</v>
      </c>
      <c r="NQ99" s="185"/>
      <c r="NR99" s="182">
        <f>IF(ISBLANK($NW$3),"",IF(ISBLANK(Tipy!LP93),0,IF(AND(Tipy!LP93=Výsledky!$NU$3,Tipy!LR93=Výsledky!$NW$3),50,0)))</f>
        <v>0</v>
      </c>
      <c r="NS99" s="182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82">
        <f>IF(ISBLANK($NW$3),"",IF(OR(Tipy!LS93=Výsledky!$NR$6,Tipy!LS93=Výsledky!$NR$7,Tipy!LS93=Výsledky!$NR$8,Tipy!LS93=Výsledky!$NR$9),30,0))</f>
        <v>0</v>
      </c>
      <c r="NU99" s="182">
        <f>IF(ISBLANK($NW$3),"",IF(OR(Tipy!LT93=Výsledky!$NU$6,Tipy!LT93=Výsledky!$NU$7,Tipy!LT93=Výsledky!$NU$8,Tipy!LT93=Výsledky!$NU$9),10,0))</f>
        <v>0</v>
      </c>
      <c r="NV99" s="183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6">
        <f>IF(ISBLANK($NW$3),"",IF(ISBLANK(Tipy!LP93),"-",SUM(NR99:NV99)))</f>
        <v>20</v>
      </c>
      <c r="NX99" s="94"/>
      <c r="NY99" s="92">
        <f>IF(ISBLANK($OD$3),"",IF(ISBLANK(Tipy!LV93),0,IF(AND(Tipy!LV93=Výsledky!$OB$3,Tipy!LX93=Výsledky!$OD$3),50,0)))</f>
        <v>0</v>
      </c>
      <c r="NZ99" s="92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92">
        <f>IF(ISBLANK($OD$3),"",IF(OR(Tipy!LY93=Výsledky!$NY$6,Tipy!LY93=Výsledky!$NY$7,Tipy!LY93=Výsledky!$NY$8,Tipy!LY93=Výsledky!$NY$9),30,0))</f>
        <v>0</v>
      </c>
      <c r="OB99" s="92">
        <f>IF(ISBLANK($OD$3),"",IF(OR(Tipy!LZ93=Výsledky!$OB$6,Tipy!LZ93=Výsledky!$OB$7,Tipy!LZ93=Výsledky!$OB$8,Tipy!LZ93=Výsledky!$OB$9),10,0))</f>
        <v>0</v>
      </c>
      <c r="OC99" s="93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95">
        <f>IF(ISBLANK($OD$3),"",IF(ISBLANK(Tipy!LV93),"-",SUM(NY99:OC99)))</f>
        <v>30</v>
      </c>
      <c r="OE99" s="94"/>
      <c r="OF99" s="92" t="str">
        <f>IF(ISBLANK($OK$3),"",IF(ISBLANK(Tipy!MB93),0,IF(AND(Tipy!MB93=Výsledky!$OI$3,Tipy!MD93=Výsledky!$OK$3),50,0)))</f>
        <v/>
      </c>
      <c r="OG99" s="92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92" t="str">
        <f>IF(ISBLANK($OK$3),"",IF(OR(Tipy!ME93=Výsledky!$OF$6,Tipy!ME93=Výsledky!$OF$7,Tipy!ME93=Výsledky!$OF$8,Tipy!ME93=Výsledky!$OF$9),30,0))</f>
        <v/>
      </c>
      <c r="OI99" s="92" t="str">
        <f>IF(ISBLANK($OK$3),"",IF(OR(Tipy!MF93=Výsledky!$OI$6,Tipy!MF93=Výsledky!$OI$7,Tipy!MF93=Výsledky!$OI$8,Tipy!MF93=Výsledky!$OI$9),10,0))</f>
        <v/>
      </c>
      <c r="OJ99" s="93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95" t="str">
        <f>IF(ISBLANK($OK$3),"",IF(ISBLANK(Tipy!MB93),"-",SUM(OF99:OJ99)))</f>
        <v/>
      </c>
      <c r="OL99" s="94"/>
      <c r="OM99" s="92" t="str">
        <f>IF(ISBLANK($OR$3),"",IF(ISBLANK(Tipy!MH93),0,IF(AND(Tipy!MH93=Výsledky!$OP$3,Tipy!MJ93=Výsledky!$OR$3),50,0)))</f>
        <v/>
      </c>
      <c r="ON99" s="92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92" t="str">
        <f>IF(ISBLANK($OR$3),"",IF(OR(Tipy!MK93=Výsledky!$OM$6,Tipy!MK93=Výsledky!$OM$7,Tipy!MK93=Výsledky!$OM$8,Tipy!MK93=Výsledky!$OM$9),30,0))</f>
        <v/>
      </c>
      <c r="OP99" s="92" t="str">
        <f>IF(ISBLANK($OR$3),"",IF(OR(Tipy!ML93=Výsledky!$OP$6,Tipy!ML93=Výsledky!$OP$7,Tipy!ML93=Výsledky!$OP$8,Tipy!ML93=Výsledky!$OP$9),10,0))</f>
        <v/>
      </c>
      <c r="OQ99" s="93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95" t="str">
        <f>IF(ISBLANK($OR$3),"",IF(ISBLANK(Tipy!MH93),"-",SUM(OM99:OQ99)))</f>
        <v/>
      </c>
      <c r="OS99" s="94"/>
      <c r="OT99" s="92" t="str">
        <f>IF(ISBLANK($OY$3),"",IF(ISBLANK(Tipy!MN93),0,IF(AND(Tipy!MN93=Výsledky!$OW$3,Tipy!MP93=Výsledky!$OY$3),50,0)))</f>
        <v/>
      </c>
      <c r="OU99" s="92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92" t="str">
        <f>IF(ISBLANK($OY$3),"",IF(OR(Tipy!MQ93=Výsledky!$OT$6,Tipy!MQ93=Výsledky!$OT$7,Tipy!MQ93=Výsledky!$OT$8,Tipy!MQ93=Výsledky!$OT$9),30,0))</f>
        <v/>
      </c>
      <c r="OW99" s="92" t="str">
        <f>IF(ISBLANK($OY$3),"",IF(OR(Tipy!MR93=Výsledky!$OW$6,Tipy!MR93=Výsledky!$OW$7,Tipy!MR93=Výsledky!$OW$8,Tipy!MR93=Výsledky!$OW$9),10,0))</f>
        <v/>
      </c>
      <c r="OX99" s="93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95" t="str">
        <f>IF(ISBLANK($OY$3),"",IF(ISBLANK(Tipy!MN93),"-",SUM(OT99:OX99)))</f>
        <v/>
      </c>
      <c r="OZ99" s="94"/>
      <c r="PA99" s="92" t="str">
        <f>IF(ISBLANK($PF$3),"",IF(ISBLANK(Tipy!MT93),0,IF(AND(Tipy!MT93=Výsledky!$PD$3,Tipy!MV93=Výsledky!$PF$3),50,0)))</f>
        <v/>
      </c>
      <c r="PB99" s="92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92" t="str">
        <f>IF(ISBLANK($PF$3),"",IF(OR(Tipy!MW93=Výsledky!$PA$6,Tipy!MW93=Výsledky!$PA$7,Tipy!MW93=Výsledky!$PA$8,Tipy!MW93=Výsledky!$PA$9),30,0))</f>
        <v/>
      </c>
      <c r="PD99" s="92" t="str">
        <f>IF(ISBLANK($PF$3),"",IF(OR(Tipy!MX93=Výsledky!$PD$6,Tipy!MX93=Výsledky!$PD$7,Tipy!MX93=Výsledky!$PD$8,Tipy!MX93=Výsledky!$PD$9),10,0))</f>
        <v/>
      </c>
      <c r="PE99" s="93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95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>
        <f>IF(ISBLANK($LS$3),"",IF(ISBLANK(Tipy!JT94),0,IF(AND(Tipy!JT94=Výsledky!$LQ$3,Tipy!JV94=Výsledky!$LS$3),50,0)))</f>
        <v>0</v>
      </c>
      <c r="LO100" s="182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82">
        <f>IF(ISBLANK($LS$3),"",IF(OR(Tipy!JW94=Výsledky!$LN$6,Tipy!JW94=Výsledky!$LN$7,Tipy!JW94=Výsledky!$LN$8,Tipy!JW94=Výsledky!$LN$9),30,0))</f>
        <v>0</v>
      </c>
      <c r="LQ100" s="182">
        <f>IF(ISBLANK($LS$3),"",IF(OR(Tipy!JX94=Výsledky!$LQ$6,Tipy!JX94=Výsledky!$LQ$7,Tipy!JX94=Výsledky!$LQ$8,Tipy!JX94=Výsledky!$LQ$9),10,0))</f>
        <v>0</v>
      </c>
      <c r="LR100" s="183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6" t="str">
        <f>IF(ISBLANK($LS$3),"",IF(ISBLANK(Tipy!JT94),"-",SUM(LN100:LR100)))</f>
        <v>-</v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182">
        <f>IF(ISBLANK($MG$3),"",IF(ISBLANK(Tipy!KF94),0,IF(AND(Tipy!KF94=Výsledky!$ME$3,Tipy!KH94=Výsledky!$MG$3),50,0)))</f>
        <v>0</v>
      </c>
      <c r="MC100" s="182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2">
        <f>IF(ISBLANK($MG$3),"",IF(OR(Tipy!KI94=Výsledky!$MB$6,Tipy!KI94=Výsledky!$MB$7,Tipy!KI94=Výsledky!$MB$8,Tipy!KI94=Výsledky!$MB$9),30,0))</f>
        <v>0</v>
      </c>
      <c r="ME100" s="182">
        <f>IF(ISBLANK($MG$3),"",IF(OR(Tipy!KJ94=Výsledky!$ME$6,Tipy!KJ94=Výsledky!$ME$7,Tipy!KJ94=Výsledky!$ME$8,Tipy!KJ94=Výsledky!$ME$9),10,0))</f>
        <v>0</v>
      </c>
      <c r="MF100" s="183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6" t="str">
        <f>IF(ISBLANK($MG$3),"",IF(ISBLANK(Tipy!KF94),"-",SUM(MB100:MF100)))</f>
        <v>-</v>
      </c>
      <c r="MH100" s="94"/>
      <c r="MI100" s="182">
        <f>IF(ISBLANK($MN$3),"",IF(ISBLANK(Tipy!KL94),0,IF(AND(Tipy!KL94=Výsledky!$ML$3,Tipy!KN94=Výsledky!$MN$3),50,0)))</f>
        <v>0</v>
      </c>
      <c r="MJ100" s="182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2">
        <f>IF(ISBLANK($MN$3),"",IF(OR(Tipy!KO94=Výsledky!$MI$6,Tipy!KO94=Výsledky!$MI$7,Tipy!KO94=Výsledky!$MI$8,Tipy!KO94=Výsledky!$MI$9),30,0))</f>
        <v>0</v>
      </c>
      <c r="ML100" s="182">
        <f>IF(ISBLANK($MN$3),"",IF(OR(Tipy!KP94=Výsledky!$ML$6,Tipy!KP94=Výsledky!$ML$7,Tipy!KP94=Výsledky!$ML$8,Tipy!KP94=Výsledky!$ML$9),10,0))</f>
        <v>0</v>
      </c>
      <c r="MM100" s="183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6" t="str">
        <f>IF(ISBLANK($MN$3),"",IF(ISBLANK(Tipy!KL94),"-",SUM(MI100:MM100)))</f>
        <v>-</v>
      </c>
      <c r="MO100" s="185"/>
      <c r="MP100" s="182">
        <f>IF(ISBLANK($MU$3),"",IF(ISBLANK(Tipy!KR94),0,IF(AND(Tipy!KR94=Výsledky!$MS$3,Tipy!KT94=Výsledky!$MU$3),50,0)))</f>
        <v>0</v>
      </c>
      <c r="MQ100" s="182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2">
        <f>IF(ISBLANK($MU$3),"",IF(OR(Tipy!KU94=Výsledky!$MP$6,Tipy!KU94=Výsledky!$MP$7,Tipy!KU94=Výsledky!$MP$8,Tipy!KU94=Výsledky!$MP$9),30,0))</f>
        <v>0</v>
      </c>
      <c r="MS100" s="182">
        <f>IF(ISBLANK($MU$3),"",IF(OR(Tipy!KV94=Výsledky!$MS$6,Tipy!KV94=Výsledky!$MS$7,Tipy!KV94=Výsledky!$MS$8,Tipy!KV94=Výsledky!$MS$9),10,0))</f>
        <v>0</v>
      </c>
      <c r="MT100" s="183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6" t="str">
        <f>IF(ISBLANK($MU$3),"",IF(ISBLANK(Tipy!KR94),"-",SUM(MP100:MT100)))</f>
        <v>-</v>
      </c>
      <c r="MV100" s="185"/>
      <c r="MW100" s="182">
        <f>IF(ISBLANK($NB$3),"",IF(ISBLANK(Tipy!KX94),0,IF(AND(Tipy!KX94=Výsledky!$MZ$3,Tipy!KZ94=Výsledky!$NB$3),50,0)))</f>
        <v>0</v>
      </c>
      <c r="MX100" s="182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2">
        <f>IF(ISBLANK($NB$3),"",IF(OR(Tipy!LA94=Výsledky!$MW$6,Tipy!LA94=Výsledky!$MW$7,Tipy!LA94=Výsledky!$MW$8,Tipy!LA94=Výsledky!$MW$9),30,0))</f>
        <v>0</v>
      </c>
      <c r="MZ100" s="182">
        <f>IF(ISBLANK($NB$3),"",IF(OR(Tipy!LB94=Výsledky!$MZ$6,Tipy!LB94=Výsledky!$MZ$7,Tipy!LB94=Výsledky!$MZ$8,Tipy!LB94=Výsledky!$MZ$9),10,0))</f>
        <v>0</v>
      </c>
      <c r="NA100" s="183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6" t="str">
        <f>IF(ISBLANK($NB$3),"",IF(ISBLANK(Tipy!KX94),"-",SUM(MW100:NA100)))</f>
        <v>-</v>
      </c>
      <c r="NC100" s="185"/>
      <c r="ND100" s="182" t="str">
        <f>IF(ISBLANK($NI$3),"",IF(ISBLANK(Tipy!LD94),0,IF(AND(Tipy!LD94=Výsledky!$NG$3,Tipy!LF94=Výsledky!$NI$3),50,0)))</f>
        <v/>
      </c>
      <c r="NE100" s="182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2" t="str">
        <f>IF(ISBLANK($NI$3),"",IF(OR(Tipy!LG94=Výsledky!$ND$6,Tipy!LG94=Výsledky!$ND$7,Tipy!LG94=Výsledky!$ND$8,Tipy!LG94=Výsledky!$ND$9),30,0))</f>
        <v/>
      </c>
      <c r="NG100" s="182" t="str">
        <f>IF(ISBLANK($NI$3),"",IF(OR(Tipy!LH94=Výsledky!$NG$6,Tipy!LH94=Výsledky!$NG$7,Tipy!LH94=Výsledky!$NG$8,Tipy!LH94=Výsledky!$NG$9),10,0))</f>
        <v/>
      </c>
      <c r="NH100" s="183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6" t="str">
        <f>IF(ISBLANK($NI$3),"",IF(ISBLANK(Tipy!LD94),"-",SUM(ND100:NH100)))</f>
        <v/>
      </c>
      <c r="NJ100" s="185"/>
      <c r="NK100" s="182">
        <f>IF(ISBLANK($NP$3),"",IF(ISBLANK(Tipy!LJ94),0,IF(AND(Tipy!LJ94=Výsledky!$NN$3,Tipy!LL94=Výsledky!$NP$3),50,0)))</f>
        <v>0</v>
      </c>
      <c r="NL100" s="182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2">
        <f>IF(ISBLANK($NP$3),"",IF(OR(Tipy!LM94=Výsledky!$NK$6,Tipy!LM94=Výsledky!$NK$7,Tipy!LM94=Výsledky!$NK$8,Tipy!LM94=Výsledky!$NK$9),30,0))</f>
        <v>0</v>
      </c>
      <c r="NN100" s="182">
        <f>IF(ISBLANK($NP$3),"",IF(OR(Tipy!LN94=Výsledky!$NN$6,Tipy!LN94=Výsledky!$NN$7,Tipy!LN94=Výsledky!$NN$8,Tipy!LN94=Výsledky!$NN$9),10,0))</f>
        <v>0</v>
      </c>
      <c r="NO100" s="183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6" t="str">
        <f>IF(ISBLANK($NP$3),"",IF(ISBLANK(Tipy!LJ94),"-",SUM(NK100:NO100)))</f>
        <v>-</v>
      </c>
      <c r="NQ100" s="185"/>
      <c r="NR100" s="182">
        <f>IF(ISBLANK($NW$3),"",IF(ISBLANK(Tipy!LP94),0,IF(AND(Tipy!LP94=Výsledky!$NU$3,Tipy!LR94=Výsledky!$NW$3),50,0)))</f>
        <v>0</v>
      </c>
      <c r="NS100" s="182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82">
        <f>IF(ISBLANK($NW$3),"",IF(OR(Tipy!LS94=Výsledky!$NR$6,Tipy!LS94=Výsledky!$NR$7,Tipy!LS94=Výsledky!$NR$8,Tipy!LS94=Výsledky!$NR$9),30,0))</f>
        <v>0</v>
      </c>
      <c r="NU100" s="182">
        <f>IF(ISBLANK($NW$3),"",IF(OR(Tipy!LT94=Výsledky!$NU$6,Tipy!LT94=Výsledky!$NU$7,Tipy!LT94=Výsledky!$NU$8,Tipy!LT94=Výsledky!$NU$9),10,0))</f>
        <v>0</v>
      </c>
      <c r="NV100" s="183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6" t="str">
        <f>IF(ISBLANK($NW$3),"",IF(ISBLANK(Tipy!LP94),"-",SUM(NR100:NV100)))</f>
        <v>-</v>
      </c>
      <c r="NX100" s="94"/>
      <c r="NY100" s="92">
        <f>IF(ISBLANK($OD$3),"",IF(ISBLANK(Tipy!LV94),0,IF(AND(Tipy!LV94=Výsledky!$OB$3,Tipy!LX94=Výsledky!$OD$3),50,0)))</f>
        <v>0</v>
      </c>
      <c r="NZ100" s="92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92">
        <f>IF(ISBLANK($OD$3),"",IF(OR(Tipy!LY94=Výsledky!$NY$6,Tipy!LY94=Výsledky!$NY$7,Tipy!LY94=Výsledky!$NY$8,Tipy!LY94=Výsledky!$NY$9),30,0))</f>
        <v>0</v>
      </c>
      <c r="OB100" s="92">
        <f>IF(ISBLANK($OD$3),"",IF(OR(Tipy!LZ94=Výsledky!$OB$6,Tipy!LZ94=Výsledky!$OB$7,Tipy!LZ94=Výsledky!$OB$8,Tipy!LZ94=Výsledky!$OB$9),10,0))</f>
        <v>0</v>
      </c>
      <c r="OC100" s="93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95" t="str">
        <f>IF(ISBLANK($OD$3),"",IF(ISBLANK(Tipy!LV94),"-",SUM(NY100:OC100)))</f>
        <v>-</v>
      </c>
      <c r="OE100" s="94"/>
      <c r="OF100" s="92" t="str">
        <f>IF(ISBLANK($OK$3),"",IF(ISBLANK(Tipy!MB94),0,IF(AND(Tipy!MB94=Výsledky!$OI$3,Tipy!MD94=Výsledky!$OK$3),50,0)))</f>
        <v/>
      </c>
      <c r="OG100" s="92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92" t="str">
        <f>IF(ISBLANK($OK$3),"",IF(OR(Tipy!ME94=Výsledky!$OF$6,Tipy!ME94=Výsledky!$OF$7,Tipy!ME94=Výsledky!$OF$8,Tipy!ME94=Výsledky!$OF$9),30,0))</f>
        <v/>
      </c>
      <c r="OI100" s="92" t="str">
        <f>IF(ISBLANK($OK$3),"",IF(OR(Tipy!MF94=Výsledky!$OI$6,Tipy!MF94=Výsledky!$OI$7,Tipy!MF94=Výsledky!$OI$8,Tipy!MF94=Výsledky!$OI$9),10,0))</f>
        <v/>
      </c>
      <c r="OJ100" s="93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95" t="str">
        <f>IF(ISBLANK($OK$3),"",IF(ISBLANK(Tipy!MB94),"-",SUM(OF100:OJ100)))</f>
        <v/>
      </c>
      <c r="OL100" s="94"/>
      <c r="OM100" s="92" t="str">
        <f>IF(ISBLANK($OR$3),"",IF(ISBLANK(Tipy!MH94),0,IF(AND(Tipy!MH94=Výsledky!$OP$3,Tipy!MJ94=Výsledky!$OR$3),50,0)))</f>
        <v/>
      </c>
      <c r="ON100" s="92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92" t="str">
        <f>IF(ISBLANK($OR$3),"",IF(OR(Tipy!MK94=Výsledky!$OM$6,Tipy!MK94=Výsledky!$OM$7,Tipy!MK94=Výsledky!$OM$8,Tipy!MK94=Výsledky!$OM$9),30,0))</f>
        <v/>
      </c>
      <c r="OP100" s="92" t="str">
        <f>IF(ISBLANK($OR$3),"",IF(OR(Tipy!ML94=Výsledky!$OP$6,Tipy!ML94=Výsledky!$OP$7,Tipy!ML94=Výsledky!$OP$8,Tipy!ML94=Výsledky!$OP$9),10,0))</f>
        <v/>
      </c>
      <c r="OQ100" s="93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95" t="str">
        <f>IF(ISBLANK($OR$3),"",IF(ISBLANK(Tipy!MH94),"-",SUM(OM100:OQ100)))</f>
        <v/>
      </c>
      <c r="OS100" s="94"/>
      <c r="OT100" s="92" t="str">
        <f>IF(ISBLANK($OY$3),"",IF(ISBLANK(Tipy!MN94),0,IF(AND(Tipy!MN94=Výsledky!$OW$3,Tipy!MP94=Výsledky!$OY$3),50,0)))</f>
        <v/>
      </c>
      <c r="OU100" s="92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92" t="str">
        <f>IF(ISBLANK($OY$3),"",IF(OR(Tipy!MQ94=Výsledky!$OT$6,Tipy!MQ94=Výsledky!$OT$7,Tipy!MQ94=Výsledky!$OT$8,Tipy!MQ94=Výsledky!$OT$9),30,0))</f>
        <v/>
      </c>
      <c r="OW100" s="92" t="str">
        <f>IF(ISBLANK($OY$3),"",IF(OR(Tipy!MR94=Výsledky!$OW$6,Tipy!MR94=Výsledky!$OW$7,Tipy!MR94=Výsledky!$OW$8,Tipy!MR94=Výsledky!$OW$9),10,0))</f>
        <v/>
      </c>
      <c r="OX100" s="93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95" t="str">
        <f>IF(ISBLANK($OY$3),"",IF(ISBLANK(Tipy!MN94),"-",SUM(OT100:OX100)))</f>
        <v/>
      </c>
      <c r="OZ100" s="94"/>
      <c r="PA100" s="92" t="str">
        <f>IF(ISBLANK($PF$3),"",IF(ISBLANK(Tipy!MT94),0,IF(AND(Tipy!MT94=Výsledky!$PD$3,Tipy!MV94=Výsledky!$PF$3),50,0)))</f>
        <v/>
      </c>
      <c r="PB100" s="92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92" t="str">
        <f>IF(ISBLANK($PF$3),"",IF(OR(Tipy!MW94=Výsledky!$PA$6,Tipy!MW94=Výsledky!$PA$7,Tipy!MW94=Výsledky!$PA$8,Tipy!MW94=Výsledky!$PA$9),30,0))</f>
        <v/>
      </c>
      <c r="PD100" s="92" t="str">
        <f>IF(ISBLANK($PF$3),"",IF(OR(Tipy!MX94=Výsledky!$PD$6,Tipy!MX94=Výsledky!$PD$7,Tipy!MX94=Výsledky!$PD$8,Tipy!MX94=Výsledky!$PD$9),10,0))</f>
        <v/>
      </c>
      <c r="PE100" s="93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95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>
        <f>IF(ISBLANK($LS$3),"",IF(ISBLANK(Tipy!JT95),0,IF(AND(Tipy!JT95=Výsledky!$LQ$3,Tipy!JV95=Výsledky!$LS$3),50,0)))</f>
        <v>0</v>
      </c>
      <c r="LO101" s="182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82">
        <f>IF(ISBLANK($LS$3),"",IF(OR(Tipy!JW95=Výsledky!$LN$6,Tipy!JW95=Výsledky!$LN$7,Tipy!JW95=Výsledky!$LN$8,Tipy!JW95=Výsledky!$LN$9),30,0))</f>
        <v>30</v>
      </c>
      <c r="LQ101" s="182">
        <f>IF(ISBLANK($LS$3),"",IF(OR(Tipy!JX95=Výsledky!$LQ$6,Tipy!JX95=Výsledky!$LQ$7,Tipy!JX95=Výsledky!$LQ$8,Tipy!JX95=Výsledky!$LQ$9),10,0))</f>
        <v>0</v>
      </c>
      <c r="LR101" s="183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6">
        <f>IF(ISBLANK($LS$3),"",IF(ISBLANK(Tipy!JT95),"-",SUM(LN101:LR101)))</f>
        <v>60</v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182">
        <f>IF(ISBLANK($MG$3),"",IF(ISBLANK(Tipy!KF95),0,IF(AND(Tipy!KF95=Výsledky!$ME$3,Tipy!KH95=Výsledky!$MG$3),50,0)))</f>
        <v>50</v>
      </c>
      <c r="MC101" s="182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2">
        <f>IF(ISBLANK($MG$3),"",IF(OR(Tipy!KI95=Výsledky!$MB$6,Tipy!KI95=Výsledky!$MB$7,Tipy!KI95=Výsledky!$MB$8,Tipy!KI95=Výsledky!$MB$9),30,0))</f>
        <v>0</v>
      </c>
      <c r="ME101" s="182">
        <f>IF(ISBLANK($MG$3),"",IF(OR(Tipy!KJ95=Výsledky!$ME$6,Tipy!KJ95=Výsledky!$ME$7,Tipy!KJ95=Výsledky!$ME$8,Tipy!KJ95=Výsledky!$ME$9),10,0))</f>
        <v>0</v>
      </c>
      <c r="MF101" s="183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6">
        <f>IF(ISBLANK($MG$3),"",IF(ISBLANK(Tipy!KF95),"-",SUM(MB101:MF101)))</f>
        <v>50</v>
      </c>
      <c r="MH101" s="94"/>
      <c r="MI101" s="182">
        <f>IF(ISBLANK($MN$3),"",IF(ISBLANK(Tipy!KL95),0,IF(AND(Tipy!KL95=Výsledky!$ML$3,Tipy!KN95=Výsledky!$MN$3),50,0)))</f>
        <v>0</v>
      </c>
      <c r="MJ101" s="182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2">
        <f>IF(ISBLANK($MN$3),"",IF(OR(Tipy!KO95=Výsledky!$MI$6,Tipy!KO95=Výsledky!$MI$7,Tipy!KO95=Výsledky!$MI$8,Tipy!KO95=Výsledky!$MI$9),30,0))</f>
        <v>0</v>
      </c>
      <c r="ML101" s="182">
        <f>IF(ISBLANK($MN$3),"",IF(OR(Tipy!KP95=Výsledky!$ML$6,Tipy!KP95=Výsledky!$ML$7,Tipy!KP95=Výsledky!$ML$8,Tipy!KP95=Výsledky!$ML$9),10,0))</f>
        <v>0</v>
      </c>
      <c r="MM101" s="183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6">
        <f>IF(ISBLANK($MN$3),"",IF(ISBLANK(Tipy!KL95),"-",SUM(MI101:MM101)))</f>
        <v>20</v>
      </c>
      <c r="MO101" s="185"/>
      <c r="MP101" s="182">
        <f>IF(ISBLANK($MU$3),"",IF(ISBLANK(Tipy!KR95),0,IF(AND(Tipy!KR95=Výsledky!$MS$3,Tipy!KT95=Výsledky!$MU$3),50,0)))</f>
        <v>0</v>
      </c>
      <c r="MQ101" s="182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2">
        <f>IF(ISBLANK($MU$3),"",IF(OR(Tipy!KU95=Výsledky!$MP$6,Tipy!KU95=Výsledky!$MP$7,Tipy!KU95=Výsledky!$MP$8,Tipy!KU95=Výsledky!$MP$9),30,0))</f>
        <v>0</v>
      </c>
      <c r="MS101" s="182">
        <f>IF(ISBLANK($MU$3),"",IF(OR(Tipy!KV95=Výsledky!$MS$6,Tipy!KV95=Výsledky!$MS$7,Tipy!KV95=Výsledky!$MS$8,Tipy!KV95=Výsledky!$MS$9),10,0))</f>
        <v>10</v>
      </c>
      <c r="MT101" s="183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6">
        <f>IF(ISBLANK($MU$3),"",IF(ISBLANK(Tipy!KR95),"-",SUM(MP101:MT101)))</f>
        <v>20</v>
      </c>
      <c r="MV101" s="185"/>
      <c r="MW101" s="182">
        <f>IF(ISBLANK($NB$3),"",IF(ISBLANK(Tipy!KX95),0,IF(AND(Tipy!KX95=Výsledky!$MZ$3,Tipy!KZ95=Výsledky!$NB$3),50,0)))</f>
        <v>0</v>
      </c>
      <c r="MX101" s="182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2">
        <f>IF(ISBLANK($NB$3),"",IF(OR(Tipy!LA95=Výsledky!$MW$6,Tipy!LA95=Výsledky!$MW$7,Tipy!LA95=Výsledky!$MW$8,Tipy!LA95=Výsledky!$MW$9),30,0))</f>
        <v>0</v>
      </c>
      <c r="MZ101" s="182">
        <f>IF(ISBLANK($NB$3),"",IF(OR(Tipy!LB95=Výsledky!$MZ$6,Tipy!LB95=Výsledky!$MZ$7,Tipy!LB95=Výsledky!$MZ$8,Tipy!LB95=Výsledky!$MZ$9),10,0))</f>
        <v>0</v>
      </c>
      <c r="NA101" s="183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6">
        <f>IF(ISBLANK($NB$3),"",IF(ISBLANK(Tipy!KX95),"-",SUM(MW101:NA101)))</f>
        <v>0</v>
      </c>
      <c r="NC101" s="185"/>
      <c r="ND101" s="182" t="str">
        <f>IF(ISBLANK($NI$3),"",IF(ISBLANK(Tipy!LD95),0,IF(AND(Tipy!LD95=Výsledky!$NG$3,Tipy!LF95=Výsledky!$NI$3),50,0)))</f>
        <v/>
      </c>
      <c r="NE101" s="182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2" t="str">
        <f>IF(ISBLANK($NI$3),"",IF(OR(Tipy!LG95=Výsledky!$ND$6,Tipy!LG95=Výsledky!$ND$7,Tipy!LG95=Výsledky!$ND$8,Tipy!LG95=Výsledky!$ND$9),30,0))</f>
        <v/>
      </c>
      <c r="NG101" s="182" t="str">
        <f>IF(ISBLANK($NI$3),"",IF(OR(Tipy!LH95=Výsledky!$NG$6,Tipy!LH95=Výsledky!$NG$7,Tipy!LH95=Výsledky!$NG$8,Tipy!LH95=Výsledky!$NG$9),10,0))</f>
        <v/>
      </c>
      <c r="NH101" s="183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6" t="str">
        <f>IF(ISBLANK($NI$3),"",IF(ISBLANK(Tipy!LD95),"-",SUM(ND101:NH101)))</f>
        <v/>
      </c>
      <c r="NJ101" s="185"/>
      <c r="NK101" s="182">
        <f>IF(ISBLANK($NP$3),"",IF(ISBLANK(Tipy!LJ95),0,IF(AND(Tipy!LJ95=Výsledky!$NN$3,Tipy!LL95=Výsledky!$NP$3),50,0)))</f>
        <v>0</v>
      </c>
      <c r="NL101" s="182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2">
        <f>IF(ISBLANK($NP$3),"",IF(OR(Tipy!LM95=Výsledky!$NK$6,Tipy!LM95=Výsledky!$NK$7,Tipy!LM95=Výsledky!$NK$8,Tipy!LM95=Výsledky!$NK$9),30,0))</f>
        <v>0</v>
      </c>
      <c r="NN101" s="182">
        <f>IF(ISBLANK($NP$3),"",IF(OR(Tipy!LN95=Výsledky!$NN$6,Tipy!LN95=Výsledky!$NN$7,Tipy!LN95=Výsledky!$NN$8,Tipy!LN95=Výsledky!$NN$9),10,0))</f>
        <v>0</v>
      </c>
      <c r="NO101" s="183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6">
        <f>IF(ISBLANK($NP$3),"",IF(ISBLANK(Tipy!LJ95),"-",SUM(NK101:NO101)))</f>
        <v>30</v>
      </c>
      <c r="NQ101" s="185"/>
      <c r="NR101" s="182">
        <f>IF(ISBLANK($NW$3),"",IF(ISBLANK(Tipy!LP95),0,IF(AND(Tipy!LP95=Výsledky!$NU$3,Tipy!LR95=Výsledky!$NW$3),50,0)))</f>
        <v>50</v>
      </c>
      <c r="NS101" s="182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82">
        <f>IF(ISBLANK($NW$3),"",IF(OR(Tipy!LS95=Výsledky!$NR$6,Tipy!LS95=Výsledky!$NR$7,Tipy!LS95=Výsledky!$NR$8,Tipy!LS95=Výsledky!$NR$9),30,0))</f>
        <v>0</v>
      </c>
      <c r="NU101" s="182">
        <f>IF(ISBLANK($NW$3),"",IF(OR(Tipy!LT95=Výsledky!$NU$6,Tipy!LT95=Výsledky!$NU$7,Tipy!LT95=Výsledky!$NU$8,Tipy!LT95=Výsledky!$NU$9),10,0))</f>
        <v>0</v>
      </c>
      <c r="NV101" s="183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6">
        <f>IF(ISBLANK($NW$3),"",IF(ISBLANK(Tipy!LP95),"-",SUM(NR101:NV101)))</f>
        <v>50</v>
      </c>
      <c r="NX101" s="94"/>
      <c r="NY101" s="92">
        <f>IF(ISBLANK($OD$3),"",IF(ISBLANK(Tipy!LV95),0,IF(AND(Tipy!LV95=Výsledky!$OB$3,Tipy!LX95=Výsledky!$OD$3),50,0)))</f>
        <v>0</v>
      </c>
      <c r="NZ101" s="92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0</v>
      </c>
      <c r="OA101" s="92">
        <f>IF(ISBLANK($OD$3),"",IF(OR(Tipy!LY95=Výsledky!$NY$6,Tipy!LY95=Výsledky!$NY$7,Tipy!LY95=Výsledky!$NY$8,Tipy!LY95=Výsledky!$NY$9),30,0))</f>
        <v>0</v>
      </c>
      <c r="OB101" s="92">
        <f>IF(ISBLANK($OD$3),"",IF(OR(Tipy!LZ95=Výsledky!$OB$6,Tipy!LZ95=Výsledky!$OB$7,Tipy!LZ95=Výsledky!$OB$8,Tipy!LZ95=Výsledky!$OB$9),10,0))</f>
        <v>0</v>
      </c>
      <c r="OC101" s="93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95" t="str">
        <f>IF(ISBLANK($OD$3),"",IF(ISBLANK(Tipy!LV95),"-",SUM(NY101:OC101)))</f>
        <v>-</v>
      </c>
      <c r="OE101" s="94"/>
      <c r="OF101" s="92" t="str">
        <f>IF(ISBLANK($OK$3),"",IF(ISBLANK(Tipy!MB95),0,IF(AND(Tipy!MB95=Výsledky!$OI$3,Tipy!MD95=Výsledky!$OK$3),50,0)))</f>
        <v/>
      </c>
      <c r="OG101" s="92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92" t="str">
        <f>IF(ISBLANK($OK$3),"",IF(OR(Tipy!ME95=Výsledky!$OF$6,Tipy!ME95=Výsledky!$OF$7,Tipy!ME95=Výsledky!$OF$8,Tipy!ME95=Výsledky!$OF$9),30,0))</f>
        <v/>
      </c>
      <c r="OI101" s="92" t="str">
        <f>IF(ISBLANK($OK$3),"",IF(OR(Tipy!MF95=Výsledky!$OI$6,Tipy!MF95=Výsledky!$OI$7,Tipy!MF95=Výsledky!$OI$8,Tipy!MF95=Výsledky!$OI$9),10,0))</f>
        <v/>
      </c>
      <c r="OJ101" s="93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95" t="str">
        <f>IF(ISBLANK($OK$3),"",IF(ISBLANK(Tipy!MB95),"-",SUM(OF101:OJ101)))</f>
        <v/>
      </c>
      <c r="OL101" s="94"/>
      <c r="OM101" s="92" t="str">
        <f>IF(ISBLANK($OR$3),"",IF(ISBLANK(Tipy!MH95),0,IF(AND(Tipy!MH95=Výsledky!$OP$3,Tipy!MJ95=Výsledky!$OR$3),50,0)))</f>
        <v/>
      </c>
      <c r="ON101" s="92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92" t="str">
        <f>IF(ISBLANK($OR$3),"",IF(OR(Tipy!MK95=Výsledky!$OM$6,Tipy!MK95=Výsledky!$OM$7,Tipy!MK95=Výsledky!$OM$8,Tipy!MK95=Výsledky!$OM$9),30,0))</f>
        <v/>
      </c>
      <c r="OP101" s="92" t="str">
        <f>IF(ISBLANK($OR$3),"",IF(OR(Tipy!ML95=Výsledky!$OP$6,Tipy!ML95=Výsledky!$OP$7,Tipy!ML95=Výsledky!$OP$8,Tipy!ML95=Výsledky!$OP$9),10,0))</f>
        <v/>
      </c>
      <c r="OQ101" s="93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95" t="str">
        <f>IF(ISBLANK($OR$3),"",IF(ISBLANK(Tipy!MH95),"-",SUM(OM101:OQ101)))</f>
        <v/>
      </c>
      <c r="OS101" s="94"/>
      <c r="OT101" s="92" t="str">
        <f>IF(ISBLANK($OY$3),"",IF(ISBLANK(Tipy!MN95),0,IF(AND(Tipy!MN95=Výsledky!$OW$3,Tipy!MP95=Výsledky!$OY$3),50,0)))</f>
        <v/>
      </c>
      <c r="OU101" s="92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92" t="str">
        <f>IF(ISBLANK($OY$3),"",IF(OR(Tipy!MQ95=Výsledky!$OT$6,Tipy!MQ95=Výsledky!$OT$7,Tipy!MQ95=Výsledky!$OT$8,Tipy!MQ95=Výsledky!$OT$9),30,0))</f>
        <v/>
      </c>
      <c r="OW101" s="92" t="str">
        <f>IF(ISBLANK($OY$3),"",IF(OR(Tipy!MR95=Výsledky!$OW$6,Tipy!MR95=Výsledky!$OW$7,Tipy!MR95=Výsledky!$OW$8,Tipy!MR95=Výsledky!$OW$9),10,0))</f>
        <v/>
      </c>
      <c r="OX101" s="93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95" t="str">
        <f>IF(ISBLANK($OY$3),"",IF(ISBLANK(Tipy!MN95),"-",SUM(OT101:OX101)))</f>
        <v/>
      </c>
      <c r="OZ101" s="94"/>
      <c r="PA101" s="92" t="str">
        <f>IF(ISBLANK($PF$3),"",IF(ISBLANK(Tipy!MT95),0,IF(AND(Tipy!MT95=Výsledky!$PD$3,Tipy!MV95=Výsledky!$PF$3),50,0)))</f>
        <v/>
      </c>
      <c r="PB101" s="92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92" t="str">
        <f>IF(ISBLANK($PF$3),"",IF(OR(Tipy!MW95=Výsledky!$PA$6,Tipy!MW95=Výsledky!$PA$7,Tipy!MW95=Výsledky!$PA$8,Tipy!MW95=Výsledky!$PA$9),30,0))</f>
        <v/>
      </c>
      <c r="PD101" s="92" t="str">
        <f>IF(ISBLANK($PF$3),"",IF(OR(Tipy!MX95=Výsledky!$PD$6,Tipy!MX95=Výsledky!$PD$7,Tipy!MX95=Výsledky!$PD$8,Tipy!MX95=Výsledky!$PD$9),10,0))</f>
        <v/>
      </c>
      <c r="PE101" s="93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95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>
        <f>IF(ISBLANK($LS$3),"",IF(ISBLANK(Tipy!JT96),0,IF(AND(Tipy!JT96=Výsledky!$LQ$3,Tipy!JV96=Výsledky!$LS$3),50,0)))</f>
        <v>0</v>
      </c>
      <c r="LO102" s="182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82">
        <f>IF(ISBLANK($LS$3),"",IF(OR(Tipy!JW96=Výsledky!$LN$6,Tipy!JW96=Výsledky!$LN$7,Tipy!JW96=Výsledky!$LN$8,Tipy!JW96=Výsledky!$LN$9),30,0))</f>
        <v>0</v>
      </c>
      <c r="LQ102" s="182">
        <f>IF(ISBLANK($LS$3),"",IF(OR(Tipy!JX96=Výsledky!$LQ$6,Tipy!JX96=Výsledky!$LQ$7,Tipy!JX96=Výsledky!$LQ$8,Tipy!JX96=Výsledky!$LQ$9),10,0))</f>
        <v>0</v>
      </c>
      <c r="LR102" s="183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6" t="str">
        <f>IF(ISBLANK($LS$3),"",IF(ISBLANK(Tipy!JT96),"-",SUM(LN102:LR102)))</f>
        <v>-</v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182">
        <f>IF(ISBLANK($MG$3),"",IF(ISBLANK(Tipy!KF96),0,IF(AND(Tipy!KF96=Výsledky!$ME$3,Tipy!KH96=Výsledky!$MG$3),50,0)))</f>
        <v>0</v>
      </c>
      <c r="MC102" s="182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2">
        <f>IF(ISBLANK($MG$3),"",IF(OR(Tipy!KI96=Výsledky!$MB$6,Tipy!KI96=Výsledky!$MB$7,Tipy!KI96=Výsledky!$MB$8,Tipy!KI96=Výsledky!$MB$9),30,0))</f>
        <v>0</v>
      </c>
      <c r="ME102" s="182">
        <f>IF(ISBLANK($MG$3),"",IF(OR(Tipy!KJ96=Výsledky!$ME$6,Tipy!KJ96=Výsledky!$ME$7,Tipy!KJ96=Výsledky!$ME$8,Tipy!KJ96=Výsledky!$ME$9),10,0))</f>
        <v>0</v>
      </c>
      <c r="MF102" s="183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6">
        <f>IF(ISBLANK($MG$3),"",IF(ISBLANK(Tipy!KF96),"-",SUM(MB102:MF102)))</f>
        <v>20</v>
      </c>
      <c r="MH102" s="94"/>
      <c r="MI102" s="182">
        <f>IF(ISBLANK($MN$3),"",IF(ISBLANK(Tipy!KL96),0,IF(AND(Tipy!KL96=Výsledky!$ML$3,Tipy!KN96=Výsledky!$MN$3),50,0)))</f>
        <v>50</v>
      </c>
      <c r="MJ102" s="182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2">
        <f>IF(ISBLANK($MN$3),"",IF(OR(Tipy!KO96=Výsledky!$MI$6,Tipy!KO96=Výsledky!$MI$7,Tipy!KO96=Výsledky!$MI$8,Tipy!KO96=Výsledky!$MI$9),30,0))</f>
        <v>30</v>
      </c>
      <c r="ML102" s="182">
        <f>IF(ISBLANK($MN$3),"",IF(OR(Tipy!KP96=Výsledky!$ML$6,Tipy!KP96=Výsledky!$ML$7,Tipy!KP96=Výsledky!$ML$8,Tipy!KP96=Výsledky!$ML$9),10,0))</f>
        <v>0</v>
      </c>
      <c r="MM102" s="183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6">
        <f>IF(ISBLANK($MN$3),"",IF(ISBLANK(Tipy!KL96),"-",SUM(MI102:MM102)))</f>
        <v>80</v>
      </c>
      <c r="MO102" s="185"/>
      <c r="MP102" s="182">
        <f>IF(ISBLANK($MU$3),"",IF(ISBLANK(Tipy!KR96),0,IF(AND(Tipy!KR96=Výsledky!$MS$3,Tipy!KT96=Výsledky!$MU$3),50,0)))</f>
        <v>0</v>
      </c>
      <c r="MQ102" s="182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2">
        <f>IF(ISBLANK($MU$3),"",IF(OR(Tipy!KU96=Výsledky!$MP$6,Tipy!KU96=Výsledky!$MP$7,Tipy!KU96=Výsledky!$MP$8,Tipy!KU96=Výsledky!$MP$9),30,0))</f>
        <v>30</v>
      </c>
      <c r="MS102" s="182">
        <f>IF(ISBLANK($MU$3),"",IF(OR(Tipy!KV96=Výsledky!$MS$6,Tipy!KV96=Výsledky!$MS$7,Tipy!KV96=Výsledky!$MS$8,Tipy!KV96=Výsledky!$MS$9),10,0))</f>
        <v>10</v>
      </c>
      <c r="MT102" s="183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6">
        <f>IF(ISBLANK($MU$3),"",IF(ISBLANK(Tipy!KR96),"-",SUM(MP102:MT102)))</f>
        <v>50</v>
      </c>
      <c r="MV102" s="185"/>
      <c r="MW102" s="182">
        <f>IF(ISBLANK($NB$3),"",IF(ISBLANK(Tipy!KX96),0,IF(AND(Tipy!KX96=Výsledky!$MZ$3,Tipy!KZ96=Výsledky!$NB$3),50,0)))</f>
        <v>0</v>
      </c>
      <c r="MX102" s="182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2">
        <f>IF(ISBLANK($NB$3),"",IF(OR(Tipy!LA96=Výsledky!$MW$6,Tipy!LA96=Výsledky!$MW$7,Tipy!LA96=Výsledky!$MW$8,Tipy!LA96=Výsledky!$MW$9),30,0))</f>
        <v>0</v>
      </c>
      <c r="MZ102" s="182">
        <f>IF(ISBLANK($NB$3),"",IF(OR(Tipy!LB96=Výsledky!$MZ$6,Tipy!LB96=Výsledky!$MZ$7,Tipy!LB96=Výsledky!$MZ$8,Tipy!LB96=Výsledky!$MZ$9),10,0))</f>
        <v>0</v>
      </c>
      <c r="NA102" s="183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6">
        <f>IF(ISBLANK($NB$3),"",IF(ISBLANK(Tipy!KX96),"-",SUM(MW102:NA102)))</f>
        <v>0</v>
      </c>
      <c r="NC102" s="185"/>
      <c r="ND102" s="182" t="str">
        <f>IF(ISBLANK($NI$3),"",IF(ISBLANK(Tipy!LD96),0,IF(AND(Tipy!LD96=Výsledky!$NG$3,Tipy!LF96=Výsledky!$NI$3),50,0)))</f>
        <v/>
      </c>
      <c r="NE102" s="182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2" t="str">
        <f>IF(ISBLANK($NI$3),"",IF(OR(Tipy!LG96=Výsledky!$ND$6,Tipy!LG96=Výsledky!$ND$7,Tipy!LG96=Výsledky!$ND$8,Tipy!LG96=Výsledky!$ND$9),30,0))</f>
        <v/>
      </c>
      <c r="NG102" s="182" t="str">
        <f>IF(ISBLANK($NI$3),"",IF(OR(Tipy!LH96=Výsledky!$NG$6,Tipy!LH96=Výsledky!$NG$7,Tipy!LH96=Výsledky!$NG$8,Tipy!LH96=Výsledky!$NG$9),10,0))</f>
        <v/>
      </c>
      <c r="NH102" s="183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6" t="str">
        <f>IF(ISBLANK($NI$3),"",IF(ISBLANK(Tipy!LD96),"-",SUM(ND102:NH102)))</f>
        <v/>
      </c>
      <c r="NJ102" s="185"/>
      <c r="NK102" s="182">
        <f>IF(ISBLANK($NP$3),"",IF(ISBLANK(Tipy!LJ96),0,IF(AND(Tipy!LJ96=Výsledky!$NN$3,Tipy!LL96=Výsledky!$NP$3),50,0)))</f>
        <v>0</v>
      </c>
      <c r="NL102" s="182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2">
        <f>IF(ISBLANK($NP$3),"",IF(OR(Tipy!LM96=Výsledky!$NK$6,Tipy!LM96=Výsledky!$NK$7,Tipy!LM96=Výsledky!$NK$8,Tipy!LM96=Výsledky!$NK$9),30,0))</f>
        <v>0</v>
      </c>
      <c r="NN102" s="182">
        <f>IF(ISBLANK($NP$3),"",IF(OR(Tipy!LN96=Výsledky!$NN$6,Tipy!LN96=Výsledky!$NN$7,Tipy!LN96=Výsledky!$NN$8,Tipy!LN96=Výsledky!$NN$9),10,0))</f>
        <v>0</v>
      </c>
      <c r="NO102" s="183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6" t="str">
        <f>IF(ISBLANK($NP$3),"",IF(ISBLANK(Tipy!LJ96),"-",SUM(NK102:NO102)))</f>
        <v>-</v>
      </c>
      <c r="NQ102" s="185"/>
      <c r="NR102" s="182">
        <f>IF(ISBLANK($NW$3),"",IF(ISBLANK(Tipy!LP96),0,IF(AND(Tipy!LP96=Výsledky!$NU$3,Tipy!LR96=Výsledky!$NW$3),50,0)))</f>
        <v>0</v>
      </c>
      <c r="NS102" s="182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82">
        <f>IF(ISBLANK($NW$3),"",IF(OR(Tipy!LS96=Výsledky!$NR$6,Tipy!LS96=Výsledky!$NR$7,Tipy!LS96=Výsledky!$NR$8,Tipy!LS96=Výsledky!$NR$9),30,0))</f>
        <v>0</v>
      </c>
      <c r="NU102" s="182">
        <f>IF(ISBLANK($NW$3),"",IF(OR(Tipy!LT96=Výsledky!$NU$6,Tipy!LT96=Výsledky!$NU$7,Tipy!LT96=Výsledky!$NU$8,Tipy!LT96=Výsledky!$NU$9),10,0))</f>
        <v>0</v>
      </c>
      <c r="NV102" s="183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6">
        <f>IF(ISBLANK($NW$3),"",IF(ISBLANK(Tipy!LP96),"-",SUM(NR102:NV102)))</f>
        <v>30</v>
      </c>
      <c r="NX102" s="94"/>
      <c r="NY102" s="92">
        <f>IF(ISBLANK($OD$3),"",IF(ISBLANK(Tipy!LV96),0,IF(AND(Tipy!LV96=Výsledky!$OB$3,Tipy!LX96=Výsledky!$OD$3),50,0)))</f>
        <v>0</v>
      </c>
      <c r="NZ102" s="92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92">
        <f>IF(ISBLANK($OD$3),"",IF(OR(Tipy!LY96=Výsledky!$NY$6,Tipy!LY96=Výsledky!$NY$7,Tipy!LY96=Výsledky!$NY$8,Tipy!LY96=Výsledky!$NY$9),30,0))</f>
        <v>0</v>
      </c>
      <c r="OB102" s="92">
        <f>IF(ISBLANK($OD$3),"",IF(OR(Tipy!LZ96=Výsledky!$OB$6,Tipy!LZ96=Výsledky!$OB$7,Tipy!LZ96=Výsledky!$OB$8,Tipy!LZ96=Výsledky!$OB$9),10,0))</f>
        <v>0</v>
      </c>
      <c r="OC102" s="93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95" t="str">
        <f>IF(ISBLANK($OD$3),"",IF(ISBLANK(Tipy!LV96),"-",SUM(NY102:OC102)))</f>
        <v>-</v>
      </c>
      <c r="OE102" s="94"/>
      <c r="OF102" s="92" t="str">
        <f>IF(ISBLANK($OK$3),"",IF(ISBLANK(Tipy!MB96),0,IF(AND(Tipy!MB96=Výsledky!$OI$3,Tipy!MD96=Výsledky!$OK$3),50,0)))</f>
        <v/>
      </c>
      <c r="OG102" s="92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92" t="str">
        <f>IF(ISBLANK($OK$3),"",IF(OR(Tipy!ME96=Výsledky!$OF$6,Tipy!ME96=Výsledky!$OF$7,Tipy!ME96=Výsledky!$OF$8,Tipy!ME96=Výsledky!$OF$9),30,0))</f>
        <v/>
      </c>
      <c r="OI102" s="92" t="str">
        <f>IF(ISBLANK($OK$3),"",IF(OR(Tipy!MF96=Výsledky!$OI$6,Tipy!MF96=Výsledky!$OI$7,Tipy!MF96=Výsledky!$OI$8,Tipy!MF96=Výsledky!$OI$9),10,0))</f>
        <v/>
      </c>
      <c r="OJ102" s="93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95" t="str">
        <f>IF(ISBLANK($OK$3),"",IF(ISBLANK(Tipy!MB96),"-",SUM(OF102:OJ102)))</f>
        <v/>
      </c>
      <c r="OL102" s="94"/>
      <c r="OM102" s="92" t="str">
        <f>IF(ISBLANK($OR$3),"",IF(ISBLANK(Tipy!MH96),0,IF(AND(Tipy!MH96=Výsledky!$OP$3,Tipy!MJ96=Výsledky!$OR$3),50,0)))</f>
        <v/>
      </c>
      <c r="ON102" s="92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92" t="str">
        <f>IF(ISBLANK($OR$3),"",IF(OR(Tipy!MK96=Výsledky!$OM$6,Tipy!MK96=Výsledky!$OM$7,Tipy!MK96=Výsledky!$OM$8,Tipy!MK96=Výsledky!$OM$9),30,0))</f>
        <v/>
      </c>
      <c r="OP102" s="92" t="str">
        <f>IF(ISBLANK($OR$3),"",IF(OR(Tipy!ML96=Výsledky!$OP$6,Tipy!ML96=Výsledky!$OP$7,Tipy!ML96=Výsledky!$OP$8,Tipy!ML96=Výsledky!$OP$9),10,0))</f>
        <v/>
      </c>
      <c r="OQ102" s="93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95" t="str">
        <f>IF(ISBLANK($OR$3),"",IF(ISBLANK(Tipy!MH96),"-",SUM(OM102:OQ102)))</f>
        <v/>
      </c>
      <c r="OS102" s="94"/>
      <c r="OT102" s="92" t="str">
        <f>IF(ISBLANK($OY$3),"",IF(ISBLANK(Tipy!MN96),0,IF(AND(Tipy!MN96=Výsledky!$OW$3,Tipy!MP96=Výsledky!$OY$3),50,0)))</f>
        <v/>
      </c>
      <c r="OU102" s="92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92" t="str">
        <f>IF(ISBLANK($OY$3),"",IF(OR(Tipy!MQ96=Výsledky!$OT$6,Tipy!MQ96=Výsledky!$OT$7,Tipy!MQ96=Výsledky!$OT$8,Tipy!MQ96=Výsledky!$OT$9),30,0))</f>
        <v/>
      </c>
      <c r="OW102" s="92" t="str">
        <f>IF(ISBLANK($OY$3),"",IF(OR(Tipy!MR96=Výsledky!$OW$6,Tipy!MR96=Výsledky!$OW$7,Tipy!MR96=Výsledky!$OW$8,Tipy!MR96=Výsledky!$OW$9),10,0))</f>
        <v/>
      </c>
      <c r="OX102" s="93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95" t="str">
        <f>IF(ISBLANK($OY$3),"",IF(ISBLANK(Tipy!MN96),"-",SUM(OT102:OX102)))</f>
        <v/>
      </c>
      <c r="OZ102" s="94"/>
      <c r="PA102" s="92" t="str">
        <f>IF(ISBLANK($PF$3),"",IF(ISBLANK(Tipy!MT96),0,IF(AND(Tipy!MT96=Výsledky!$PD$3,Tipy!MV96=Výsledky!$PF$3),50,0)))</f>
        <v/>
      </c>
      <c r="PB102" s="92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92" t="str">
        <f>IF(ISBLANK($PF$3),"",IF(OR(Tipy!MW96=Výsledky!$PA$6,Tipy!MW96=Výsledky!$PA$7,Tipy!MW96=Výsledky!$PA$8,Tipy!MW96=Výsledky!$PA$9),30,0))</f>
        <v/>
      </c>
      <c r="PD102" s="92" t="str">
        <f>IF(ISBLANK($PF$3),"",IF(OR(Tipy!MX96=Výsledky!$PD$6,Tipy!MX96=Výsledky!$PD$7,Tipy!MX96=Výsledky!$PD$8,Tipy!MX96=Výsledky!$PD$9),10,0))</f>
        <v/>
      </c>
      <c r="PE102" s="93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95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>
        <f>IF(ISBLANK($LS$3),"",IF(ISBLANK(Tipy!JT97),0,IF(AND(Tipy!JT97=Výsledky!$LQ$3,Tipy!JV97=Výsledky!$LS$3),50,0)))</f>
        <v>0</v>
      </c>
      <c r="LO103" s="182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82">
        <f>IF(ISBLANK($LS$3),"",IF(OR(Tipy!JW97=Výsledky!$LN$6,Tipy!JW97=Výsledky!$LN$7,Tipy!JW97=Výsledky!$LN$8,Tipy!JW97=Výsledky!$LN$9),30,0))</f>
        <v>30</v>
      </c>
      <c r="LQ103" s="182">
        <f>IF(ISBLANK($LS$3),"",IF(OR(Tipy!JX97=Výsledky!$LQ$6,Tipy!JX97=Výsledky!$LQ$7,Tipy!JX97=Výsledky!$LQ$8,Tipy!JX97=Výsledky!$LQ$9),10,0))</f>
        <v>10</v>
      </c>
      <c r="LR103" s="183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6">
        <f>IF(ISBLANK($LS$3),"",IF(ISBLANK(Tipy!JT97),"-",SUM(LN103:LR103)))</f>
        <v>60</v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182">
        <f>IF(ISBLANK($MG$3),"",IF(ISBLANK(Tipy!KF97),0,IF(AND(Tipy!KF97=Výsledky!$ME$3,Tipy!KH97=Výsledky!$MG$3),50,0)))</f>
        <v>0</v>
      </c>
      <c r="MC103" s="182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2">
        <f>IF(ISBLANK($MG$3),"",IF(OR(Tipy!KI97=Výsledky!$MB$6,Tipy!KI97=Výsledky!$MB$7,Tipy!KI97=Výsledky!$MB$8,Tipy!KI97=Výsledky!$MB$9),30,0))</f>
        <v>30</v>
      </c>
      <c r="ME103" s="182">
        <f>IF(ISBLANK($MG$3),"",IF(OR(Tipy!KJ97=Výsledky!$ME$6,Tipy!KJ97=Výsledky!$ME$7,Tipy!KJ97=Výsledky!$ME$8,Tipy!KJ97=Výsledky!$ME$9),10,0))</f>
        <v>0</v>
      </c>
      <c r="MF103" s="183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6">
        <f>IF(ISBLANK($MG$3),"",IF(ISBLANK(Tipy!KF97),"-",SUM(MB103:MF103)))</f>
        <v>50</v>
      </c>
      <c r="MH103" s="94"/>
      <c r="MI103" s="182">
        <f>IF(ISBLANK($MN$3),"",IF(ISBLANK(Tipy!KL97),0,IF(AND(Tipy!KL97=Výsledky!$ML$3,Tipy!KN97=Výsledky!$MN$3),50,0)))</f>
        <v>0</v>
      </c>
      <c r="MJ103" s="182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2">
        <f>IF(ISBLANK($MN$3),"",IF(OR(Tipy!KO97=Výsledky!$MI$6,Tipy!KO97=Výsledky!$MI$7,Tipy!KO97=Výsledky!$MI$8,Tipy!KO97=Výsledky!$MI$9),30,0))</f>
        <v>30</v>
      </c>
      <c r="ML103" s="182">
        <f>IF(ISBLANK($MN$3),"",IF(OR(Tipy!KP97=Výsledky!$ML$6,Tipy!KP97=Výsledky!$ML$7,Tipy!KP97=Výsledky!$ML$8,Tipy!KP97=Výsledky!$ML$9),10,0))</f>
        <v>0</v>
      </c>
      <c r="MM103" s="183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6">
        <f>IF(ISBLANK($MN$3),"",IF(ISBLANK(Tipy!KL97),"-",SUM(MI103:MM103)))</f>
        <v>30</v>
      </c>
      <c r="MO103" s="185"/>
      <c r="MP103" s="182">
        <f>IF(ISBLANK($MU$3),"",IF(ISBLANK(Tipy!KR97),0,IF(AND(Tipy!KR97=Výsledky!$MS$3,Tipy!KT97=Výsledky!$MU$3),50,0)))</f>
        <v>0</v>
      </c>
      <c r="MQ103" s="182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2">
        <f>IF(ISBLANK($MU$3),"",IF(OR(Tipy!KU97=Výsledky!$MP$6,Tipy!KU97=Výsledky!$MP$7,Tipy!KU97=Výsledky!$MP$8,Tipy!KU97=Výsledky!$MP$9),30,0))</f>
        <v>0</v>
      </c>
      <c r="MS103" s="182">
        <f>IF(ISBLANK($MU$3),"",IF(OR(Tipy!KV97=Výsledky!$MS$6,Tipy!KV97=Výsledky!$MS$7,Tipy!KV97=Výsledky!$MS$8,Tipy!KV97=Výsledky!$MS$9),10,0))</f>
        <v>10</v>
      </c>
      <c r="MT103" s="183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6">
        <f>IF(ISBLANK($MU$3),"",IF(ISBLANK(Tipy!KR97),"-",SUM(MP103:MT103)))</f>
        <v>10</v>
      </c>
      <c r="MV103" s="185"/>
      <c r="MW103" s="182">
        <f>IF(ISBLANK($NB$3),"",IF(ISBLANK(Tipy!KX97),0,IF(AND(Tipy!KX97=Výsledky!$MZ$3,Tipy!KZ97=Výsledky!$NB$3),50,0)))</f>
        <v>0</v>
      </c>
      <c r="MX103" s="182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2">
        <f>IF(ISBLANK($NB$3),"",IF(OR(Tipy!LA97=Výsledky!$MW$6,Tipy!LA97=Výsledky!$MW$7,Tipy!LA97=Výsledky!$MW$8,Tipy!LA97=Výsledky!$MW$9),30,0))</f>
        <v>0</v>
      </c>
      <c r="MZ103" s="182">
        <f>IF(ISBLANK($NB$3),"",IF(OR(Tipy!LB97=Výsledky!$MZ$6,Tipy!LB97=Výsledky!$MZ$7,Tipy!LB97=Výsledky!$MZ$8,Tipy!LB97=Výsledky!$MZ$9),10,0))</f>
        <v>0</v>
      </c>
      <c r="NA103" s="183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6" t="str">
        <f>IF(ISBLANK($NB$3),"",IF(ISBLANK(Tipy!KX97),"-",SUM(MW103:NA103)))</f>
        <v>-</v>
      </c>
      <c r="NC103" s="185"/>
      <c r="ND103" s="182" t="str">
        <f>IF(ISBLANK($NI$3),"",IF(ISBLANK(Tipy!LD97),0,IF(AND(Tipy!LD97=Výsledky!$NG$3,Tipy!LF97=Výsledky!$NI$3),50,0)))</f>
        <v/>
      </c>
      <c r="NE103" s="182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2" t="str">
        <f>IF(ISBLANK($NI$3),"",IF(OR(Tipy!LG97=Výsledky!$ND$6,Tipy!LG97=Výsledky!$ND$7,Tipy!LG97=Výsledky!$ND$8,Tipy!LG97=Výsledky!$ND$9),30,0))</f>
        <v/>
      </c>
      <c r="NG103" s="182" t="str">
        <f>IF(ISBLANK($NI$3),"",IF(OR(Tipy!LH97=Výsledky!$NG$6,Tipy!LH97=Výsledky!$NG$7,Tipy!LH97=Výsledky!$NG$8,Tipy!LH97=Výsledky!$NG$9),10,0))</f>
        <v/>
      </c>
      <c r="NH103" s="183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6" t="str">
        <f>IF(ISBLANK($NI$3),"",IF(ISBLANK(Tipy!LD97),"-",SUM(ND103:NH103)))</f>
        <v/>
      </c>
      <c r="NJ103" s="185"/>
      <c r="NK103" s="182">
        <f>IF(ISBLANK($NP$3),"",IF(ISBLANK(Tipy!LJ97),0,IF(AND(Tipy!LJ97=Výsledky!$NN$3,Tipy!LL97=Výsledky!$NP$3),50,0)))</f>
        <v>0</v>
      </c>
      <c r="NL103" s="182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2">
        <f>IF(ISBLANK($NP$3),"",IF(OR(Tipy!LM97=Výsledky!$NK$6,Tipy!LM97=Výsledky!$NK$7,Tipy!LM97=Výsledky!$NK$8,Tipy!LM97=Výsledky!$NK$9),30,0))</f>
        <v>30</v>
      </c>
      <c r="NN103" s="182">
        <f>IF(ISBLANK($NP$3),"",IF(OR(Tipy!LN97=Výsledky!$NN$6,Tipy!LN97=Výsledky!$NN$7,Tipy!LN97=Výsledky!$NN$8,Tipy!LN97=Výsledky!$NN$9),10,0))</f>
        <v>0</v>
      </c>
      <c r="NO103" s="183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6">
        <f>IF(ISBLANK($NP$3),"",IF(ISBLANK(Tipy!LJ97),"-",SUM(NK103:NO103)))</f>
        <v>50</v>
      </c>
      <c r="NQ103" s="185"/>
      <c r="NR103" s="182">
        <f>IF(ISBLANK($NW$3),"",IF(ISBLANK(Tipy!LP97),0,IF(AND(Tipy!LP97=Výsledky!$NU$3,Tipy!LR97=Výsledky!$NW$3),50,0)))</f>
        <v>0</v>
      </c>
      <c r="NS103" s="182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82">
        <f>IF(ISBLANK($NW$3),"",IF(OR(Tipy!LS97=Výsledky!$NR$6,Tipy!LS97=Výsledky!$NR$7,Tipy!LS97=Výsledky!$NR$8,Tipy!LS97=Výsledky!$NR$9),30,0))</f>
        <v>0</v>
      </c>
      <c r="NU103" s="182">
        <f>IF(ISBLANK($NW$3),"",IF(OR(Tipy!LT97=Výsledky!$NU$6,Tipy!LT97=Výsledky!$NU$7,Tipy!LT97=Výsledky!$NU$8,Tipy!LT97=Výsledky!$NU$9),10,0))</f>
        <v>10</v>
      </c>
      <c r="NV103" s="183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6">
        <f>IF(ISBLANK($NW$3),"",IF(ISBLANK(Tipy!LP97),"-",SUM(NR103:NV103)))</f>
        <v>30</v>
      </c>
      <c r="NX103" s="94"/>
      <c r="NY103" s="92">
        <f>IF(ISBLANK($OD$3),"",IF(ISBLANK(Tipy!LV97),0,IF(AND(Tipy!LV97=Výsledky!$OB$3,Tipy!LX97=Výsledky!$OD$3),50,0)))</f>
        <v>0</v>
      </c>
      <c r="NZ103" s="92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92">
        <f>IF(ISBLANK($OD$3),"",IF(OR(Tipy!LY97=Výsledky!$NY$6,Tipy!LY97=Výsledky!$NY$7,Tipy!LY97=Výsledky!$NY$8,Tipy!LY97=Výsledky!$NY$9),30,0))</f>
        <v>0</v>
      </c>
      <c r="OB103" s="92">
        <f>IF(ISBLANK($OD$3),"",IF(OR(Tipy!LZ97=Výsledky!$OB$6,Tipy!LZ97=Výsledky!$OB$7,Tipy!LZ97=Výsledky!$OB$8,Tipy!LZ97=Výsledky!$OB$9),10,0))</f>
        <v>0</v>
      </c>
      <c r="OC103" s="93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95">
        <f>IF(ISBLANK($OD$3),"",IF(ISBLANK(Tipy!LV97),"-",SUM(NY103:OC103)))</f>
        <v>30</v>
      </c>
      <c r="OE103" s="94"/>
      <c r="OF103" s="92" t="str">
        <f>IF(ISBLANK($OK$3),"",IF(ISBLANK(Tipy!MB97),0,IF(AND(Tipy!MB97=Výsledky!$OI$3,Tipy!MD97=Výsledky!$OK$3),50,0)))</f>
        <v/>
      </c>
      <c r="OG103" s="92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92" t="str">
        <f>IF(ISBLANK($OK$3),"",IF(OR(Tipy!ME97=Výsledky!$OF$6,Tipy!ME97=Výsledky!$OF$7,Tipy!ME97=Výsledky!$OF$8,Tipy!ME97=Výsledky!$OF$9),30,0))</f>
        <v/>
      </c>
      <c r="OI103" s="92" t="str">
        <f>IF(ISBLANK($OK$3),"",IF(OR(Tipy!MF97=Výsledky!$OI$6,Tipy!MF97=Výsledky!$OI$7,Tipy!MF97=Výsledky!$OI$8,Tipy!MF97=Výsledky!$OI$9),10,0))</f>
        <v/>
      </c>
      <c r="OJ103" s="93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95" t="str">
        <f>IF(ISBLANK($OK$3),"",IF(ISBLANK(Tipy!MB97),"-",SUM(OF103:OJ103)))</f>
        <v/>
      </c>
      <c r="OL103" s="94"/>
      <c r="OM103" s="92" t="str">
        <f>IF(ISBLANK($OR$3),"",IF(ISBLANK(Tipy!MH97),0,IF(AND(Tipy!MH97=Výsledky!$OP$3,Tipy!MJ97=Výsledky!$OR$3),50,0)))</f>
        <v/>
      </c>
      <c r="ON103" s="92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92" t="str">
        <f>IF(ISBLANK($OR$3),"",IF(OR(Tipy!MK97=Výsledky!$OM$6,Tipy!MK97=Výsledky!$OM$7,Tipy!MK97=Výsledky!$OM$8,Tipy!MK97=Výsledky!$OM$9),30,0))</f>
        <v/>
      </c>
      <c r="OP103" s="92" t="str">
        <f>IF(ISBLANK($OR$3),"",IF(OR(Tipy!ML97=Výsledky!$OP$6,Tipy!ML97=Výsledky!$OP$7,Tipy!ML97=Výsledky!$OP$8,Tipy!ML97=Výsledky!$OP$9),10,0))</f>
        <v/>
      </c>
      <c r="OQ103" s="93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95" t="str">
        <f>IF(ISBLANK($OR$3),"",IF(ISBLANK(Tipy!MH97),"-",SUM(OM103:OQ103)))</f>
        <v/>
      </c>
      <c r="OS103" s="94"/>
      <c r="OT103" s="92" t="str">
        <f>IF(ISBLANK($OY$3),"",IF(ISBLANK(Tipy!MN97),0,IF(AND(Tipy!MN97=Výsledky!$OW$3,Tipy!MP97=Výsledky!$OY$3),50,0)))</f>
        <v/>
      </c>
      <c r="OU103" s="92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92" t="str">
        <f>IF(ISBLANK($OY$3),"",IF(OR(Tipy!MQ97=Výsledky!$OT$6,Tipy!MQ97=Výsledky!$OT$7,Tipy!MQ97=Výsledky!$OT$8,Tipy!MQ97=Výsledky!$OT$9),30,0))</f>
        <v/>
      </c>
      <c r="OW103" s="92" t="str">
        <f>IF(ISBLANK($OY$3),"",IF(OR(Tipy!MR97=Výsledky!$OW$6,Tipy!MR97=Výsledky!$OW$7,Tipy!MR97=Výsledky!$OW$8,Tipy!MR97=Výsledky!$OW$9),10,0))</f>
        <v/>
      </c>
      <c r="OX103" s="93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95" t="str">
        <f>IF(ISBLANK($OY$3),"",IF(ISBLANK(Tipy!MN97),"-",SUM(OT103:OX103)))</f>
        <v/>
      </c>
      <c r="OZ103" s="94"/>
      <c r="PA103" s="92" t="str">
        <f>IF(ISBLANK($PF$3),"",IF(ISBLANK(Tipy!MT97),0,IF(AND(Tipy!MT97=Výsledky!$PD$3,Tipy!MV97=Výsledky!$PF$3),50,0)))</f>
        <v/>
      </c>
      <c r="PB103" s="92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92" t="str">
        <f>IF(ISBLANK($PF$3),"",IF(OR(Tipy!MW97=Výsledky!$PA$6,Tipy!MW97=Výsledky!$PA$7,Tipy!MW97=Výsledky!$PA$8,Tipy!MW97=Výsledky!$PA$9),30,0))</f>
        <v/>
      </c>
      <c r="PD103" s="92" t="str">
        <f>IF(ISBLANK($PF$3),"",IF(OR(Tipy!MX97=Výsledky!$PD$6,Tipy!MX97=Výsledky!$PD$7,Tipy!MX97=Výsledky!$PD$8,Tipy!MX97=Výsledky!$PD$9),10,0))</f>
        <v/>
      </c>
      <c r="PE103" s="93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95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>
        <f>IF(ISBLANK($LS$3),"",IF(ISBLANK(Tipy!JT98),0,IF(AND(Tipy!JT98=Výsledky!$LQ$3,Tipy!JV98=Výsledky!$LS$3),50,0)))</f>
        <v>0</v>
      </c>
      <c r="LO104" s="182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82">
        <f>IF(ISBLANK($LS$3),"",IF(OR(Tipy!JW98=Výsledky!$LN$6,Tipy!JW98=Výsledky!$LN$7,Tipy!JW98=Výsledky!$LN$8,Tipy!JW98=Výsledky!$LN$9),30,0))</f>
        <v>30</v>
      </c>
      <c r="LQ104" s="182">
        <f>IF(ISBLANK($LS$3),"",IF(OR(Tipy!JX98=Výsledky!$LQ$6,Tipy!JX98=Výsledky!$LQ$7,Tipy!JX98=Výsledky!$LQ$8,Tipy!JX98=Výsledky!$LQ$9),10,0))</f>
        <v>0</v>
      </c>
      <c r="LR104" s="183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6">
        <f>IF(ISBLANK($LS$3),"",IF(ISBLANK(Tipy!JT98),"-",SUM(LN104:LR104)))</f>
        <v>50</v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182">
        <f>IF(ISBLANK($MG$3),"",IF(ISBLANK(Tipy!KF98),0,IF(AND(Tipy!KF98=Výsledky!$ME$3,Tipy!KH98=Výsledky!$MG$3),50,0)))</f>
        <v>0</v>
      </c>
      <c r="MC104" s="182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2">
        <f>IF(ISBLANK($MG$3),"",IF(OR(Tipy!KI98=Výsledky!$MB$6,Tipy!KI98=Výsledky!$MB$7,Tipy!KI98=Výsledky!$MB$8,Tipy!KI98=Výsledky!$MB$9),30,0))</f>
        <v>0</v>
      </c>
      <c r="ME104" s="182">
        <f>IF(ISBLANK($MG$3),"",IF(OR(Tipy!KJ98=Výsledky!$ME$6,Tipy!KJ98=Výsledky!$ME$7,Tipy!KJ98=Výsledky!$ME$8,Tipy!KJ98=Výsledky!$ME$9),10,0))</f>
        <v>0</v>
      </c>
      <c r="MF104" s="183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6">
        <f>IF(ISBLANK($MG$3),"",IF(ISBLANK(Tipy!KF98),"-",SUM(MB104:MF104)))</f>
        <v>20</v>
      </c>
      <c r="MH104" s="94"/>
      <c r="MI104" s="182">
        <f>IF(ISBLANK($MN$3),"",IF(ISBLANK(Tipy!KL98),0,IF(AND(Tipy!KL98=Výsledky!$ML$3,Tipy!KN98=Výsledky!$MN$3),50,0)))</f>
        <v>0</v>
      </c>
      <c r="MJ104" s="182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2">
        <f>IF(ISBLANK($MN$3),"",IF(OR(Tipy!KO98=Výsledky!$MI$6,Tipy!KO98=Výsledky!$MI$7,Tipy!KO98=Výsledky!$MI$8,Tipy!KO98=Výsledky!$MI$9),30,0))</f>
        <v>30</v>
      </c>
      <c r="ML104" s="182">
        <f>IF(ISBLANK($MN$3),"",IF(OR(Tipy!KP98=Výsledky!$ML$6,Tipy!KP98=Výsledky!$ML$7,Tipy!KP98=Výsledky!$ML$8,Tipy!KP98=Výsledky!$ML$9),10,0))</f>
        <v>10</v>
      </c>
      <c r="MM104" s="183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6">
        <f>IF(ISBLANK($MN$3),"",IF(ISBLANK(Tipy!KL98),"-",SUM(MI104:MM104)))</f>
        <v>60</v>
      </c>
      <c r="MO104" s="185"/>
      <c r="MP104" s="182">
        <f>IF(ISBLANK($MU$3),"",IF(ISBLANK(Tipy!KR98),0,IF(AND(Tipy!KR98=Výsledky!$MS$3,Tipy!KT98=Výsledky!$MU$3),50,0)))</f>
        <v>0</v>
      </c>
      <c r="MQ104" s="182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2">
        <f>IF(ISBLANK($MU$3),"",IF(OR(Tipy!KU98=Výsledky!$MP$6,Tipy!KU98=Výsledky!$MP$7,Tipy!KU98=Výsledky!$MP$8,Tipy!KU98=Výsledky!$MP$9),30,0))</f>
        <v>30</v>
      </c>
      <c r="MS104" s="182">
        <f>IF(ISBLANK($MU$3),"",IF(OR(Tipy!KV98=Výsledky!$MS$6,Tipy!KV98=Výsledky!$MS$7,Tipy!KV98=Výsledky!$MS$8,Tipy!KV98=Výsledky!$MS$9),10,0))</f>
        <v>0</v>
      </c>
      <c r="MT104" s="183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6">
        <f>IF(ISBLANK($MU$3),"",IF(ISBLANK(Tipy!KR98),"-",SUM(MP104:MT104)))</f>
        <v>30</v>
      </c>
      <c r="MV104" s="185"/>
      <c r="MW104" s="182">
        <f>IF(ISBLANK($NB$3),"",IF(ISBLANK(Tipy!KX98),0,IF(AND(Tipy!KX98=Výsledky!$MZ$3,Tipy!KZ98=Výsledky!$NB$3),50,0)))</f>
        <v>0</v>
      </c>
      <c r="MX104" s="182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2">
        <f>IF(ISBLANK($NB$3),"",IF(OR(Tipy!LA98=Výsledky!$MW$6,Tipy!LA98=Výsledky!$MW$7,Tipy!LA98=Výsledky!$MW$8,Tipy!LA98=Výsledky!$MW$9),30,0))</f>
        <v>0</v>
      </c>
      <c r="MZ104" s="182">
        <f>IF(ISBLANK($NB$3),"",IF(OR(Tipy!LB98=Výsledky!$MZ$6,Tipy!LB98=Výsledky!$MZ$7,Tipy!LB98=Výsledky!$MZ$8,Tipy!LB98=Výsledky!$MZ$9),10,0))</f>
        <v>10</v>
      </c>
      <c r="NA104" s="183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6">
        <f>IF(ISBLANK($NB$3),"",IF(ISBLANK(Tipy!KX98),"-",SUM(MW104:NA104)))</f>
        <v>10</v>
      </c>
      <c r="NC104" s="185"/>
      <c r="ND104" s="182" t="str">
        <f>IF(ISBLANK($NI$3),"",IF(ISBLANK(Tipy!LD98),0,IF(AND(Tipy!LD98=Výsledky!$NG$3,Tipy!LF98=Výsledky!$NI$3),50,0)))</f>
        <v/>
      </c>
      <c r="NE104" s="182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2" t="str">
        <f>IF(ISBLANK($NI$3),"",IF(OR(Tipy!LG98=Výsledky!$ND$6,Tipy!LG98=Výsledky!$ND$7,Tipy!LG98=Výsledky!$ND$8,Tipy!LG98=Výsledky!$ND$9),30,0))</f>
        <v/>
      </c>
      <c r="NG104" s="182" t="str">
        <f>IF(ISBLANK($NI$3),"",IF(OR(Tipy!LH98=Výsledky!$NG$6,Tipy!LH98=Výsledky!$NG$7,Tipy!LH98=Výsledky!$NG$8,Tipy!LH98=Výsledky!$NG$9),10,0))</f>
        <v/>
      </c>
      <c r="NH104" s="183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6" t="str">
        <f>IF(ISBLANK($NI$3),"",IF(ISBLANK(Tipy!LD98),"-",SUM(ND104:NH104)))</f>
        <v/>
      </c>
      <c r="NJ104" s="185"/>
      <c r="NK104" s="182">
        <f>IF(ISBLANK($NP$3),"",IF(ISBLANK(Tipy!LJ98),0,IF(AND(Tipy!LJ98=Výsledky!$NN$3,Tipy!LL98=Výsledky!$NP$3),50,0)))</f>
        <v>0</v>
      </c>
      <c r="NL104" s="182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2">
        <f>IF(ISBLANK($NP$3),"",IF(OR(Tipy!LM98=Výsledky!$NK$6,Tipy!LM98=Výsledky!$NK$7,Tipy!LM98=Výsledky!$NK$8,Tipy!LM98=Výsledky!$NK$9),30,0))</f>
        <v>30</v>
      </c>
      <c r="NN104" s="182">
        <f>IF(ISBLANK($NP$3),"",IF(OR(Tipy!LN98=Výsledky!$NN$6,Tipy!LN98=Výsledky!$NN$7,Tipy!LN98=Výsledky!$NN$8,Tipy!LN98=Výsledky!$NN$9),10,0))</f>
        <v>0</v>
      </c>
      <c r="NO104" s="183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6">
        <f>IF(ISBLANK($NP$3),"",IF(ISBLANK(Tipy!LJ98),"-",SUM(NK104:NO104)))</f>
        <v>50</v>
      </c>
      <c r="NQ104" s="185"/>
      <c r="NR104" s="182">
        <f>IF(ISBLANK($NW$3),"",IF(ISBLANK(Tipy!LP98),0,IF(AND(Tipy!LP98=Výsledky!$NU$3,Tipy!LR98=Výsledky!$NW$3),50,0)))</f>
        <v>0</v>
      </c>
      <c r="NS104" s="182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82">
        <f>IF(ISBLANK($NW$3),"",IF(OR(Tipy!LS98=Výsledky!$NR$6,Tipy!LS98=Výsledky!$NR$7,Tipy!LS98=Výsledky!$NR$8,Tipy!LS98=Výsledky!$NR$9),30,0))</f>
        <v>0</v>
      </c>
      <c r="NU104" s="182">
        <f>IF(ISBLANK($NW$3),"",IF(OR(Tipy!LT98=Výsledky!$NU$6,Tipy!LT98=Výsledky!$NU$7,Tipy!LT98=Výsledky!$NU$8,Tipy!LT98=Výsledky!$NU$9),10,0))</f>
        <v>0</v>
      </c>
      <c r="NV104" s="183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6">
        <f>IF(ISBLANK($NW$3),"",IF(ISBLANK(Tipy!LP98),"-",SUM(NR104:NV104)))</f>
        <v>20</v>
      </c>
      <c r="NX104" s="94"/>
      <c r="NY104" s="92">
        <f>IF(ISBLANK($OD$3),"",IF(ISBLANK(Tipy!LV98),0,IF(AND(Tipy!LV98=Výsledky!$OB$3,Tipy!LX98=Výsledky!$OD$3),50,0)))</f>
        <v>50</v>
      </c>
      <c r="NZ104" s="92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92">
        <f>IF(ISBLANK($OD$3),"",IF(OR(Tipy!LY98=Výsledky!$NY$6,Tipy!LY98=Výsledky!$NY$7,Tipy!LY98=Výsledky!$NY$8,Tipy!LY98=Výsledky!$NY$9),30,0))</f>
        <v>0</v>
      </c>
      <c r="OB104" s="92">
        <f>IF(ISBLANK($OD$3),"",IF(OR(Tipy!LZ98=Výsledky!$OB$6,Tipy!LZ98=Výsledky!$OB$7,Tipy!LZ98=Výsledky!$OB$8,Tipy!LZ98=Výsledky!$OB$9),10,0))</f>
        <v>0</v>
      </c>
      <c r="OC104" s="93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95">
        <f>IF(ISBLANK($OD$3),"",IF(ISBLANK(Tipy!LV98),"-",SUM(NY104:OC104)))</f>
        <v>50</v>
      </c>
      <c r="OE104" s="94"/>
      <c r="OF104" s="92" t="str">
        <f>IF(ISBLANK($OK$3),"",IF(ISBLANK(Tipy!MB98),0,IF(AND(Tipy!MB98=Výsledky!$OI$3,Tipy!MD98=Výsledky!$OK$3),50,0)))</f>
        <v/>
      </c>
      <c r="OG104" s="92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92" t="str">
        <f>IF(ISBLANK($OK$3),"",IF(OR(Tipy!ME98=Výsledky!$OF$6,Tipy!ME98=Výsledky!$OF$7,Tipy!ME98=Výsledky!$OF$8,Tipy!ME98=Výsledky!$OF$9),30,0))</f>
        <v/>
      </c>
      <c r="OI104" s="92" t="str">
        <f>IF(ISBLANK($OK$3),"",IF(OR(Tipy!MF98=Výsledky!$OI$6,Tipy!MF98=Výsledky!$OI$7,Tipy!MF98=Výsledky!$OI$8,Tipy!MF98=Výsledky!$OI$9),10,0))</f>
        <v/>
      </c>
      <c r="OJ104" s="93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95" t="str">
        <f>IF(ISBLANK($OK$3),"",IF(ISBLANK(Tipy!MB98),"-",SUM(OF104:OJ104)))</f>
        <v/>
      </c>
      <c r="OL104" s="94"/>
      <c r="OM104" s="92" t="str">
        <f>IF(ISBLANK($OR$3),"",IF(ISBLANK(Tipy!MH98),0,IF(AND(Tipy!MH98=Výsledky!$OP$3,Tipy!MJ98=Výsledky!$OR$3),50,0)))</f>
        <v/>
      </c>
      <c r="ON104" s="92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92" t="str">
        <f>IF(ISBLANK($OR$3),"",IF(OR(Tipy!MK98=Výsledky!$OM$6,Tipy!MK98=Výsledky!$OM$7,Tipy!MK98=Výsledky!$OM$8,Tipy!MK98=Výsledky!$OM$9),30,0))</f>
        <v/>
      </c>
      <c r="OP104" s="92" t="str">
        <f>IF(ISBLANK($OR$3),"",IF(OR(Tipy!ML98=Výsledky!$OP$6,Tipy!ML98=Výsledky!$OP$7,Tipy!ML98=Výsledky!$OP$8,Tipy!ML98=Výsledky!$OP$9),10,0))</f>
        <v/>
      </c>
      <c r="OQ104" s="93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95" t="str">
        <f>IF(ISBLANK($OR$3),"",IF(ISBLANK(Tipy!MH98),"-",SUM(OM104:OQ104)))</f>
        <v/>
      </c>
      <c r="OS104" s="94"/>
      <c r="OT104" s="92" t="str">
        <f>IF(ISBLANK($OY$3),"",IF(ISBLANK(Tipy!MN98),0,IF(AND(Tipy!MN98=Výsledky!$OW$3,Tipy!MP98=Výsledky!$OY$3),50,0)))</f>
        <v/>
      </c>
      <c r="OU104" s="92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92" t="str">
        <f>IF(ISBLANK($OY$3),"",IF(OR(Tipy!MQ98=Výsledky!$OT$6,Tipy!MQ98=Výsledky!$OT$7,Tipy!MQ98=Výsledky!$OT$8,Tipy!MQ98=Výsledky!$OT$9),30,0))</f>
        <v/>
      </c>
      <c r="OW104" s="92" t="str">
        <f>IF(ISBLANK($OY$3),"",IF(OR(Tipy!MR98=Výsledky!$OW$6,Tipy!MR98=Výsledky!$OW$7,Tipy!MR98=Výsledky!$OW$8,Tipy!MR98=Výsledky!$OW$9),10,0))</f>
        <v/>
      </c>
      <c r="OX104" s="93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95" t="str">
        <f>IF(ISBLANK($OY$3),"",IF(ISBLANK(Tipy!MN98),"-",SUM(OT104:OX104)))</f>
        <v/>
      </c>
      <c r="OZ104" s="94"/>
      <c r="PA104" s="92" t="str">
        <f>IF(ISBLANK($PF$3),"",IF(ISBLANK(Tipy!MT98),0,IF(AND(Tipy!MT98=Výsledky!$PD$3,Tipy!MV98=Výsledky!$PF$3),50,0)))</f>
        <v/>
      </c>
      <c r="PB104" s="92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92" t="str">
        <f>IF(ISBLANK($PF$3),"",IF(OR(Tipy!MW98=Výsledky!$PA$6,Tipy!MW98=Výsledky!$PA$7,Tipy!MW98=Výsledky!$PA$8,Tipy!MW98=Výsledky!$PA$9),30,0))</f>
        <v/>
      </c>
      <c r="PD104" s="92" t="str">
        <f>IF(ISBLANK($PF$3),"",IF(OR(Tipy!MX98=Výsledky!$PD$6,Tipy!MX98=Výsledky!$PD$7,Tipy!MX98=Výsledky!$PD$8,Tipy!MX98=Výsledky!$PD$9),10,0))</f>
        <v/>
      </c>
      <c r="PE104" s="93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95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>
        <f>IF(ISBLANK($LS$3),"",IF(ISBLANK(Tipy!JT99),0,IF(AND(Tipy!JT99=Výsledky!$LQ$3,Tipy!JV99=Výsledky!$LS$3),50,0)))</f>
        <v>0</v>
      </c>
      <c r="LO105" s="182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82">
        <f>IF(ISBLANK($LS$3),"",IF(OR(Tipy!JW99=Výsledky!$LN$6,Tipy!JW99=Výsledky!$LN$7,Tipy!JW99=Výsledky!$LN$8,Tipy!JW99=Výsledky!$LN$9),30,0))</f>
        <v>30</v>
      </c>
      <c r="LQ105" s="182">
        <f>IF(ISBLANK($LS$3),"",IF(OR(Tipy!JX99=Výsledky!$LQ$6,Tipy!JX99=Výsledky!$LQ$7,Tipy!JX99=Výsledky!$LQ$8,Tipy!JX99=Výsledky!$LQ$9),10,0))</f>
        <v>0</v>
      </c>
      <c r="LR105" s="183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6">
        <f>IF(ISBLANK($LS$3),"",IF(ISBLANK(Tipy!JT99),"-",SUM(LN105:LR105)))</f>
        <v>50</v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182">
        <f>IF(ISBLANK($MG$3),"",IF(ISBLANK(Tipy!KF99),0,IF(AND(Tipy!KF99=Výsledky!$ME$3,Tipy!KH99=Výsledky!$MG$3),50,0)))</f>
        <v>0</v>
      </c>
      <c r="MC105" s="182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2">
        <f>IF(ISBLANK($MG$3),"",IF(OR(Tipy!KI99=Výsledky!$MB$6,Tipy!KI99=Výsledky!$MB$7,Tipy!KI99=Výsledky!$MB$8,Tipy!KI99=Výsledky!$MB$9),30,0))</f>
        <v>0</v>
      </c>
      <c r="ME105" s="182">
        <f>IF(ISBLANK($MG$3),"",IF(OR(Tipy!KJ99=Výsledky!$ME$6,Tipy!KJ99=Výsledky!$ME$7,Tipy!KJ99=Výsledky!$ME$8,Tipy!KJ99=Výsledky!$ME$9),10,0))</f>
        <v>0</v>
      </c>
      <c r="MF105" s="183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6">
        <f>IF(ISBLANK($MG$3),"",IF(ISBLANK(Tipy!KF99),"-",SUM(MB105:MF105)))</f>
        <v>30</v>
      </c>
      <c r="MH105" s="94"/>
      <c r="MI105" s="182">
        <f>IF(ISBLANK($MN$3),"",IF(ISBLANK(Tipy!KL99),0,IF(AND(Tipy!KL99=Výsledky!$ML$3,Tipy!KN99=Výsledky!$MN$3),50,0)))</f>
        <v>50</v>
      </c>
      <c r="MJ105" s="182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2">
        <f>IF(ISBLANK($MN$3),"",IF(OR(Tipy!KO99=Výsledky!$MI$6,Tipy!KO99=Výsledky!$MI$7,Tipy!KO99=Výsledky!$MI$8,Tipy!KO99=Výsledky!$MI$9),30,0))</f>
        <v>0</v>
      </c>
      <c r="ML105" s="182">
        <f>IF(ISBLANK($MN$3),"",IF(OR(Tipy!KP99=Výsledky!$ML$6,Tipy!KP99=Výsledky!$ML$7,Tipy!KP99=Výsledky!$ML$8,Tipy!KP99=Výsledky!$ML$9),10,0))</f>
        <v>0</v>
      </c>
      <c r="MM105" s="183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6">
        <f>IF(ISBLANK($MN$3),"",IF(ISBLANK(Tipy!KL99),"-",SUM(MI105:MM105)))</f>
        <v>50</v>
      </c>
      <c r="MO105" s="185"/>
      <c r="MP105" s="182">
        <f>IF(ISBLANK($MU$3),"",IF(ISBLANK(Tipy!KR99),0,IF(AND(Tipy!KR99=Výsledky!$MS$3,Tipy!KT99=Výsledky!$MU$3),50,0)))</f>
        <v>0</v>
      </c>
      <c r="MQ105" s="182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2">
        <f>IF(ISBLANK($MU$3),"",IF(OR(Tipy!KU99=Výsledky!$MP$6,Tipy!KU99=Výsledky!$MP$7,Tipy!KU99=Výsledky!$MP$8,Tipy!KU99=Výsledky!$MP$9),30,0))</f>
        <v>0</v>
      </c>
      <c r="MS105" s="182">
        <f>IF(ISBLANK($MU$3),"",IF(OR(Tipy!KV99=Výsledky!$MS$6,Tipy!KV99=Výsledky!$MS$7,Tipy!KV99=Výsledky!$MS$8,Tipy!KV99=Výsledky!$MS$9),10,0))</f>
        <v>10</v>
      </c>
      <c r="MT105" s="183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6">
        <f>IF(ISBLANK($MU$3),"",IF(ISBLANK(Tipy!KR99),"-",SUM(MP105:MT105)))</f>
        <v>20</v>
      </c>
      <c r="MV105" s="185"/>
      <c r="MW105" s="182">
        <f>IF(ISBLANK($NB$3),"",IF(ISBLANK(Tipy!KX99),0,IF(AND(Tipy!KX99=Výsledky!$MZ$3,Tipy!KZ99=Výsledky!$NB$3),50,0)))</f>
        <v>0</v>
      </c>
      <c r="MX105" s="182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2">
        <f>IF(ISBLANK($NB$3),"",IF(OR(Tipy!LA99=Výsledky!$MW$6,Tipy!LA99=Výsledky!$MW$7,Tipy!LA99=Výsledky!$MW$8,Tipy!LA99=Výsledky!$MW$9),30,0))</f>
        <v>0</v>
      </c>
      <c r="MZ105" s="182">
        <f>IF(ISBLANK($NB$3),"",IF(OR(Tipy!LB99=Výsledky!$MZ$6,Tipy!LB99=Výsledky!$MZ$7,Tipy!LB99=Výsledky!$MZ$8,Tipy!LB99=Výsledky!$MZ$9),10,0))</f>
        <v>0</v>
      </c>
      <c r="NA105" s="183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6">
        <f>IF(ISBLANK($NB$3),"",IF(ISBLANK(Tipy!KX99),"-",SUM(MW105:NA105)))</f>
        <v>0</v>
      </c>
      <c r="NC105" s="185"/>
      <c r="ND105" s="182" t="str">
        <f>IF(ISBLANK($NI$3),"",IF(ISBLANK(Tipy!LD99),0,IF(AND(Tipy!LD99=Výsledky!$NG$3,Tipy!LF99=Výsledky!$NI$3),50,0)))</f>
        <v/>
      </c>
      <c r="NE105" s="182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2" t="str">
        <f>IF(ISBLANK($NI$3),"",IF(OR(Tipy!LG99=Výsledky!$ND$6,Tipy!LG99=Výsledky!$ND$7,Tipy!LG99=Výsledky!$ND$8,Tipy!LG99=Výsledky!$ND$9),30,0))</f>
        <v/>
      </c>
      <c r="NG105" s="182" t="str">
        <f>IF(ISBLANK($NI$3),"",IF(OR(Tipy!LH99=Výsledky!$NG$6,Tipy!LH99=Výsledky!$NG$7,Tipy!LH99=Výsledky!$NG$8,Tipy!LH99=Výsledky!$NG$9),10,0))</f>
        <v/>
      </c>
      <c r="NH105" s="183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6" t="str">
        <f>IF(ISBLANK($NI$3),"",IF(ISBLANK(Tipy!LD99),"-",SUM(ND105:NH105)))</f>
        <v/>
      </c>
      <c r="NJ105" s="185"/>
      <c r="NK105" s="182">
        <f>IF(ISBLANK($NP$3),"",IF(ISBLANK(Tipy!LJ99),0,IF(AND(Tipy!LJ99=Výsledky!$NN$3,Tipy!LL99=Výsledky!$NP$3),50,0)))</f>
        <v>50</v>
      </c>
      <c r="NL105" s="182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2">
        <f>IF(ISBLANK($NP$3),"",IF(OR(Tipy!LM99=Výsledky!$NK$6,Tipy!LM99=Výsledky!$NK$7,Tipy!LM99=Výsledky!$NK$8,Tipy!LM99=Výsledky!$NK$9),30,0))</f>
        <v>0</v>
      </c>
      <c r="NN105" s="182">
        <f>IF(ISBLANK($NP$3),"",IF(OR(Tipy!LN99=Výsledky!$NN$6,Tipy!LN99=Výsledky!$NN$7,Tipy!LN99=Výsledky!$NN$8,Tipy!LN99=Výsledky!$NN$9),10,0))</f>
        <v>0</v>
      </c>
      <c r="NO105" s="183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6">
        <f>IF(ISBLANK($NP$3),"",IF(ISBLANK(Tipy!LJ99),"-",SUM(NK105:NO105)))</f>
        <v>50</v>
      </c>
      <c r="NQ105" s="185"/>
      <c r="NR105" s="182">
        <f>IF(ISBLANK($NW$3),"",IF(ISBLANK(Tipy!LP99),0,IF(AND(Tipy!LP99=Výsledky!$NU$3,Tipy!LR99=Výsledky!$NW$3),50,0)))</f>
        <v>0</v>
      </c>
      <c r="NS105" s="182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82">
        <f>IF(ISBLANK($NW$3),"",IF(OR(Tipy!LS99=Výsledky!$NR$6,Tipy!LS99=Výsledky!$NR$7,Tipy!LS99=Výsledky!$NR$8,Tipy!LS99=Výsledky!$NR$9),30,0))</f>
        <v>0</v>
      </c>
      <c r="NU105" s="182">
        <f>IF(ISBLANK($NW$3),"",IF(OR(Tipy!LT99=Výsledky!$NU$6,Tipy!LT99=Výsledky!$NU$7,Tipy!LT99=Výsledky!$NU$8,Tipy!LT99=Výsledky!$NU$9),10,0))</f>
        <v>0</v>
      </c>
      <c r="NV105" s="183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6">
        <f>IF(ISBLANK($NW$3),"",IF(ISBLANK(Tipy!LP99),"-",SUM(NR105:NV105)))</f>
        <v>30</v>
      </c>
      <c r="NX105" s="94"/>
      <c r="NY105" s="92">
        <f>IF(ISBLANK($OD$3),"",IF(ISBLANK(Tipy!LV99),0,IF(AND(Tipy!LV99=Výsledky!$OB$3,Tipy!LX99=Výsledky!$OD$3),50,0)))</f>
        <v>0</v>
      </c>
      <c r="NZ105" s="92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92">
        <f>IF(ISBLANK($OD$3),"",IF(OR(Tipy!LY99=Výsledky!$NY$6,Tipy!LY99=Výsledky!$NY$7,Tipy!LY99=Výsledky!$NY$8,Tipy!LY99=Výsledky!$NY$9),30,0))</f>
        <v>0</v>
      </c>
      <c r="OB105" s="92">
        <f>IF(ISBLANK($OD$3),"",IF(OR(Tipy!LZ99=Výsledky!$OB$6,Tipy!LZ99=Výsledky!$OB$7,Tipy!LZ99=Výsledky!$OB$8,Tipy!LZ99=Výsledky!$OB$9),10,0))</f>
        <v>0</v>
      </c>
      <c r="OC105" s="93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95">
        <f>IF(ISBLANK($OD$3),"",IF(ISBLANK(Tipy!LV99),"-",SUM(NY105:OC105)))</f>
        <v>30</v>
      </c>
      <c r="OE105" s="94"/>
      <c r="OF105" s="92" t="str">
        <f>IF(ISBLANK($OK$3),"",IF(ISBLANK(Tipy!MB99),0,IF(AND(Tipy!MB99=Výsledky!$OI$3,Tipy!MD99=Výsledky!$OK$3),50,0)))</f>
        <v/>
      </c>
      <c r="OG105" s="92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92" t="str">
        <f>IF(ISBLANK($OK$3),"",IF(OR(Tipy!ME99=Výsledky!$OF$6,Tipy!ME99=Výsledky!$OF$7,Tipy!ME99=Výsledky!$OF$8,Tipy!ME99=Výsledky!$OF$9),30,0))</f>
        <v/>
      </c>
      <c r="OI105" s="92" t="str">
        <f>IF(ISBLANK($OK$3),"",IF(OR(Tipy!MF99=Výsledky!$OI$6,Tipy!MF99=Výsledky!$OI$7,Tipy!MF99=Výsledky!$OI$8,Tipy!MF99=Výsledky!$OI$9),10,0))</f>
        <v/>
      </c>
      <c r="OJ105" s="93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95" t="str">
        <f>IF(ISBLANK($OK$3),"",IF(ISBLANK(Tipy!MB99),"-",SUM(OF105:OJ105)))</f>
        <v/>
      </c>
      <c r="OL105" s="94"/>
      <c r="OM105" s="92" t="str">
        <f>IF(ISBLANK($OR$3),"",IF(ISBLANK(Tipy!MH99),0,IF(AND(Tipy!MH99=Výsledky!$OP$3,Tipy!MJ99=Výsledky!$OR$3),50,0)))</f>
        <v/>
      </c>
      <c r="ON105" s="92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92" t="str">
        <f>IF(ISBLANK($OR$3),"",IF(OR(Tipy!MK99=Výsledky!$OM$6,Tipy!MK99=Výsledky!$OM$7,Tipy!MK99=Výsledky!$OM$8,Tipy!MK99=Výsledky!$OM$9),30,0))</f>
        <v/>
      </c>
      <c r="OP105" s="92" t="str">
        <f>IF(ISBLANK($OR$3),"",IF(OR(Tipy!ML99=Výsledky!$OP$6,Tipy!ML99=Výsledky!$OP$7,Tipy!ML99=Výsledky!$OP$8,Tipy!ML99=Výsledky!$OP$9),10,0))</f>
        <v/>
      </c>
      <c r="OQ105" s="93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95" t="str">
        <f>IF(ISBLANK($OR$3),"",IF(ISBLANK(Tipy!MH99),"-",SUM(OM105:OQ105)))</f>
        <v/>
      </c>
      <c r="OS105" s="94"/>
      <c r="OT105" s="92" t="str">
        <f>IF(ISBLANK($OY$3),"",IF(ISBLANK(Tipy!MN99),0,IF(AND(Tipy!MN99=Výsledky!$OW$3,Tipy!MP99=Výsledky!$OY$3),50,0)))</f>
        <v/>
      </c>
      <c r="OU105" s="92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92" t="str">
        <f>IF(ISBLANK($OY$3),"",IF(OR(Tipy!MQ99=Výsledky!$OT$6,Tipy!MQ99=Výsledky!$OT$7,Tipy!MQ99=Výsledky!$OT$8,Tipy!MQ99=Výsledky!$OT$9),30,0))</f>
        <v/>
      </c>
      <c r="OW105" s="92" t="str">
        <f>IF(ISBLANK($OY$3),"",IF(OR(Tipy!MR99=Výsledky!$OW$6,Tipy!MR99=Výsledky!$OW$7,Tipy!MR99=Výsledky!$OW$8,Tipy!MR99=Výsledky!$OW$9),10,0))</f>
        <v/>
      </c>
      <c r="OX105" s="93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95" t="str">
        <f>IF(ISBLANK($OY$3),"",IF(ISBLANK(Tipy!MN99),"-",SUM(OT105:OX105)))</f>
        <v/>
      </c>
      <c r="OZ105" s="94"/>
      <c r="PA105" s="92" t="str">
        <f>IF(ISBLANK($PF$3),"",IF(ISBLANK(Tipy!MT99),0,IF(AND(Tipy!MT99=Výsledky!$PD$3,Tipy!MV99=Výsledky!$PF$3),50,0)))</f>
        <v/>
      </c>
      <c r="PB105" s="92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92" t="str">
        <f>IF(ISBLANK($PF$3),"",IF(OR(Tipy!MW99=Výsledky!$PA$6,Tipy!MW99=Výsledky!$PA$7,Tipy!MW99=Výsledky!$PA$8,Tipy!MW99=Výsledky!$PA$9),30,0))</f>
        <v/>
      </c>
      <c r="PD105" s="92" t="str">
        <f>IF(ISBLANK($PF$3),"",IF(OR(Tipy!MX99=Výsledky!$PD$6,Tipy!MX99=Výsledky!$PD$7,Tipy!MX99=Výsledky!$PD$8,Tipy!MX99=Výsledky!$PD$9),10,0))</f>
        <v/>
      </c>
      <c r="PE105" s="93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95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>
        <f>IF(ISBLANK($LS$3),"",IF(ISBLANK(Tipy!JT100),0,IF(AND(Tipy!JT100=Výsledky!$LQ$3,Tipy!JV100=Výsledky!$LS$3),50,0)))</f>
        <v>0</v>
      </c>
      <c r="LO106" s="182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82">
        <f>IF(ISBLANK($LS$3),"",IF(OR(Tipy!JW100=Výsledky!$LN$6,Tipy!JW100=Výsledky!$LN$7,Tipy!JW100=Výsledky!$LN$8,Tipy!JW100=Výsledky!$LN$9),30,0))</f>
        <v>0</v>
      </c>
      <c r="LQ106" s="182">
        <f>IF(ISBLANK($LS$3),"",IF(OR(Tipy!JX100=Výsledky!$LQ$6,Tipy!JX100=Výsledky!$LQ$7,Tipy!JX100=Výsledky!$LQ$8,Tipy!JX100=Výsledky!$LQ$9),10,0))</f>
        <v>0</v>
      </c>
      <c r="LR106" s="183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6" t="str">
        <f>IF(ISBLANK($LS$3),"",IF(ISBLANK(Tipy!JT100),"-",SUM(LN106:LR106)))</f>
        <v>-</v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182">
        <f>IF(ISBLANK($MG$3),"",IF(ISBLANK(Tipy!KF100),0,IF(AND(Tipy!KF100=Výsledky!$ME$3,Tipy!KH100=Výsledky!$MG$3),50,0)))</f>
        <v>0</v>
      </c>
      <c r="MC106" s="182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2">
        <f>IF(ISBLANK($MG$3),"",IF(OR(Tipy!KI100=Výsledky!$MB$6,Tipy!KI100=Výsledky!$MB$7,Tipy!KI100=Výsledky!$MB$8,Tipy!KI100=Výsledky!$MB$9),30,0))</f>
        <v>0</v>
      </c>
      <c r="ME106" s="182">
        <f>IF(ISBLANK($MG$3),"",IF(OR(Tipy!KJ100=Výsledky!$ME$6,Tipy!KJ100=Výsledky!$ME$7,Tipy!KJ100=Výsledky!$ME$8,Tipy!KJ100=Výsledky!$ME$9),10,0))</f>
        <v>0</v>
      </c>
      <c r="MF106" s="183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6" t="str">
        <f>IF(ISBLANK($MG$3),"",IF(ISBLANK(Tipy!KF100),"-",SUM(MB106:MF106)))</f>
        <v>-</v>
      </c>
      <c r="MH106" s="94"/>
      <c r="MI106" s="182">
        <f>IF(ISBLANK($MN$3),"",IF(ISBLANK(Tipy!KL100),0,IF(AND(Tipy!KL100=Výsledky!$ML$3,Tipy!KN100=Výsledky!$MN$3),50,0)))</f>
        <v>0</v>
      </c>
      <c r="MJ106" s="182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2">
        <f>IF(ISBLANK($MN$3),"",IF(OR(Tipy!KO100=Výsledky!$MI$6,Tipy!KO100=Výsledky!$MI$7,Tipy!KO100=Výsledky!$MI$8,Tipy!KO100=Výsledky!$MI$9),30,0))</f>
        <v>0</v>
      </c>
      <c r="ML106" s="182">
        <f>IF(ISBLANK($MN$3),"",IF(OR(Tipy!KP100=Výsledky!$ML$6,Tipy!KP100=Výsledky!$ML$7,Tipy!KP100=Výsledky!$ML$8,Tipy!KP100=Výsledky!$ML$9),10,0))</f>
        <v>0</v>
      </c>
      <c r="MM106" s="183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6" t="str">
        <f>IF(ISBLANK($MN$3),"",IF(ISBLANK(Tipy!KL100),"-",SUM(MI106:MM106)))</f>
        <v>-</v>
      </c>
      <c r="MO106" s="185"/>
      <c r="MP106" s="182">
        <f>IF(ISBLANK($MU$3),"",IF(ISBLANK(Tipy!KR100),0,IF(AND(Tipy!KR100=Výsledky!$MS$3,Tipy!KT100=Výsledky!$MU$3),50,0)))</f>
        <v>0</v>
      </c>
      <c r="MQ106" s="182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2">
        <f>IF(ISBLANK($MU$3),"",IF(OR(Tipy!KU100=Výsledky!$MP$6,Tipy!KU100=Výsledky!$MP$7,Tipy!KU100=Výsledky!$MP$8,Tipy!KU100=Výsledky!$MP$9),30,0))</f>
        <v>0</v>
      </c>
      <c r="MS106" s="182">
        <f>IF(ISBLANK($MU$3),"",IF(OR(Tipy!KV100=Výsledky!$MS$6,Tipy!KV100=Výsledky!$MS$7,Tipy!KV100=Výsledky!$MS$8,Tipy!KV100=Výsledky!$MS$9),10,0))</f>
        <v>0</v>
      </c>
      <c r="MT106" s="183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6">
        <f>IF(ISBLANK($MU$3),"",IF(ISBLANK(Tipy!KR100),"-",SUM(MP106:MT106)))</f>
        <v>0</v>
      </c>
      <c r="MV106" s="185"/>
      <c r="MW106" s="182">
        <f>IF(ISBLANK($NB$3),"",IF(ISBLANK(Tipy!KX100),0,IF(AND(Tipy!KX100=Výsledky!$MZ$3,Tipy!KZ100=Výsledky!$NB$3),50,0)))</f>
        <v>0</v>
      </c>
      <c r="MX106" s="182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2">
        <f>IF(ISBLANK($NB$3),"",IF(OR(Tipy!LA100=Výsledky!$MW$6,Tipy!LA100=Výsledky!$MW$7,Tipy!LA100=Výsledky!$MW$8,Tipy!LA100=Výsledky!$MW$9),30,0))</f>
        <v>0</v>
      </c>
      <c r="MZ106" s="182">
        <f>IF(ISBLANK($NB$3),"",IF(OR(Tipy!LB100=Výsledky!$MZ$6,Tipy!LB100=Výsledky!$MZ$7,Tipy!LB100=Výsledky!$MZ$8,Tipy!LB100=Výsledky!$MZ$9),10,0))</f>
        <v>0</v>
      </c>
      <c r="NA106" s="183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6" t="str">
        <f>IF(ISBLANK($NB$3),"",IF(ISBLANK(Tipy!KX100),"-",SUM(MW106:NA106)))</f>
        <v>-</v>
      </c>
      <c r="NC106" s="185"/>
      <c r="ND106" s="182" t="str">
        <f>IF(ISBLANK($NI$3),"",IF(ISBLANK(Tipy!LD100),0,IF(AND(Tipy!LD100=Výsledky!$NG$3,Tipy!LF100=Výsledky!$NI$3),50,0)))</f>
        <v/>
      </c>
      <c r="NE106" s="182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2" t="str">
        <f>IF(ISBLANK($NI$3),"",IF(OR(Tipy!LG100=Výsledky!$ND$6,Tipy!LG100=Výsledky!$ND$7,Tipy!LG100=Výsledky!$ND$8,Tipy!LG100=Výsledky!$ND$9),30,0))</f>
        <v/>
      </c>
      <c r="NG106" s="182" t="str">
        <f>IF(ISBLANK($NI$3),"",IF(OR(Tipy!LH100=Výsledky!$NG$6,Tipy!LH100=Výsledky!$NG$7,Tipy!LH100=Výsledky!$NG$8,Tipy!LH100=Výsledky!$NG$9),10,0))</f>
        <v/>
      </c>
      <c r="NH106" s="183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6" t="str">
        <f>IF(ISBLANK($NI$3),"",IF(ISBLANK(Tipy!LD100),"-",SUM(ND106:NH106)))</f>
        <v/>
      </c>
      <c r="NJ106" s="185"/>
      <c r="NK106" s="182">
        <f>IF(ISBLANK($NP$3),"",IF(ISBLANK(Tipy!LJ100),0,IF(AND(Tipy!LJ100=Výsledky!$NN$3,Tipy!LL100=Výsledky!$NP$3),50,0)))</f>
        <v>0</v>
      </c>
      <c r="NL106" s="182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2">
        <f>IF(ISBLANK($NP$3),"",IF(OR(Tipy!LM100=Výsledky!$NK$6,Tipy!LM100=Výsledky!$NK$7,Tipy!LM100=Výsledky!$NK$8,Tipy!LM100=Výsledky!$NK$9),30,0))</f>
        <v>0</v>
      </c>
      <c r="NN106" s="182">
        <f>IF(ISBLANK($NP$3),"",IF(OR(Tipy!LN100=Výsledky!$NN$6,Tipy!LN100=Výsledky!$NN$7,Tipy!LN100=Výsledky!$NN$8,Tipy!LN100=Výsledky!$NN$9),10,0))</f>
        <v>10</v>
      </c>
      <c r="NO106" s="183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6">
        <f>IF(ISBLANK($NP$3),"",IF(ISBLANK(Tipy!LJ100),"-",SUM(NK106:NO106)))</f>
        <v>30</v>
      </c>
      <c r="NQ106" s="185"/>
      <c r="NR106" s="182">
        <f>IF(ISBLANK($NW$3),"",IF(ISBLANK(Tipy!LP100),0,IF(AND(Tipy!LP100=Výsledky!$NU$3,Tipy!LR100=Výsledky!$NW$3),50,0)))</f>
        <v>0</v>
      </c>
      <c r="NS106" s="182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82">
        <f>IF(ISBLANK($NW$3),"",IF(OR(Tipy!LS100=Výsledky!$NR$6,Tipy!LS100=Výsledky!$NR$7,Tipy!LS100=Výsledky!$NR$8,Tipy!LS100=Výsledky!$NR$9),30,0))</f>
        <v>0</v>
      </c>
      <c r="NU106" s="182">
        <f>IF(ISBLANK($NW$3),"",IF(OR(Tipy!LT100=Výsledky!$NU$6,Tipy!LT100=Výsledky!$NU$7,Tipy!LT100=Výsledky!$NU$8,Tipy!LT100=Výsledky!$NU$9),10,0))</f>
        <v>10</v>
      </c>
      <c r="NV106" s="183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6">
        <f>IF(ISBLANK($NW$3),"",IF(ISBLANK(Tipy!LP100),"-",SUM(NR106:NV106)))</f>
        <v>30</v>
      </c>
      <c r="NX106" s="94"/>
      <c r="NY106" s="92">
        <f>IF(ISBLANK($OD$3),"",IF(ISBLANK(Tipy!LV100),0,IF(AND(Tipy!LV100=Výsledky!$OB$3,Tipy!LX100=Výsledky!$OD$3),50,0)))</f>
        <v>0</v>
      </c>
      <c r="NZ106" s="92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92">
        <f>IF(ISBLANK($OD$3),"",IF(OR(Tipy!LY100=Výsledky!$NY$6,Tipy!LY100=Výsledky!$NY$7,Tipy!LY100=Výsledky!$NY$8,Tipy!LY100=Výsledky!$NY$9),30,0))</f>
        <v>0</v>
      </c>
      <c r="OB106" s="92">
        <f>IF(ISBLANK($OD$3),"",IF(OR(Tipy!LZ100=Výsledky!$OB$6,Tipy!LZ100=Výsledky!$OB$7,Tipy!LZ100=Výsledky!$OB$8,Tipy!LZ100=Výsledky!$OB$9),10,0))</f>
        <v>0</v>
      </c>
      <c r="OC106" s="93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95">
        <f>IF(ISBLANK($OD$3),"",IF(ISBLANK(Tipy!LV100),"-",SUM(NY106:OC106)))</f>
        <v>20</v>
      </c>
      <c r="OE106" s="94"/>
      <c r="OF106" s="92" t="str">
        <f>IF(ISBLANK($OK$3),"",IF(ISBLANK(Tipy!MB100),0,IF(AND(Tipy!MB100=Výsledky!$OI$3,Tipy!MD100=Výsledky!$OK$3),50,0)))</f>
        <v/>
      </c>
      <c r="OG106" s="92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92" t="str">
        <f>IF(ISBLANK($OK$3),"",IF(OR(Tipy!ME100=Výsledky!$OF$6,Tipy!ME100=Výsledky!$OF$7,Tipy!ME100=Výsledky!$OF$8,Tipy!ME100=Výsledky!$OF$9),30,0))</f>
        <v/>
      </c>
      <c r="OI106" s="92" t="str">
        <f>IF(ISBLANK($OK$3),"",IF(OR(Tipy!MF100=Výsledky!$OI$6,Tipy!MF100=Výsledky!$OI$7,Tipy!MF100=Výsledky!$OI$8,Tipy!MF100=Výsledky!$OI$9),10,0))</f>
        <v/>
      </c>
      <c r="OJ106" s="93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95" t="str">
        <f>IF(ISBLANK($OK$3),"",IF(ISBLANK(Tipy!MB100),"-",SUM(OF106:OJ106)))</f>
        <v/>
      </c>
      <c r="OL106" s="94"/>
      <c r="OM106" s="92" t="str">
        <f>IF(ISBLANK($OR$3),"",IF(ISBLANK(Tipy!MH100),0,IF(AND(Tipy!MH100=Výsledky!$OP$3,Tipy!MJ100=Výsledky!$OR$3),50,0)))</f>
        <v/>
      </c>
      <c r="ON106" s="92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92" t="str">
        <f>IF(ISBLANK($OR$3),"",IF(OR(Tipy!MK100=Výsledky!$OM$6,Tipy!MK100=Výsledky!$OM$7,Tipy!MK100=Výsledky!$OM$8,Tipy!MK100=Výsledky!$OM$9),30,0))</f>
        <v/>
      </c>
      <c r="OP106" s="92" t="str">
        <f>IF(ISBLANK($OR$3),"",IF(OR(Tipy!ML100=Výsledky!$OP$6,Tipy!ML100=Výsledky!$OP$7,Tipy!ML100=Výsledky!$OP$8,Tipy!ML100=Výsledky!$OP$9),10,0))</f>
        <v/>
      </c>
      <c r="OQ106" s="93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95" t="str">
        <f>IF(ISBLANK($OR$3),"",IF(ISBLANK(Tipy!MH100),"-",SUM(OM106:OQ106)))</f>
        <v/>
      </c>
      <c r="OS106" s="94"/>
      <c r="OT106" s="92" t="str">
        <f>IF(ISBLANK($OY$3),"",IF(ISBLANK(Tipy!MN100),0,IF(AND(Tipy!MN100=Výsledky!$OW$3,Tipy!MP100=Výsledky!$OY$3),50,0)))</f>
        <v/>
      </c>
      <c r="OU106" s="92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92" t="str">
        <f>IF(ISBLANK($OY$3),"",IF(OR(Tipy!MQ100=Výsledky!$OT$6,Tipy!MQ100=Výsledky!$OT$7,Tipy!MQ100=Výsledky!$OT$8,Tipy!MQ100=Výsledky!$OT$9),30,0))</f>
        <v/>
      </c>
      <c r="OW106" s="92" t="str">
        <f>IF(ISBLANK($OY$3),"",IF(OR(Tipy!MR100=Výsledky!$OW$6,Tipy!MR100=Výsledky!$OW$7,Tipy!MR100=Výsledky!$OW$8,Tipy!MR100=Výsledky!$OW$9),10,0))</f>
        <v/>
      </c>
      <c r="OX106" s="93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95" t="str">
        <f>IF(ISBLANK($OY$3),"",IF(ISBLANK(Tipy!MN100),"-",SUM(OT106:OX106)))</f>
        <v/>
      </c>
      <c r="OZ106" s="94"/>
      <c r="PA106" s="92" t="str">
        <f>IF(ISBLANK($PF$3),"",IF(ISBLANK(Tipy!MT100),0,IF(AND(Tipy!MT100=Výsledky!$PD$3,Tipy!MV100=Výsledky!$PF$3),50,0)))</f>
        <v/>
      </c>
      <c r="PB106" s="92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92" t="str">
        <f>IF(ISBLANK($PF$3),"",IF(OR(Tipy!MW100=Výsledky!$PA$6,Tipy!MW100=Výsledky!$PA$7,Tipy!MW100=Výsledky!$PA$8,Tipy!MW100=Výsledky!$PA$9),30,0))</f>
        <v/>
      </c>
      <c r="PD106" s="92" t="str">
        <f>IF(ISBLANK($PF$3),"",IF(OR(Tipy!MX100=Výsledky!$PD$6,Tipy!MX100=Výsledky!$PD$7,Tipy!MX100=Výsledky!$PD$8,Tipy!MX100=Výsledky!$PD$9),10,0))</f>
        <v/>
      </c>
      <c r="PE106" s="93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95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>
        <f>IF(ISBLANK($LS$3),"",IF(ISBLANK(Tipy!JT101),0,IF(AND(Tipy!JT101=Výsledky!$LQ$3,Tipy!JV101=Výsledky!$LS$3),50,0)))</f>
        <v>0</v>
      </c>
      <c r="LO107" s="182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82">
        <f>IF(ISBLANK($LS$3),"",IF(OR(Tipy!JW101=Výsledky!$LN$6,Tipy!JW101=Výsledky!$LN$7,Tipy!JW101=Výsledky!$LN$8,Tipy!JW101=Výsledky!$LN$9),30,0))</f>
        <v>30</v>
      </c>
      <c r="LQ107" s="182">
        <f>IF(ISBLANK($LS$3),"",IF(OR(Tipy!JX101=Výsledky!$LQ$6,Tipy!JX101=Výsledky!$LQ$7,Tipy!JX101=Výsledky!$LQ$8,Tipy!JX101=Výsledky!$LQ$9),10,0))</f>
        <v>0</v>
      </c>
      <c r="LR107" s="183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6">
        <f>IF(ISBLANK($LS$3),"",IF(ISBLANK(Tipy!JT101),"-",SUM(LN107:LR107)))</f>
        <v>60</v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182">
        <f>IF(ISBLANK($MG$3),"",IF(ISBLANK(Tipy!KF101),0,IF(AND(Tipy!KF101=Výsledky!$ME$3,Tipy!KH101=Výsledky!$MG$3),50,0)))</f>
        <v>0</v>
      </c>
      <c r="MC107" s="182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2">
        <f>IF(ISBLANK($MG$3),"",IF(OR(Tipy!KI101=Výsledky!$MB$6,Tipy!KI101=Výsledky!$MB$7,Tipy!KI101=Výsledky!$MB$8,Tipy!KI101=Výsledky!$MB$9),30,0))</f>
        <v>0</v>
      </c>
      <c r="ME107" s="182">
        <f>IF(ISBLANK($MG$3),"",IF(OR(Tipy!KJ101=Výsledky!$ME$6,Tipy!KJ101=Výsledky!$ME$7,Tipy!KJ101=Výsledky!$ME$8,Tipy!KJ101=Výsledky!$ME$9),10,0))</f>
        <v>0</v>
      </c>
      <c r="MF107" s="183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6">
        <f>IF(ISBLANK($MG$3),"",IF(ISBLANK(Tipy!KF101),"-",SUM(MB107:MF107)))</f>
        <v>20</v>
      </c>
      <c r="MH107" s="94"/>
      <c r="MI107" s="182">
        <f>IF(ISBLANK($MN$3),"",IF(ISBLANK(Tipy!KL101),0,IF(AND(Tipy!KL101=Výsledky!$ML$3,Tipy!KN101=Výsledky!$MN$3),50,0)))</f>
        <v>0</v>
      </c>
      <c r="MJ107" s="182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2">
        <f>IF(ISBLANK($MN$3),"",IF(OR(Tipy!KO101=Výsledky!$MI$6,Tipy!KO101=Výsledky!$MI$7,Tipy!KO101=Výsledky!$MI$8,Tipy!KO101=Výsledky!$MI$9),30,0))</f>
        <v>30</v>
      </c>
      <c r="ML107" s="182">
        <f>IF(ISBLANK($MN$3),"",IF(OR(Tipy!KP101=Výsledky!$ML$6,Tipy!KP101=Výsledky!$ML$7,Tipy!KP101=Výsledky!$ML$8,Tipy!KP101=Výsledky!$ML$9),10,0))</f>
        <v>0</v>
      </c>
      <c r="MM107" s="183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6">
        <f>IF(ISBLANK($MN$3),"",IF(ISBLANK(Tipy!KL101),"-",SUM(MI107:MM107)))</f>
        <v>60</v>
      </c>
      <c r="MO107" s="185"/>
      <c r="MP107" s="182">
        <f>IF(ISBLANK($MU$3),"",IF(ISBLANK(Tipy!KR101),0,IF(AND(Tipy!KR101=Výsledky!$MS$3,Tipy!KT101=Výsledky!$MU$3),50,0)))</f>
        <v>0</v>
      </c>
      <c r="MQ107" s="182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2">
        <f>IF(ISBLANK($MU$3),"",IF(OR(Tipy!KU101=Výsledky!$MP$6,Tipy!KU101=Výsledky!$MP$7,Tipy!KU101=Výsledky!$MP$8,Tipy!KU101=Výsledky!$MP$9),30,0))</f>
        <v>30</v>
      </c>
      <c r="MS107" s="182">
        <f>IF(ISBLANK($MU$3),"",IF(OR(Tipy!KV101=Výsledky!$MS$6,Tipy!KV101=Výsledky!$MS$7,Tipy!KV101=Výsledky!$MS$8,Tipy!KV101=Výsledky!$MS$9),10,0))</f>
        <v>10</v>
      </c>
      <c r="MT107" s="183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6">
        <f>IF(ISBLANK($MU$3),"",IF(ISBLANK(Tipy!KR101),"-",SUM(MP107:MT107)))</f>
        <v>40</v>
      </c>
      <c r="MV107" s="185"/>
      <c r="MW107" s="182">
        <f>IF(ISBLANK($NB$3),"",IF(ISBLANK(Tipy!KX101),0,IF(AND(Tipy!KX101=Výsledky!$MZ$3,Tipy!KZ101=Výsledky!$NB$3),50,0)))</f>
        <v>0</v>
      </c>
      <c r="MX107" s="182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2">
        <f>IF(ISBLANK($NB$3),"",IF(OR(Tipy!LA101=Výsledky!$MW$6,Tipy!LA101=Výsledky!$MW$7,Tipy!LA101=Výsledky!$MW$8,Tipy!LA101=Výsledky!$MW$9),30,0))</f>
        <v>0</v>
      </c>
      <c r="MZ107" s="182">
        <f>IF(ISBLANK($NB$3),"",IF(OR(Tipy!LB101=Výsledky!$MZ$6,Tipy!LB101=Výsledky!$MZ$7,Tipy!LB101=Výsledky!$MZ$8,Tipy!LB101=Výsledky!$MZ$9),10,0))</f>
        <v>10</v>
      </c>
      <c r="NA107" s="183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6">
        <f>IF(ISBLANK($NB$3),"",IF(ISBLANK(Tipy!KX101),"-",SUM(MW107:NA107)))</f>
        <v>10</v>
      </c>
      <c r="NC107" s="185"/>
      <c r="ND107" s="182" t="str">
        <f>IF(ISBLANK($NI$3),"",IF(ISBLANK(Tipy!LD101),0,IF(AND(Tipy!LD101=Výsledky!$NG$3,Tipy!LF101=Výsledky!$NI$3),50,0)))</f>
        <v/>
      </c>
      <c r="NE107" s="182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2" t="str">
        <f>IF(ISBLANK($NI$3),"",IF(OR(Tipy!LG101=Výsledky!$ND$6,Tipy!LG101=Výsledky!$ND$7,Tipy!LG101=Výsledky!$ND$8,Tipy!LG101=Výsledky!$ND$9),30,0))</f>
        <v/>
      </c>
      <c r="NG107" s="182" t="str">
        <f>IF(ISBLANK($NI$3),"",IF(OR(Tipy!LH101=Výsledky!$NG$6,Tipy!LH101=Výsledky!$NG$7,Tipy!LH101=Výsledky!$NG$8,Tipy!LH101=Výsledky!$NG$9),10,0))</f>
        <v/>
      </c>
      <c r="NH107" s="183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6" t="str">
        <f>IF(ISBLANK($NI$3),"",IF(ISBLANK(Tipy!LD101),"-",SUM(ND107:NH107)))</f>
        <v/>
      </c>
      <c r="NJ107" s="185"/>
      <c r="NK107" s="182">
        <f>IF(ISBLANK($NP$3),"",IF(ISBLANK(Tipy!LJ101),0,IF(AND(Tipy!LJ101=Výsledky!$NN$3,Tipy!LL101=Výsledky!$NP$3),50,0)))</f>
        <v>0</v>
      </c>
      <c r="NL107" s="182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2">
        <f>IF(ISBLANK($NP$3),"",IF(OR(Tipy!LM101=Výsledky!$NK$6,Tipy!LM101=Výsledky!$NK$7,Tipy!LM101=Výsledky!$NK$8,Tipy!LM101=Výsledky!$NK$9),30,0))</f>
        <v>0</v>
      </c>
      <c r="NN107" s="182">
        <f>IF(ISBLANK($NP$3),"",IF(OR(Tipy!LN101=Výsledky!$NN$6,Tipy!LN101=Výsledky!$NN$7,Tipy!LN101=Výsledky!$NN$8,Tipy!LN101=Výsledky!$NN$9),10,0))</f>
        <v>10</v>
      </c>
      <c r="NO107" s="183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6">
        <f>IF(ISBLANK($NP$3),"",IF(ISBLANK(Tipy!LJ101),"-",SUM(NK107:NO107)))</f>
        <v>20</v>
      </c>
      <c r="NQ107" s="185"/>
      <c r="NR107" s="182">
        <f>IF(ISBLANK($NW$3),"",IF(ISBLANK(Tipy!LP101),0,IF(AND(Tipy!LP101=Výsledky!$NU$3,Tipy!LR101=Výsledky!$NW$3),50,0)))</f>
        <v>0</v>
      </c>
      <c r="NS107" s="182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82">
        <f>IF(ISBLANK($NW$3),"",IF(OR(Tipy!LS101=Výsledky!$NR$6,Tipy!LS101=Výsledky!$NR$7,Tipy!LS101=Výsledky!$NR$8,Tipy!LS101=Výsledky!$NR$9),30,0))</f>
        <v>0</v>
      </c>
      <c r="NU107" s="182">
        <f>IF(ISBLANK($NW$3),"",IF(OR(Tipy!LT101=Výsledky!$NU$6,Tipy!LT101=Výsledky!$NU$7,Tipy!LT101=Výsledky!$NU$8,Tipy!LT101=Výsledky!$NU$9),10,0))</f>
        <v>0</v>
      </c>
      <c r="NV107" s="183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6">
        <f>IF(ISBLANK($NW$3),"",IF(ISBLANK(Tipy!LP101),"-",SUM(NR107:NV107)))</f>
        <v>20</v>
      </c>
      <c r="NX107" s="94"/>
      <c r="NY107" s="92">
        <f>IF(ISBLANK($OD$3),"",IF(ISBLANK(Tipy!LV101),0,IF(AND(Tipy!LV101=Výsledky!$OB$3,Tipy!LX101=Výsledky!$OD$3),50,0)))</f>
        <v>0</v>
      </c>
      <c r="NZ107" s="92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92">
        <f>IF(ISBLANK($OD$3),"",IF(OR(Tipy!LY101=Výsledky!$NY$6,Tipy!LY101=Výsledky!$NY$7,Tipy!LY101=Výsledky!$NY$8,Tipy!LY101=Výsledky!$NY$9),30,0))</f>
        <v>0</v>
      </c>
      <c r="OB107" s="92">
        <f>IF(ISBLANK($OD$3),"",IF(OR(Tipy!LZ101=Výsledky!$OB$6,Tipy!LZ101=Výsledky!$OB$7,Tipy!LZ101=Výsledky!$OB$8,Tipy!LZ101=Výsledky!$OB$9),10,0))</f>
        <v>10</v>
      </c>
      <c r="OC107" s="93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95">
        <f>IF(ISBLANK($OD$3),"",IF(ISBLANK(Tipy!LV101),"-",SUM(NY107:OC107)))</f>
        <v>30</v>
      </c>
      <c r="OE107" s="94"/>
      <c r="OF107" s="92" t="str">
        <f>IF(ISBLANK($OK$3),"",IF(ISBLANK(Tipy!MB101),0,IF(AND(Tipy!MB101=Výsledky!$OI$3,Tipy!MD101=Výsledky!$OK$3),50,0)))</f>
        <v/>
      </c>
      <c r="OG107" s="92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92" t="str">
        <f>IF(ISBLANK($OK$3),"",IF(OR(Tipy!ME101=Výsledky!$OF$6,Tipy!ME101=Výsledky!$OF$7,Tipy!ME101=Výsledky!$OF$8,Tipy!ME101=Výsledky!$OF$9),30,0))</f>
        <v/>
      </c>
      <c r="OI107" s="92" t="str">
        <f>IF(ISBLANK($OK$3),"",IF(OR(Tipy!MF101=Výsledky!$OI$6,Tipy!MF101=Výsledky!$OI$7,Tipy!MF101=Výsledky!$OI$8,Tipy!MF101=Výsledky!$OI$9),10,0))</f>
        <v/>
      </c>
      <c r="OJ107" s="93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95" t="str">
        <f>IF(ISBLANK($OK$3),"",IF(ISBLANK(Tipy!MB101),"-",SUM(OF107:OJ107)))</f>
        <v/>
      </c>
      <c r="OL107" s="94"/>
      <c r="OM107" s="92" t="str">
        <f>IF(ISBLANK($OR$3),"",IF(ISBLANK(Tipy!MH101),0,IF(AND(Tipy!MH101=Výsledky!$OP$3,Tipy!MJ101=Výsledky!$OR$3),50,0)))</f>
        <v/>
      </c>
      <c r="ON107" s="92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92" t="str">
        <f>IF(ISBLANK($OR$3),"",IF(OR(Tipy!MK101=Výsledky!$OM$6,Tipy!MK101=Výsledky!$OM$7,Tipy!MK101=Výsledky!$OM$8,Tipy!MK101=Výsledky!$OM$9),30,0))</f>
        <v/>
      </c>
      <c r="OP107" s="92" t="str">
        <f>IF(ISBLANK($OR$3),"",IF(OR(Tipy!ML101=Výsledky!$OP$6,Tipy!ML101=Výsledky!$OP$7,Tipy!ML101=Výsledky!$OP$8,Tipy!ML101=Výsledky!$OP$9),10,0))</f>
        <v/>
      </c>
      <c r="OQ107" s="93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95" t="str">
        <f>IF(ISBLANK($OR$3),"",IF(ISBLANK(Tipy!MH101),"-",SUM(OM107:OQ107)))</f>
        <v/>
      </c>
      <c r="OS107" s="94"/>
      <c r="OT107" s="92" t="str">
        <f>IF(ISBLANK($OY$3),"",IF(ISBLANK(Tipy!MN101),0,IF(AND(Tipy!MN101=Výsledky!$OW$3,Tipy!MP101=Výsledky!$OY$3),50,0)))</f>
        <v/>
      </c>
      <c r="OU107" s="92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92" t="str">
        <f>IF(ISBLANK($OY$3),"",IF(OR(Tipy!MQ101=Výsledky!$OT$6,Tipy!MQ101=Výsledky!$OT$7,Tipy!MQ101=Výsledky!$OT$8,Tipy!MQ101=Výsledky!$OT$9),30,0))</f>
        <v/>
      </c>
      <c r="OW107" s="92" t="str">
        <f>IF(ISBLANK($OY$3),"",IF(OR(Tipy!MR101=Výsledky!$OW$6,Tipy!MR101=Výsledky!$OW$7,Tipy!MR101=Výsledky!$OW$8,Tipy!MR101=Výsledky!$OW$9),10,0))</f>
        <v/>
      </c>
      <c r="OX107" s="93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95" t="str">
        <f>IF(ISBLANK($OY$3),"",IF(ISBLANK(Tipy!MN101),"-",SUM(OT107:OX107)))</f>
        <v/>
      </c>
      <c r="OZ107" s="94"/>
      <c r="PA107" s="92" t="str">
        <f>IF(ISBLANK($PF$3),"",IF(ISBLANK(Tipy!MT101),0,IF(AND(Tipy!MT101=Výsledky!$PD$3,Tipy!MV101=Výsledky!$PF$3),50,0)))</f>
        <v/>
      </c>
      <c r="PB107" s="92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92" t="str">
        <f>IF(ISBLANK($PF$3),"",IF(OR(Tipy!MW101=Výsledky!$PA$6,Tipy!MW101=Výsledky!$PA$7,Tipy!MW101=Výsledky!$PA$8,Tipy!MW101=Výsledky!$PA$9),30,0))</f>
        <v/>
      </c>
      <c r="PD107" s="92" t="str">
        <f>IF(ISBLANK($PF$3),"",IF(OR(Tipy!MX101=Výsledky!$PD$6,Tipy!MX101=Výsledky!$PD$7,Tipy!MX101=Výsledky!$PD$8,Tipy!MX101=Výsledky!$PD$9),10,0))</f>
        <v/>
      </c>
      <c r="PE107" s="93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95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>
        <f>IF(ISBLANK($LS$3),"",IF(ISBLANK(Tipy!JT102),0,IF(AND(Tipy!JT102=Výsledky!$LQ$3,Tipy!JV102=Výsledky!$LS$3),50,0)))</f>
        <v>0</v>
      </c>
      <c r="LO108" s="182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82">
        <f>IF(ISBLANK($LS$3),"",IF(OR(Tipy!JW102=Výsledky!$LN$6,Tipy!JW102=Výsledky!$LN$7,Tipy!JW102=Výsledky!$LN$8,Tipy!JW102=Výsledky!$LN$9),30,0))</f>
        <v>0</v>
      </c>
      <c r="LQ108" s="182">
        <f>IF(ISBLANK($LS$3),"",IF(OR(Tipy!JX102=Výsledky!$LQ$6,Tipy!JX102=Výsledky!$LQ$7,Tipy!JX102=Výsledky!$LQ$8,Tipy!JX102=Výsledky!$LQ$9),10,0))</f>
        <v>0</v>
      </c>
      <c r="LR108" s="183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6" t="str">
        <f>IF(ISBLANK($LS$3),"",IF(ISBLANK(Tipy!JT102),"-",SUM(LN108:LR108)))</f>
        <v>-</v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182">
        <f>IF(ISBLANK($MG$3),"",IF(ISBLANK(Tipy!KF102),0,IF(AND(Tipy!KF102=Výsledky!$ME$3,Tipy!KH102=Výsledky!$MG$3),50,0)))</f>
        <v>0</v>
      </c>
      <c r="MC108" s="182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2">
        <f>IF(ISBLANK($MG$3),"",IF(OR(Tipy!KI102=Výsledky!$MB$6,Tipy!KI102=Výsledky!$MB$7,Tipy!KI102=Výsledky!$MB$8,Tipy!KI102=Výsledky!$MB$9),30,0))</f>
        <v>0</v>
      </c>
      <c r="ME108" s="182">
        <f>IF(ISBLANK($MG$3),"",IF(OR(Tipy!KJ102=Výsledky!$ME$6,Tipy!KJ102=Výsledky!$ME$7,Tipy!KJ102=Výsledky!$ME$8,Tipy!KJ102=Výsledky!$ME$9),10,0))</f>
        <v>0</v>
      </c>
      <c r="MF108" s="183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6" t="str">
        <f>IF(ISBLANK($MG$3),"",IF(ISBLANK(Tipy!KF102),"-",SUM(MB108:MF108)))</f>
        <v>-</v>
      </c>
      <c r="MH108" s="94"/>
      <c r="MI108" s="182">
        <f>IF(ISBLANK($MN$3),"",IF(ISBLANK(Tipy!KL102),0,IF(AND(Tipy!KL102=Výsledky!$ML$3,Tipy!KN102=Výsledky!$MN$3),50,0)))</f>
        <v>0</v>
      </c>
      <c r="MJ108" s="182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2">
        <f>IF(ISBLANK($MN$3),"",IF(OR(Tipy!KO102=Výsledky!$MI$6,Tipy!KO102=Výsledky!$MI$7,Tipy!KO102=Výsledky!$MI$8,Tipy!KO102=Výsledky!$MI$9),30,0))</f>
        <v>0</v>
      </c>
      <c r="ML108" s="182">
        <f>IF(ISBLANK($MN$3),"",IF(OR(Tipy!KP102=Výsledky!$ML$6,Tipy!KP102=Výsledky!$ML$7,Tipy!KP102=Výsledky!$ML$8,Tipy!KP102=Výsledky!$ML$9),10,0))</f>
        <v>0</v>
      </c>
      <c r="MM108" s="183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6" t="str">
        <f>IF(ISBLANK($MN$3),"",IF(ISBLANK(Tipy!KL102),"-",SUM(MI108:MM108)))</f>
        <v>-</v>
      </c>
      <c r="MO108" s="185"/>
      <c r="MP108" s="182">
        <f>IF(ISBLANK($MU$3),"",IF(ISBLANK(Tipy!KR102),0,IF(AND(Tipy!KR102=Výsledky!$MS$3,Tipy!KT102=Výsledky!$MU$3),50,0)))</f>
        <v>0</v>
      </c>
      <c r="MQ108" s="182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2">
        <f>IF(ISBLANK($MU$3),"",IF(OR(Tipy!KU102=Výsledky!$MP$6,Tipy!KU102=Výsledky!$MP$7,Tipy!KU102=Výsledky!$MP$8,Tipy!KU102=Výsledky!$MP$9),30,0))</f>
        <v>0</v>
      </c>
      <c r="MS108" s="182">
        <f>IF(ISBLANK($MU$3),"",IF(OR(Tipy!KV102=Výsledky!$MS$6,Tipy!KV102=Výsledky!$MS$7,Tipy!KV102=Výsledky!$MS$8,Tipy!KV102=Výsledky!$MS$9),10,0))</f>
        <v>0</v>
      </c>
      <c r="MT108" s="183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6" t="str">
        <f>IF(ISBLANK($MU$3),"",IF(ISBLANK(Tipy!KR102),"-",SUM(MP108:MT108)))</f>
        <v>-</v>
      </c>
      <c r="MV108" s="185"/>
      <c r="MW108" s="182">
        <f>IF(ISBLANK($NB$3),"",IF(ISBLANK(Tipy!KX102),0,IF(AND(Tipy!KX102=Výsledky!$MZ$3,Tipy!KZ102=Výsledky!$NB$3),50,0)))</f>
        <v>0</v>
      </c>
      <c r="MX108" s="182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2">
        <f>IF(ISBLANK($NB$3),"",IF(OR(Tipy!LA102=Výsledky!$MW$6,Tipy!LA102=Výsledky!$MW$7,Tipy!LA102=Výsledky!$MW$8,Tipy!LA102=Výsledky!$MW$9),30,0))</f>
        <v>0</v>
      </c>
      <c r="MZ108" s="182">
        <f>IF(ISBLANK($NB$3),"",IF(OR(Tipy!LB102=Výsledky!$MZ$6,Tipy!LB102=Výsledky!$MZ$7,Tipy!LB102=Výsledky!$MZ$8,Tipy!LB102=Výsledky!$MZ$9),10,0))</f>
        <v>0</v>
      </c>
      <c r="NA108" s="183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6" t="str">
        <f>IF(ISBLANK($NB$3),"",IF(ISBLANK(Tipy!KX102),"-",SUM(MW108:NA108)))</f>
        <v>-</v>
      </c>
      <c r="NC108" s="185"/>
      <c r="ND108" s="182" t="str">
        <f>IF(ISBLANK($NI$3),"",IF(ISBLANK(Tipy!LD102),0,IF(AND(Tipy!LD102=Výsledky!$NG$3,Tipy!LF102=Výsledky!$NI$3),50,0)))</f>
        <v/>
      </c>
      <c r="NE108" s="182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2" t="str">
        <f>IF(ISBLANK($NI$3),"",IF(OR(Tipy!LG102=Výsledky!$ND$6,Tipy!LG102=Výsledky!$ND$7,Tipy!LG102=Výsledky!$ND$8,Tipy!LG102=Výsledky!$ND$9),30,0))</f>
        <v/>
      </c>
      <c r="NG108" s="182" t="str">
        <f>IF(ISBLANK($NI$3),"",IF(OR(Tipy!LH102=Výsledky!$NG$6,Tipy!LH102=Výsledky!$NG$7,Tipy!LH102=Výsledky!$NG$8,Tipy!LH102=Výsledky!$NG$9),10,0))</f>
        <v/>
      </c>
      <c r="NH108" s="183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6" t="str">
        <f>IF(ISBLANK($NI$3),"",IF(ISBLANK(Tipy!LD102),"-",SUM(ND108:NH108)))</f>
        <v/>
      </c>
      <c r="NJ108" s="185"/>
      <c r="NK108" s="182">
        <f>IF(ISBLANK($NP$3),"",IF(ISBLANK(Tipy!LJ102),0,IF(AND(Tipy!LJ102=Výsledky!$NN$3,Tipy!LL102=Výsledky!$NP$3),50,0)))</f>
        <v>0</v>
      </c>
      <c r="NL108" s="182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2">
        <f>IF(ISBLANK($NP$3),"",IF(OR(Tipy!LM102=Výsledky!$NK$6,Tipy!LM102=Výsledky!$NK$7,Tipy!LM102=Výsledky!$NK$8,Tipy!LM102=Výsledky!$NK$9),30,0))</f>
        <v>0</v>
      </c>
      <c r="NN108" s="182">
        <f>IF(ISBLANK($NP$3),"",IF(OR(Tipy!LN102=Výsledky!$NN$6,Tipy!LN102=Výsledky!$NN$7,Tipy!LN102=Výsledky!$NN$8,Tipy!LN102=Výsledky!$NN$9),10,0))</f>
        <v>0</v>
      </c>
      <c r="NO108" s="183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6" t="str">
        <f>IF(ISBLANK($NP$3),"",IF(ISBLANK(Tipy!LJ102),"-",SUM(NK108:NO108)))</f>
        <v>-</v>
      </c>
      <c r="NQ108" s="185"/>
      <c r="NR108" s="182">
        <f>IF(ISBLANK($NW$3),"",IF(ISBLANK(Tipy!LP102),0,IF(AND(Tipy!LP102=Výsledky!$NU$3,Tipy!LR102=Výsledky!$NW$3),50,0)))</f>
        <v>0</v>
      </c>
      <c r="NS108" s="182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82">
        <f>IF(ISBLANK($NW$3),"",IF(OR(Tipy!LS102=Výsledky!$NR$6,Tipy!LS102=Výsledky!$NR$7,Tipy!LS102=Výsledky!$NR$8,Tipy!LS102=Výsledky!$NR$9),30,0))</f>
        <v>0</v>
      </c>
      <c r="NU108" s="182">
        <f>IF(ISBLANK($NW$3),"",IF(OR(Tipy!LT102=Výsledky!$NU$6,Tipy!LT102=Výsledky!$NU$7,Tipy!LT102=Výsledky!$NU$8,Tipy!LT102=Výsledky!$NU$9),10,0))</f>
        <v>0</v>
      </c>
      <c r="NV108" s="183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6" t="str">
        <f>IF(ISBLANK($NW$3),"",IF(ISBLANK(Tipy!LP102),"-",SUM(NR108:NV108)))</f>
        <v>-</v>
      </c>
      <c r="NX108" s="94"/>
      <c r="NY108" s="92">
        <f>IF(ISBLANK($OD$3),"",IF(ISBLANK(Tipy!LV102),0,IF(AND(Tipy!LV102=Výsledky!$OB$3,Tipy!LX102=Výsledky!$OD$3),50,0)))</f>
        <v>0</v>
      </c>
      <c r="NZ108" s="92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92">
        <f>IF(ISBLANK($OD$3),"",IF(OR(Tipy!LY102=Výsledky!$NY$6,Tipy!LY102=Výsledky!$NY$7,Tipy!LY102=Výsledky!$NY$8,Tipy!LY102=Výsledky!$NY$9),30,0))</f>
        <v>0</v>
      </c>
      <c r="OB108" s="92">
        <f>IF(ISBLANK($OD$3),"",IF(OR(Tipy!LZ102=Výsledky!$OB$6,Tipy!LZ102=Výsledky!$OB$7,Tipy!LZ102=Výsledky!$OB$8,Tipy!LZ102=Výsledky!$OB$9),10,0))</f>
        <v>0</v>
      </c>
      <c r="OC108" s="93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95" t="str">
        <f>IF(ISBLANK($OD$3),"",IF(ISBLANK(Tipy!LV102),"-",SUM(NY108:OC108)))</f>
        <v>-</v>
      </c>
      <c r="OE108" s="94"/>
      <c r="OF108" s="92" t="str">
        <f>IF(ISBLANK($OK$3),"",IF(ISBLANK(Tipy!MB102),0,IF(AND(Tipy!MB102=Výsledky!$OI$3,Tipy!MD102=Výsledky!$OK$3),50,0)))</f>
        <v/>
      </c>
      <c r="OG108" s="92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92" t="str">
        <f>IF(ISBLANK($OK$3),"",IF(OR(Tipy!ME102=Výsledky!$OF$6,Tipy!ME102=Výsledky!$OF$7,Tipy!ME102=Výsledky!$OF$8,Tipy!ME102=Výsledky!$OF$9),30,0))</f>
        <v/>
      </c>
      <c r="OI108" s="92" t="str">
        <f>IF(ISBLANK($OK$3),"",IF(OR(Tipy!MF102=Výsledky!$OI$6,Tipy!MF102=Výsledky!$OI$7,Tipy!MF102=Výsledky!$OI$8,Tipy!MF102=Výsledky!$OI$9),10,0))</f>
        <v/>
      </c>
      <c r="OJ108" s="93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95" t="str">
        <f>IF(ISBLANK($OK$3),"",IF(ISBLANK(Tipy!MB102),"-",SUM(OF108:OJ108)))</f>
        <v/>
      </c>
      <c r="OL108" s="94"/>
      <c r="OM108" s="92" t="str">
        <f>IF(ISBLANK($OR$3),"",IF(ISBLANK(Tipy!MH102),0,IF(AND(Tipy!MH102=Výsledky!$OP$3,Tipy!MJ102=Výsledky!$OR$3),50,0)))</f>
        <v/>
      </c>
      <c r="ON108" s="92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92" t="str">
        <f>IF(ISBLANK($OR$3),"",IF(OR(Tipy!MK102=Výsledky!$OM$6,Tipy!MK102=Výsledky!$OM$7,Tipy!MK102=Výsledky!$OM$8,Tipy!MK102=Výsledky!$OM$9),30,0))</f>
        <v/>
      </c>
      <c r="OP108" s="92" t="str">
        <f>IF(ISBLANK($OR$3),"",IF(OR(Tipy!ML102=Výsledky!$OP$6,Tipy!ML102=Výsledky!$OP$7,Tipy!ML102=Výsledky!$OP$8,Tipy!ML102=Výsledky!$OP$9),10,0))</f>
        <v/>
      </c>
      <c r="OQ108" s="93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95" t="str">
        <f>IF(ISBLANK($OR$3),"",IF(ISBLANK(Tipy!MH102),"-",SUM(OM108:OQ108)))</f>
        <v/>
      </c>
      <c r="OS108" s="94"/>
      <c r="OT108" s="92" t="str">
        <f>IF(ISBLANK($OY$3),"",IF(ISBLANK(Tipy!MN102),0,IF(AND(Tipy!MN102=Výsledky!$OW$3,Tipy!MP102=Výsledky!$OY$3),50,0)))</f>
        <v/>
      </c>
      <c r="OU108" s="92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92" t="str">
        <f>IF(ISBLANK($OY$3),"",IF(OR(Tipy!MQ102=Výsledky!$OT$6,Tipy!MQ102=Výsledky!$OT$7,Tipy!MQ102=Výsledky!$OT$8,Tipy!MQ102=Výsledky!$OT$9),30,0))</f>
        <v/>
      </c>
      <c r="OW108" s="92" t="str">
        <f>IF(ISBLANK($OY$3),"",IF(OR(Tipy!MR102=Výsledky!$OW$6,Tipy!MR102=Výsledky!$OW$7,Tipy!MR102=Výsledky!$OW$8,Tipy!MR102=Výsledky!$OW$9),10,0))</f>
        <v/>
      </c>
      <c r="OX108" s="93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95" t="str">
        <f>IF(ISBLANK($OY$3),"",IF(ISBLANK(Tipy!MN102),"-",SUM(OT108:OX108)))</f>
        <v/>
      </c>
      <c r="OZ108" s="94"/>
      <c r="PA108" s="92" t="str">
        <f>IF(ISBLANK($PF$3),"",IF(ISBLANK(Tipy!MT102),0,IF(AND(Tipy!MT102=Výsledky!$PD$3,Tipy!MV102=Výsledky!$PF$3),50,0)))</f>
        <v/>
      </c>
      <c r="PB108" s="92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92" t="str">
        <f>IF(ISBLANK($PF$3),"",IF(OR(Tipy!MW102=Výsledky!$PA$6,Tipy!MW102=Výsledky!$PA$7,Tipy!MW102=Výsledky!$PA$8,Tipy!MW102=Výsledky!$PA$9),30,0))</f>
        <v/>
      </c>
      <c r="PD108" s="92" t="str">
        <f>IF(ISBLANK($PF$3),"",IF(OR(Tipy!MX102=Výsledky!$PD$6,Tipy!MX102=Výsledky!$PD$7,Tipy!MX102=Výsledky!$PD$8,Tipy!MX102=Výsledky!$PD$9),10,0))</f>
        <v/>
      </c>
      <c r="PE108" s="93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95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>
        <f>IF(ISBLANK($LS$3),"",IF(ISBLANK(Tipy!JT103),0,IF(AND(Tipy!JT103=Výsledky!$LQ$3,Tipy!JV103=Výsledky!$LS$3),50,0)))</f>
        <v>0</v>
      </c>
      <c r="LO109" s="182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82">
        <f>IF(ISBLANK($LS$3),"",IF(OR(Tipy!JW103=Výsledky!$LN$6,Tipy!JW103=Výsledky!$LN$7,Tipy!JW103=Výsledky!$LN$8,Tipy!JW103=Výsledky!$LN$9),30,0))</f>
        <v>30</v>
      </c>
      <c r="LQ109" s="182">
        <f>IF(ISBLANK($LS$3),"",IF(OR(Tipy!JX103=Výsledky!$LQ$6,Tipy!JX103=Výsledky!$LQ$7,Tipy!JX103=Výsledky!$LQ$8,Tipy!JX103=Výsledky!$LQ$9),10,0))</f>
        <v>0</v>
      </c>
      <c r="LR109" s="183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6">
        <f>IF(ISBLANK($LS$3),"",IF(ISBLANK(Tipy!JT103),"-",SUM(LN109:LR109)))</f>
        <v>50</v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182">
        <f>IF(ISBLANK($MG$3),"",IF(ISBLANK(Tipy!KF103),0,IF(AND(Tipy!KF103=Výsledky!$ME$3,Tipy!KH103=Výsledky!$MG$3),50,0)))</f>
        <v>0</v>
      </c>
      <c r="MC109" s="182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2">
        <f>IF(ISBLANK($MG$3),"",IF(OR(Tipy!KI103=Výsledky!$MB$6,Tipy!KI103=Výsledky!$MB$7,Tipy!KI103=Výsledky!$MB$8,Tipy!KI103=Výsledky!$MB$9),30,0))</f>
        <v>0</v>
      </c>
      <c r="ME109" s="182">
        <f>IF(ISBLANK($MG$3),"",IF(OR(Tipy!KJ103=Výsledky!$ME$6,Tipy!KJ103=Výsledky!$ME$7,Tipy!KJ103=Výsledky!$ME$8,Tipy!KJ103=Výsledky!$ME$9),10,0))</f>
        <v>0</v>
      </c>
      <c r="MF109" s="183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6" t="str">
        <f>IF(ISBLANK($MG$3),"",IF(ISBLANK(Tipy!KF103),"-",SUM(MB109:MF109)))</f>
        <v>-</v>
      </c>
      <c r="MH109" s="94"/>
      <c r="MI109" s="182">
        <f>IF(ISBLANK($MN$3),"",IF(ISBLANK(Tipy!KL103),0,IF(AND(Tipy!KL103=Výsledky!$ML$3,Tipy!KN103=Výsledky!$MN$3),50,0)))</f>
        <v>0</v>
      </c>
      <c r="MJ109" s="182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2">
        <f>IF(ISBLANK($MN$3),"",IF(OR(Tipy!KO103=Výsledky!$MI$6,Tipy!KO103=Výsledky!$MI$7,Tipy!KO103=Výsledky!$MI$8,Tipy!KO103=Výsledky!$MI$9),30,0))</f>
        <v>30</v>
      </c>
      <c r="ML109" s="182">
        <f>IF(ISBLANK($MN$3),"",IF(OR(Tipy!KP103=Výsledky!$ML$6,Tipy!KP103=Výsledky!$ML$7,Tipy!KP103=Výsledky!$ML$8,Tipy!KP103=Výsledky!$ML$9),10,0))</f>
        <v>0</v>
      </c>
      <c r="MM109" s="183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6">
        <f>IF(ISBLANK($MN$3),"",IF(ISBLANK(Tipy!KL103),"-",SUM(MI109:MM109)))</f>
        <v>60</v>
      </c>
      <c r="MO109" s="185"/>
      <c r="MP109" s="182">
        <f>IF(ISBLANK($MU$3),"",IF(ISBLANK(Tipy!KR103),0,IF(AND(Tipy!KR103=Výsledky!$MS$3,Tipy!KT103=Výsledky!$MU$3),50,0)))</f>
        <v>0</v>
      </c>
      <c r="MQ109" s="182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2">
        <f>IF(ISBLANK($MU$3),"",IF(OR(Tipy!KU103=Výsledky!$MP$6,Tipy!KU103=Výsledky!$MP$7,Tipy!KU103=Výsledky!$MP$8,Tipy!KU103=Výsledky!$MP$9),30,0))</f>
        <v>30</v>
      </c>
      <c r="MS109" s="182">
        <f>IF(ISBLANK($MU$3),"",IF(OR(Tipy!KV103=Výsledky!$MS$6,Tipy!KV103=Výsledky!$MS$7,Tipy!KV103=Výsledky!$MS$8,Tipy!KV103=Výsledky!$MS$9),10,0))</f>
        <v>10</v>
      </c>
      <c r="MT109" s="183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6">
        <f>IF(ISBLANK($MU$3),"",IF(ISBLANK(Tipy!KR103),"-",SUM(MP109:MT109)))</f>
        <v>50</v>
      </c>
      <c r="MV109" s="185"/>
      <c r="MW109" s="182">
        <f>IF(ISBLANK($NB$3),"",IF(ISBLANK(Tipy!KX103),0,IF(AND(Tipy!KX103=Výsledky!$MZ$3,Tipy!KZ103=Výsledky!$NB$3),50,0)))</f>
        <v>0</v>
      </c>
      <c r="MX109" s="182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2">
        <f>IF(ISBLANK($NB$3),"",IF(OR(Tipy!LA103=Výsledky!$MW$6,Tipy!LA103=Výsledky!$MW$7,Tipy!LA103=Výsledky!$MW$8,Tipy!LA103=Výsledky!$MW$9),30,0))</f>
        <v>0</v>
      </c>
      <c r="MZ109" s="182">
        <f>IF(ISBLANK($NB$3),"",IF(OR(Tipy!LB103=Výsledky!$MZ$6,Tipy!LB103=Výsledky!$MZ$7,Tipy!LB103=Výsledky!$MZ$8,Tipy!LB103=Výsledky!$MZ$9),10,0))</f>
        <v>0</v>
      </c>
      <c r="NA109" s="183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6" t="str">
        <f>IF(ISBLANK($NB$3),"",IF(ISBLANK(Tipy!KX103),"-",SUM(MW109:NA109)))</f>
        <v>-</v>
      </c>
      <c r="NC109" s="185"/>
      <c r="ND109" s="182" t="str">
        <f>IF(ISBLANK($NI$3),"",IF(ISBLANK(Tipy!LD103),0,IF(AND(Tipy!LD103=Výsledky!$NG$3,Tipy!LF103=Výsledky!$NI$3),50,0)))</f>
        <v/>
      </c>
      <c r="NE109" s="182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2" t="str">
        <f>IF(ISBLANK($NI$3),"",IF(OR(Tipy!LG103=Výsledky!$ND$6,Tipy!LG103=Výsledky!$ND$7,Tipy!LG103=Výsledky!$ND$8,Tipy!LG103=Výsledky!$ND$9),30,0))</f>
        <v/>
      </c>
      <c r="NG109" s="182" t="str">
        <f>IF(ISBLANK($NI$3),"",IF(OR(Tipy!LH103=Výsledky!$NG$6,Tipy!LH103=Výsledky!$NG$7,Tipy!LH103=Výsledky!$NG$8,Tipy!LH103=Výsledky!$NG$9),10,0))</f>
        <v/>
      </c>
      <c r="NH109" s="183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6" t="str">
        <f>IF(ISBLANK($NI$3),"",IF(ISBLANK(Tipy!LD103),"-",SUM(ND109:NH109)))</f>
        <v/>
      </c>
      <c r="NJ109" s="185"/>
      <c r="NK109" s="182">
        <f>IF(ISBLANK($NP$3),"",IF(ISBLANK(Tipy!LJ103),0,IF(AND(Tipy!LJ103=Výsledky!$NN$3,Tipy!LL103=Výsledky!$NP$3),50,0)))</f>
        <v>0</v>
      </c>
      <c r="NL109" s="182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2">
        <f>IF(ISBLANK($NP$3),"",IF(OR(Tipy!LM103=Výsledky!$NK$6,Tipy!LM103=Výsledky!$NK$7,Tipy!LM103=Výsledky!$NK$8,Tipy!LM103=Výsledky!$NK$9),30,0))</f>
        <v>30</v>
      </c>
      <c r="NN109" s="182">
        <f>IF(ISBLANK($NP$3),"",IF(OR(Tipy!LN103=Výsledky!$NN$6,Tipy!LN103=Výsledky!$NN$7,Tipy!LN103=Výsledky!$NN$8,Tipy!LN103=Výsledky!$NN$9),10,0))</f>
        <v>0</v>
      </c>
      <c r="NO109" s="183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6">
        <f>IF(ISBLANK($NP$3),"",IF(ISBLANK(Tipy!LJ103),"-",SUM(NK109:NO109)))</f>
        <v>50</v>
      </c>
      <c r="NQ109" s="185"/>
      <c r="NR109" s="182">
        <f>IF(ISBLANK($NW$3),"",IF(ISBLANK(Tipy!LP103),0,IF(AND(Tipy!LP103=Výsledky!$NU$3,Tipy!LR103=Výsledky!$NW$3),50,0)))</f>
        <v>0</v>
      </c>
      <c r="NS109" s="182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82">
        <f>IF(ISBLANK($NW$3),"",IF(OR(Tipy!LS103=Výsledky!$NR$6,Tipy!LS103=Výsledky!$NR$7,Tipy!LS103=Výsledky!$NR$8,Tipy!LS103=Výsledky!$NR$9),30,0))</f>
        <v>0</v>
      </c>
      <c r="NU109" s="182">
        <f>IF(ISBLANK($NW$3),"",IF(OR(Tipy!LT103=Výsledky!$NU$6,Tipy!LT103=Výsledky!$NU$7,Tipy!LT103=Výsledky!$NU$8,Tipy!LT103=Výsledky!$NU$9),10,0))</f>
        <v>10</v>
      </c>
      <c r="NV109" s="183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6">
        <f>IF(ISBLANK($NW$3),"",IF(ISBLANK(Tipy!LP103),"-",SUM(NR109:NV109)))</f>
        <v>30</v>
      </c>
      <c r="NX109" s="94"/>
      <c r="NY109" s="92">
        <f>IF(ISBLANK($OD$3),"",IF(ISBLANK(Tipy!LV103),0,IF(AND(Tipy!LV103=Výsledky!$OB$3,Tipy!LX103=Výsledky!$OD$3),50,0)))</f>
        <v>50</v>
      </c>
      <c r="NZ109" s="92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92">
        <f>IF(ISBLANK($OD$3),"",IF(OR(Tipy!LY103=Výsledky!$NY$6,Tipy!LY103=Výsledky!$NY$7,Tipy!LY103=Výsledky!$NY$8,Tipy!LY103=Výsledky!$NY$9),30,0))</f>
        <v>30</v>
      </c>
      <c r="OB109" s="92">
        <f>IF(ISBLANK($OD$3),"",IF(OR(Tipy!LZ103=Výsledky!$OB$6,Tipy!LZ103=Výsledky!$OB$7,Tipy!LZ103=Výsledky!$OB$8,Tipy!LZ103=Výsledky!$OB$9),10,0))</f>
        <v>0</v>
      </c>
      <c r="OC109" s="93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95">
        <f>IF(ISBLANK($OD$3),"",IF(ISBLANK(Tipy!LV103),"-",SUM(NY109:OC109)))</f>
        <v>80</v>
      </c>
      <c r="OE109" s="94"/>
      <c r="OF109" s="92" t="str">
        <f>IF(ISBLANK($OK$3),"",IF(ISBLANK(Tipy!MB103),0,IF(AND(Tipy!MB103=Výsledky!$OI$3,Tipy!MD103=Výsledky!$OK$3),50,0)))</f>
        <v/>
      </c>
      <c r="OG109" s="92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92" t="str">
        <f>IF(ISBLANK($OK$3),"",IF(OR(Tipy!ME103=Výsledky!$OF$6,Tipy!ME103=Výsledky!$OF$7,Tipy!ME103=Výsledky!$OF$8,Tipy!ME103=Výsledky!$OF$9),30,0))</f>
        <v/>
      </c>
      <c r="OI109" s="92" t="str">
        <f>IF(ISBLANK($OK$3),"",IF(OR(Tipy!MF103=Výsledky!$OI$6,Tipy!MF103=Výsledky!$OI$7,Tipy!MF103=Výsledky!$OI$8,Tipy!MF103=Výsledky!$OI$9),10,0))</f>
        <v/>
      </c>
      <c r="OJ109" s="93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95" t="str">
        <f>IF(ISBLANK($OK$3),"",IF(ISBLANK(Tipy!MB103),"-",SUM(OF109:OJ109)))</f>
        <v/>
      </c>
      <c r="OL109" s="94"/>
      <c r="OM109" s="92" t="str">
        <f>IF(ISBLANK($OR$3),"",IF(ISBLANK(Tipy!MH103),0,IF(AND(Tipy!MH103=Výsledky!$OP$3,Tipy!MJ103=Výsledky!$OR$3),50,0)))</f>
        <v/>
      </c>
      <c r="ON109" s="92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92" t="str">
        <f>IF(ISBLANK($OR$3),"",IF(OR(Tipy!MK103=Výsledky!$OM$6,Tipy!MK103=Výsledky!$OM$7,Tipy!MK103=Výsledky!$OM$8,Tipy!MK103=Výsledky!$OM$9),30,0))</f>
        <v/>
      </c>
      <c r="OP109" s="92" t="str">
        <f>IF(ISBLANK($OR$3),"",IF(OR(Tipy!ML103=Výsledky!$OP$6,Tipy!ML103=Výsledky!$OP$7,Tipy!ML103=Výsledky!$OP$8,Tipy!ML103=Výsledky!$OP$9),10,0))</f>
        <v/>
      </c>
      <c r="OQ109" s="93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95" t="str">
        <f>IF(ISBLANK($OR$3),"",IF(ISBLANK(Tipy!MH103),"-",SUM(OM109:OQ109)))</f>
        <v/>
      </c>
      <c r="OS109" s="94"/>
      <c r="OT109" s="92" t="str">
        <f>IF(ISBLANK($OY$3),"",IF(ISBLANK(Tipy!MN103),0,IF(AND(Tipy!MN103=Výsledky!$OW$3,Tipy!MP103=Výsledky!$OY$3),50,0)))</f>
        <v/>
      </c>
      <c r="OU109" s="92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92" t="str">
        <f>IF(ISBLANK($OY$3),"",IF(OR(Tipy!MQ103=Výsledky!$OT$6,Tipy!MQ103=Výsledky!$OT$7,Tipy!MQ103=Výsledky!$OT$8,Tipy!MQ103=Výsledky!$OT$9),30,0))</f>
        <v/>
      </c>
      <c r="OW109" s="92" t="str">
        <f>IF(ISBLANK($OY$3),"",IF(OR(Tipy!MR103=Výsledky!$OW$6,Tipy!MR103=Výsledky!$OW$7,Tipy!MR103=Výsledky!$OW$8,Tipy!MR103=Výsledky!$OW$9),10,0))</f>
        <v/>
      </c>
      <c r="OX109" s="93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95" t="str">
        <f>IF(ISBLANK($OY$3),"",IF(ISBLANK(Tipy!MN103),"-",SUM(OT109:OX109)))</f>
        <v/>
      </c>
      <c r="OZ109" s="94"/>
      <c r="PA109" s="92" t="str">
        <f>IF(ISBLANK($PF$3),"",IF(ISBLANK(Tipy!MT103),0,IF(AND(Tipy!MT103=Výsledky!$PD$3,Tipy!MV103=Výsledky!$PF$3),50,0)))</f>
        <v/>
      </c>
      <c r="PB109" s="92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92" t="str">
        <f>IF(ISBLANK($PF$3),"",IF(OR(Tipy!MW103=Výsledky!$PA$6,Tipy!MW103=Výsledky!$PA$7,Tipy!MW103=Výsledky!$PA$8,Tipy!MW103=Výsledky!$PA$9),30,0))</f>
        <v/>
      </c>
      <c r="PD109" s="92" t="str">
        <f>IF(ISBLANK($PF$3),"",IF(OR(Tipy!MX103=Výsledky!$PD$6,Tipy!MX103=Výsledky!$PD$7,Tipy!MX103=Výsledky!$PD$8,Tipy!MX103=Výsledky!$PD$9),10,0))</f>
        <v/>
      </c>
      <c r="PE109" s="93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95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>
        <f>IF(ISBLANK($LS$3),"",IF(ISBLANK(Tipy!JT104),0,IF(AND(Tipy!JT104=Výsledky!$LQ$3,Tipy!JV104=Výsledky!$LS$3),50,0)))</f>
        <v>50</v>
      </c>
      <c r="LO110" s="182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82">
        <f>IF(ISBLANK($LS$3),"",IF(OR(Tipy!JW104=Výsledky!$LN$6,Tipy!JW104=Výsledky!$LN$7,Tipy!JW104=Výsledky!$LN$8,Tipy!JW104=Výsledky!$LN$9),30,0))</f>
        <v>0</v>
      </c>
      <c r="LQ110" s="182">
        <f>IF(ISBLANK($LS$3),"",IF(OR(Tipy!JX104=Výsledky!$LQ$6,Tipy!JX104=Výsledky!$LQ$7,Tipy!JX104=Výsledky!$LQ$8,Tipy!JX104=Výsledky!$LQ$9),10,0))</f>
        <v>10</v>
      </c>
      <c r="LR110" s="183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6">
        <f>IF(ISBLANK($LS$3),"",IF(ISBLANK(Tipy!JT104),"-",SUM(LN110:LR110)))</f>
        <v>60</v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182">
        <f>IF(ISBLANK($MG$3),"",IF(ISBLANK(Tipy!KF104),0,IF(AND(Tipy!KF104=Výsledky!$ME$3,Tipy!KH104=Výsledky!$MG$3),50,0)))</f>
        <v>0</v>
      </c>
      <c r="MC110" s="182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2">
        <f>IF(ISBLANK($MG$3),"",IF(OR(Tipy!KI104=Výsledky!$MB$6,Tipy!KI104=Výsledky!$MB$7,Tipy!KI104=Výsledky!$MB$8,Tipy!KI104=Výsledky!$MB$9),30,0))</f>
        <v>0</v>
      </c>
      <c r="ME110" s="182">
        <f>IF(ISBLANK($MG$3),"",IF(OR(Tipy!KJ104=Výsledky!$ME$6,Tipy!KJ104=Výsledky!$ME$7,Tipy!KJ104=Výsledky!$ME$8,Tipy!KJ104=Výsledky!$ME$9),10,0))</f>
        <v>0</v>
      </c>
      <c r="MF110" s="183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6">
        <f>IF(ISBLANK($MG$3),"",IF(ISBLANK(Tipy!KF104),"-",SUM(MB110:MF110)))</f>
        <v>30</v>
      </c>
      <c r="MH110" s="94"/>
      <c r="MI110" s="182">
        <f>IF(ISBLANK($MN$3),"",IF(ISBLANK(Tipy!KL104),0,IF(AND(Tipy!KL104=Výsledky!$ML$3,Tipy!KN104=Výsledky!$MN$3),50,0)))</f>
        <v>0</v>
      </c>
      <c r="MJ110" s="182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2">
        <f>IF(ISBLANK($MN$3),"",IF(OR(Tipy!KO104=Výsledky!$MI$6,Tipy!KO104=Výsledky!$MI$7,Tipy!KO104=Výsledky!$MI$8,Tipy!KO104=Výsledky!$MI$9),30,0))</f>
        <v>30</v>
      </c>
      <c r="ML110" s="182">
        <f>IF(ISBLANK($MN$3),"",IF(OR(Tipy!KP104=Výsledky!$ML$6,Tipy!KP104=Výsledky!$ML$7,Tipy!KP104=Výsledky!$ML$8,Tipy!KP104=Výsledky!$ML$9),10,0))</f>
        <v>0</v>
      </c>
      <c r="MM110" s="183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6">
        <f>IF(ISBLANK($MN$3),"",IF(ISBLANK(Tipy!KL104),"-",SUM(MI110:MM110)))</f>
        <v>30</v>
      </c>
      <c r="MO110" s="185"/>
      <c r="MP110" s="182">
        <f>IF(ISBLANK($MU$3),"",IF(ISBLANK(Tipy!KR104),0,IF(AND(Tipy!KR104=Výsledky!$MS$3,Tipy!KT104=Výsledky!$MU$3),50,0)))</f>
        <v>0</v>
      </c>
      <c r="MQ110" s="182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2">
        <f>IF(ISBLANK($MU$3),"",IF(OR(Tipy!KU104=Výsledky!$MP$6,Tipy!KU104=Výsledky!$MP$7,Tipy!KU104=Výsledky!$MP$8,Tipy!KU104=Výsledky!$MP$9),30,0))</f>
        <v>0</v>
      </c>
      <c r="MS110" s="182">
        <f>IF(ISBLANK($MU$3),"",IF(OR(Tipy!KV104=Výsledky!$MS$6,Tipy!KV104=Výsledky!$MS$7,Tipy!KV104=Výsledky!$MS$8,Tipy!KV104=Výsledky!$MS$9),10,0))</f>
        <v>10</v>
      </c>
      <c r="MT110" s="183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6">
        <f>IF(ISBLANK($MU$3),"",IF(ISBLANK(Tipy!KR104),"-",SUM(MP110:MT110)))</f>
        <v>10</v>
      </c>
      <c r="MV110" s="185"/>
      <c r="MW110" s="182">
        <f>IF(ISBLANK($NB$3),"",IF(ISBLANK(Tipy!KX104),0,IF(AND(Tipy!KX104=Výsledky!$MZ$3,Tipy!KZ104=Výsledky!$NB$3),50,0)))</f>
        <v>0</v>
      </c>
      <c r="MX110" s="182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2">
        <f>IF(ISBLANK($NB$3),"",IF(OR(Tipy!LA104=Výsledky!$MW$6,Tipy!LA104=Výsledky!$MW$7,Tipy!LA104=Výsledky!$MW$8,Tipy!LA104=Výsledky!$MW$9),30,0))</f>
        <v>0</v>
      </c>
      <c r="MZ110" s="182">
        <f>IF(ISBLANK($NB$3),"",IF(OR(Tipy!LB104=Výsledky!$MZ$6,Tipy!LB104=Výsledky!$MZ$7,Tipy!LB104=Výsledky!$MZ$8,Tipy!LB104=Výsledky!$MZ$9),10,0))</f>
        <v>0</v>
      </c>
      <c r="NA110" s="183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6">
        <f>IF(ISBLANK($NB$3),"",IF(ISBLANK(Tipy!KX104),"-",SUM(MW110:NA110)))</f>
        <v>0</v>
      </c>
      <c r="NC110" s="185"/>
      <c r="ND110" s="182" t="str">
        <f>IF(ISBLANK($NI$3),"",IF(ISBLANK(Tipy!LD104),0,IF(AND(Tipy!LD104=Výsledky!$NG$3,Tipy!LF104=Výsledky!$NI$3),50,0)))</f>
        <v/>
      </c>
      <c r="NE110" s="182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2" t="str">
        <f>IF(ISBLANK($NI$3),"",IF(OR(Tipy!LG104=Výsledky!$ND$6,Tipy!LG104=Výsledky!$ND$7,Tipy!LG104=Výsledky!$ND$8,Tipy!LG104=Výsledky!$ND$9),30,0))</f>
        <v/>
      </c>
      <c r="NG110" s="182" t="str">
        <f>IF(ISBLANK($NI$3),"",IF(OR(Tipy!LH104=Výsledky!$NG$6,Tipy!LH104=Výsledky!$NG$7,Tipy!LH104=Výsledky!$NG$8,Tipy!LH104=Výsledky!$NG$9),10,0))</f>
        <v/>
      </c>
      <c r="NH110" s="183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6" t="str">
        <f>IF(ISBLANK($NI$3),"",IF(ISBLANK(Tipy!LD104),"-",SUM(ND110:NH110)))</f>
        <v/>
      </c>
      <c r="NJ110" s="185"/>
      <c r="NK110" s="182">
        <f>IF(ISBLANK($NP$3),"",IF(ISBLANK(Tipy!LJ104),0,IF(AND(Tipy!LJ104=Výsledky!$NN$3,Tipy!LL104=Výsledky!$NP$3),50,0)))</f>
        <v>0</v>
      </c>
      <c r="NL110" s="182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2">
        <f>IF(ISBLANK($NP$3),"",IF(OR(Tipy!LM104=Výsledky!$NK$6,Tipy!LM104=Výsledky!$NK$7,Tipy!LM104=Výsledky!$NK$8,Tipy!LM104=Výsledky!$NK$9),30,0))</f>
        <v>0</v>
      </c>
      <c r="NN110" s="182">
        <f>IF(ISBLANK($NP$3),"",IF(OR(Tipy!LN104=Výsledky!$NN$6,Tipy!LN104=Výsledky!$NN$7,Tipy!LN104=Výsledky!$NN$8,Tipy!LN104=Výsledky!$NN$9),10,0))</f>
        <v>0</v>
      </c>
      <c r="NO110" s="183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6">
        <f>IF(ISBLANK($NP$3),"",IF(ISBLANK(Tipy!LJ104),"-",SUM(NK110:NO110)))</f>
        <v>20</v>
      </c>
      <c r="NQ110" s="185"/>
      <c r="NR110" s="182">
        <f>IF(ISBLANK($NW$3),"",IF(ISBLANK(Tipy!LP104),0,IF(AND(Tipy!LP104=Výsledky!$NU$3,Tipy!LR104=Výsledky!$NW$3),50,0)))</f>
        <v>0</v>
      </c>
      <c r="NS110" s="182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82">
        <f>IF(ISBLANK($NW$3),"",IF(OR(Tipy!LS104=Výsledky!$NR$6,Tipy!LS104=Výsledky!$NR$7,Tipy!LS104=Výsledky!$NR$8,Tipy!LS104=Výsledky!$NR$9),30,0))</f>
        <v>0</v>
      </c>
      <c r="NU110" s="182">
        <f>IF(ISBLANK($NW$3),"",IF(OR(Tipy!LT104=Výsledky!$NU$6,Tipy!LT104=Výsledky!$NU$7,Tipy!LT104=Výsledky!$NU$8,Tipy!LT104=Výsledky!$NU$9),10,0))</f>
        <v>0</v>
      </c>
      <c r="NV110" s="183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6">
        <f>IF(ISBLANK($NW$3),"",IF(ISBLANK(Tipy!LP104),"-",SUM(NR110:NV110)))</f>
        <v>20</v>
      </c>
      <c r="NX110" s="94"/>
      <c r="NY110" s="92">
        <f>IF(ISBLANK($OD$3),"",IF(ISBLANK(Tipy!LV104),0,IF(AND(Tipy!LV104=Výsledky!$OB$3,Tipy!LX104=Výsledky!$OD$3),50,0)))</f>
        <v>0</v>
      </c>
      <c r="NZ110" s="92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92">
        <f>IF(ISBLANK($OD$3),"",IF(OR(Tipy!LY104=Výsledky!$NY$6,Tipy!LY104=Výsledky!$NY$7,Tipy!LY104=Výsledky!$NY$8,Tipy!LY104=Výsledky!$NY$9),30,0))</f>
        <v>0</v>
      </c>
      <c r="OB110" s="92">
        <f>IF(ISBLANK($OD$3),"",IF(OR(Tipy!LZ104=Výsledky!$OB$6,Tipy!LZ104=Výsledky!$OB$7,Tipy!LZ104=Výsledky!$OB$8,Tipy!LZ104=Výsledky!$OB$9),10,0))</f>
        <v>0</v>
      </c>
      <c r="OC110" s="93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95" t="str">
        <f>IF(ISBLANK($OD$3),"",IF(ISBLANK(Tipy!LV104),"-",SUM(NY110:OC110)))</f>
        <v>-</v>
      </c>
      <c r="OE110" s="94"/>
      <c r="OF110" s="92" t="str">
        <f>IF(ISBLANK($OK$3),"",IF(ISBLANK(Tipy!MB104),0,IF(AND(Tipy!MB104=Výsledky!$OI$3,Tipy!MD104=Výsledky!$OK$3),50,0)))</f>
        <v/>
      </c>
      <c r="OG110" s="92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92" t="str">
        <f>IF(ISBLANK($OK$3),"",IF(OR(Tipy!ME104=Výsledky!$OF$6,Tipy!ME104=Výsledky!$OF$7,Tipy!ME104=Výsledky!$OF$8,Tipy!ME104=Výsledky!$OF$9),30,0))</f>
        <v/>
      </c>
      <c r="OI110" s="92" t="str">
        <f>IF(ISBLANK($OK$3),"",IF(OR(Tipy!MF104=Výsledky!$OI$6,Tipy!MF104=Výsledky!$OI$7,Tipy!MF104=Výsledky!$OI$8,Tipy!MF104=Výsledky!$OI$9),10,0))</f>
        <v/>
      </c>
      <c r="OJ110" s="93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95" t="str">
        <f>IF(ISBLANK($OK$3),"",IF(ISBLANK(Tipy!MB104),"-",SUM(OF110:OJ110)))</f>
        <v/>
      </c>
      <c r="OL110" s="94"/>
      <c r="OM110" s="92" t="str">
        <f>IF(ISBLANK($OR$3),"",IF(ISBLANK(Tipy!MH104),0,IF(AND(Tipy!MH104=Výsledky!$OP$3,Tipy!MJ104=Výsledky!$OR$3),50,0)))</f>
        <v/>
      </c>
      <c r="ON110" s="92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92" t="str">
        <f>IF(ISBLANK($OR$3),"",IF(OR(Tipy!MK104=Výsledky!$OM$6,Tipy!MK104=Výsledky!$OM$7,Tipy!MK104=Výsledky!$OM$8,Tipy!MK104=Výsledky!$OM$9),30,0))</f>
        <v/>
      </c>
      <c r="OP110" s="92" t="str">
        <f>IF(ISBLANK($OR$3),"",IF(OR(Tipy!ML104=Výsledky!$OP$6,Tipy!ML104=Výsledky!$OP$7,Tipy!ML104=Výsledky!$OP$8,Tipy!ML104=Výsledky!$OP$9),10,0))</f>
        <v/>
      </c>
      <c r="OQ110" s="93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95" t="str">
        <f>IF(ISBLANK($OR$3),"",IF(ISBLANK(Tipy!MH104),"-",SUM(OM110:OQ110)))</f>
        <v/>
      </c>
      <c r="OS110" s="94"/>
      <c r="OT110" s="92" t="str">
        <f>IF(ISBLANK($OY$3),"",IF(ISBLANK(Tipy!MN104),0,IF(AND(Tipy!MN104=Výsledky!$OW$3,Tipy!MP104=Výsledky!$OY$3),50,0)))</f>
        <v/>
      </c>
      <c r="OU110" s="92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92" t="str">
        <f>IF(ISBLANK($OY$3),"",IF(OR(Tipy!MQ104=Výsledky!$OT$6,Tipy!MQ104=Výsledky!$OT$7,Tipy!MQ104=Výsledky!$OT$8,Tipy!MQ104=Výsledky!$OT$9),30,0))</f>
        <v/>
      </c>
      <c r="OW110" s="92" t="str">
        <f>IF(ISBLANK($OY$3),"",IF(OR(Tipy!MR104=Výsledky!$OW$6,Tipy!MR104=Výsledky!$OW$7,Tipy!MR104=Výsledky!$OW$8,Tipy!MR104=Výsledky!$OW$9),10,0))</f>
        <v/>
      </c>
      <c r="OX110" s="93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95" t="str">
        <f>IF(ISBLANK($OY$3),"",IF(ISBLANK(Tipy!MN104),"-",SUM(OT110:OX110)))</f>
        <v/>
      </c>
      <c r="OZ110" s="94"/>
      <c r="PA110" s="92" t="str">
        <f>IF(ISBLANK($PF$3),"",IF(ISBLANK(Tipy!MT104),0,IF(AND(Tipy!MT104=Výsledky!$PD$3,Tipy!MV104=Výsledky!$PF$3),50,0)))</f>
        <v/>
      </c>
      <c r="PB110" s="92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92" t="str">
        <f>IF(ISBLANK($PF$3),"",IF(OR(Tipy!MW104=Výsledky!$PA$6,Tipy!MW104=Výsledky!$PA$7,Tipy!MW104=Výsledky!$PA$8,Tipy!MW104=Výsledky!$PA$9),30,0))</f>
        <v/>
      </c>
      <c r="PD110" s="92" t="str">
        <f>IF(ISBLANK($PF$3),"",IF(OR(Tipy!MX104=Výsledky!$PD$6,Tipy!MX104=Výsledky!$PD$7,Tipy!MX104=Výsledky!$PD$8,Tipy!MX104=Výsledky!$PD$9),10,0))</f>
        <v/>
      </c>
      <c r="PE110" s="93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95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>
        <f>IF(ISBLANK($LS$3),"",IF(ISBLANK(Tipy!JT105),0,IF(AND(Tipy!JT105=Výsledky!$LQ$3,Tipy!JV105=Výsledky!$LS$3),50,0)))</f>
        <v>0</v>
      </c>
      <c r="LO111" s="182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82">
        <f>IF(ISBLANK($LS$3),"",IF(OR(Tipy!JW105=Výsledky!$LN$6,Tipy!JW105=Výsledky!$LN$7,Tipy!JW105=Výsledky!$LN$8,Tipy!JW105=Výsledky!$LN$9),30,0))</f>
        <v>30</v>
      </c>
      <c r="LQ111" s="182">
        <f>IF(ISBLANK($LS$3),"",IF(OR(Tipy!JX105=Výsledky!$LQ$6,Tipy!JX105=Výsledky!$LQ$7,Tipy!JX105=Výsledky!$LQ$8,Tipy!JX105=Výsledky!$LQ$9),10,0))</f>
        <v>0</v>
      </c>
      <c r="LR111" s="183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6">
        <f>IF(ISBLANK($LS$3),"",IF(ISBLANK(Tipy!JT105),"-",SUM(LN111:LR111)))</f>
        <v>50</v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182">
        <f>IF(ISBLANK($MG$3),"",IF(ISBLANK(Tipy!KF105),0,IF(AND(Tipy!KF105=Výsledky!$ME$3,Tipy!KH105=Výsledky!$MG$3),50,0)))</f>
        <v>0</v>
      </c>
      <c r="MC111" s="182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2">
        <f>IF(ISBLANK($MG$3),"",IF(OR(Tipy!KI105=Výsledky!$MB$6,Tipy!KI105=Výsledky!$MB$7,Tipy!KI105=Výsledky!$MB$8,Tipy!KI105=Výsledky!$MB$9),30,0))</f>
        <v>30</v>
      </c>
      <c r="ME111" s="182">
        <f>IF(ISBLANK($MG$3),"",IF(OR(Tipy!KJ105=Výsledky!$ME$6,Tipy!KJ105=Výsledky!$ME$7,Tipy!KJ105=Výsledky!$ME$8,Tipy!KJ105=Výsledky!$ME$9),10,0))</f>
        <v>0</v>
      </c>
      <c r="MF111" s="183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6">
        <f>IF(ISBLANK($MG$3),"",IF(ISBLANK(Tipy!KF105),"-",SUM(MB111:MF111)))</f>
        <v>50</v>
      </c>
      <c r="MH111" s="94"/>
      <c r="MI111" s="182">
        <f>IF(ISBLANK($MN$3),"",IF(ISBLANK(Tipy!KL105),0,IF(AND(Tipy!KL105=Výsledky!$ML$3,Tipy!KN105=Výsledky!$MN$3),50,0)))</f>
        <v>0</v>
      </c>
      <c r="MJ111" s="182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2">
        <f>IF(ISBLANK($MN$3),"",IF(OR(Tipy!KO105=Výsledky!$MI$6,Tipy!KO105=Výsledky!$MI$7,Tipy!KO105=Výsledky!$MI$8,Tipy!KO105=Výsledky!$MI$9),30,0))</f>
        <v>30</v>
      </c>
      <c r="ML111" s="182">
        <f>IF(ISBLANK($MN$3),"",IF(OR(Tipy!KP105=Výsledky!$ML$6,Tipy!KP105=Výsledky!$ML$7,Tipy!KP105=Výsledky!$ML$8,Tipy!KP105=Výsledky!$ML$9),10,0))</f>
        <v>0</v>
      </c>
      <c r="MM111" s="183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6">
        <f>IF(ISBLANK($MN$3),"",IF(ISBLANK(Tipy!KL105),"-",SUM(MI111:MM111)))</f>
        <v>50</v>
      </c>
      <c r="MO111" s="185"/>
      <c r="MP111" s="182">
        <f>IF(ISBLANK($MU$3),"",IF(ISBLANK(Tipy!KR105),0,IF(AND(Tipy!KR105=Výsledky!$MS$3,Tipy!KT105=Výsledky!$MU$3),50,0)))</f>
        <v>0</v>
      </c>
      <c r="MQ111" s="182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2">
        <f>IF(ISBLANK($MU$3),"",IF(OR(Tipy!KU105=Výsledky!$MP$6,Tipy!KU105=Výsledky!$MP$7,Tipy!KU105=Výsledky!$MP$8,Tipy!KU105=Výsledky!$MP$9),30,0))</f>
        <v>0</v>
      </c>
      <c r="MS111" s="182">
        <f>IF(ISBLANK($MU$3),"",IF(OR(Tipy!KV105=Výsledky!$MS$6,Tipy!KV105=Výsledky!$MS$7,Tipy!KV105=Výsledky!$MS$8,Tipy!KV105=Výsledky!$MS$9),10,0))</f>
        <v>0</v>
      </c>
      <c r="MT111" s="183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6" t="str">
        <f>IF(ISBLANK($MU$3),"",IF(ISBLANK(Tipy!KR105),"-",SUM(MP111:MT111)))</f>
        <v>-</v>
      </c>
      <c r="MV111" s="185"/>
      <c r="MW111" s="182">
        <f>IF(ISBLANK($NB$3),"",IF(ISBLANK(Tipy!KX105),0,IF(AND(Tipy!KX105=Výsledky!$MZ$3,Tipy!KZ105=Výsledky!$NB$3),50,0)))</f>
        <v>0</v>
      </c>
      <c r="MX111" s="182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2">
        <f>IF(ISBLANK($NB$3),"",IF(OR(Tipy!LA105=Výsledky!$MW$6,Tipy!LA105=Výsledky!$MW$7,Tipy!LA105=Výsledky!$MW$8,Tipy!LA105=Výsledky!$MW$9),30,0))</f>
        <v>0</v>
      </c>
      <c r="MZ111" s="182">
        <f>IF(ISBLANK($NB$3),"",IF(OR(Tipy!LB105=Výsledky!$MZ$6,Tipy!LB105=Výsledky!$MZ$7,Tipy!LB105=Výsledky!$MZ$8,Tipy!LB105=Výsledky!$MZ$9),10,0))</f>
        <v>0</v>
      </c>
      <c r="NA111" s="183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6">
        <f>IF(ISBLANK($NB$3),"",IF(ISBLANK(Tipy!KX105),"-",SUM(MW111:NA111)))</f>
        <v>0</v>
      </c>
      <c r="NC111" s="185"/>
      <c r="ND111" s="182" t="str">
        <f>IF(ISBLANK($NI$3),"",IF(ISBLANK(Tipy!LD105),0,IF(AND(Tipy!LD105=Výsledky!$NG$3,Tipy!LF105=Výsledky!$NI$3),50,0)))</f>
        <v/>
      </c>
      <c r="NE111" s="182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2" t="str">
        <f>IF(ISBLANK($NI$3),"",IF(OR(Tipy!LG105=Výsledky!$ND$6,Tipy!LG105=Výsledky!$ND$7,Tipy!LG105=Výsledky!$ND$8,Tipy!LG105=Výsledky!$ND$9),30,0))</f>
        <v/>
      </c>
      <c r="NG111" s="182" t="str">
        <f>IF(ISBLANK($NI$3),"",IF(OR(Tipy!LH105=Výsledky!$NG$6,Tipy!LH105=Výsledky!$NG$7,Tipy!LH105=Výsledky!$NG$8,Tipy!LH105=Výsledky!$NG$9),10,0))</f>
        <v/>
      </c>
      <c r="NH111" s="183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6" t="str">
        <f>IF(ISBLANK($NI$3),"",IF(ISBLANK(Tipy!LD105),"-",SUM(ND111:NH111)))</f>
        <v/>
      </c>
      <c r="NJ111" s="185"/>
      <c r="NK111" s="182">
        <f>IF(ISBLANK($NP$3),"",IF(ISBLANK(Tipy!LJ105),0,IF(AND(Tipy!LJ105=Výsledky!$NN$3,Tipy!LL105=Výsledky!$NP$3),50,0)))</f>
        <v>0</v>
      </c>
      <c r="NL111" s="182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2">
        <f>IF(ISBLANK($NP$3),"",IF(OR(Tipy!LM105=Výsledky!$NK$6,Tipy!LM105=Výsledky!$NK$7,Tipy!LM105=Výsledky!$NK$8,Tipy!LM105=Výsledky!$NK$9),30,0))</f>
        <v>0</v>
      </c>
      <c r="NN111" s="182">
        <f>IF(ISBLANK($NP$3),"",IF(OR(Tipy!LN105=Výsledky!$NN$6,Tipy!LN105=Výsledky!$NN$7,Tipy!LN105=Výsledky!$NN$8,Tipy!LN105=Výsledky!$NN$9),10,0))</f>
        <v>0</v>
      </c>
      <c r="NO111" s="183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6">
        <f>IF(ISBLANK($NP$3),"",IF(ISBLANK(Tipy!LJ105),"-",SUM(NK111:NO111)))</f>
        <v>20</v>
      </c>
      <c r="NQ111" s="185"/>
      <c r="NR111" s="182">
        <f>IF(ISBLANK($NW$3),"",IF(ISBLANK(Tipy!LP105),0,IF(AND(Tipy!LP105=Výsledky!$NU$3,Tipy!LR105=Výsledky!$NW$3),50,0)))</f>
        <v>0</v>
      </c>
      <c r="NS111" s="182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82">
        <f>IF(ISBLANK($NW$3),"",IF(OR(Tipy!LS105=Výsledky!$NR$6,Tipy!LS105=Výsledky!$NR$7,Tipy!LS105=Výsledky!$NR$8,Tipy!LS105=Výsledky!$NR$9),30,0))</f>
        <v>0</v>
      </c>
      <c r="NU111" s="182">
        <f>IF(ISBLANK($NW$3),"",IF(OR(Tipy!LT105=Výsledky!$NU$6,Tipy!LT105=Výsledky!$NU$7,Tipy!LT105=Výsledky!$NU$8,Tipy!LT105=Výsledky!$NU$9),10,0))</f>
        <v>0</v>
      </c>
      <c r="NV111" s="183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6">
        <f>IF(ISBLANK($NW$3),"",IF(ISBLANK(Tipy!LP105),"-",SUM(NR111:NV111)))</f>
        <v>30</v>
      </c>
      <c r="NX111" s="94"/>
      <c r="NY111" s="92">
        <f>IF(ISBLANK($OD$3),"",IF(ISBLANK(Tipy!LV105),0,IF(AND(Tipy!LV105=Výsledky!$OB$3,Tipy!LX105=Výsledky!$OD$3),50,0)))</f>
        <v>0</v>
      </c>
      <c r="NZ111" s="92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92">
        <f>IF(ISBLANK($OD$3),"",IF(OR(Tipy!LY105=Výsledky!$NY$6,Tipy!LY105=Výsledky!$NY$7,Tipy!LY105=Výsledky!$NY$8,Tipy!LY105=Výsledky!$NY$9),30,0))</f>
        <v>0</v>
      </c>
      <c r="OB111" s="92">
        <f>IF(ISBLANK($OD$3),"",IF(OR(Tipy!LZ105=Výsledky!$OB$6,Tipy!LZ105=Výsledky!$OB$7,Tipy!LZ105=Výsledky!$OB$8,Tipy!LZ105=Výsledky!$OB$9),10,0))</f>
        <v>0</v>
      </c>
      <c r="OC111" s="93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95" t="str">
        <f>IF(ISBLANK($OD$3),"",IF(ISBLANK(Tipy!LV105),"-",SUM(NY111:OC111)))</f>
        <v>-</v>
      </c>
      <c r="OE111" s="94"/>
      <c r="OF111" s="92" t="str">
        <f>IF(ISBLANK($OK$3),"",IF(ISBLANK(Tipy!MB105),0,IF(AND(Tipy!MB105=Výsledky!$OI$3,Tipy!MD105=Výsledky!$OK$3),50,0)))</f>
        <v/>
      </c>
      <c r="OG111" s="92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92" t="str">
        <f>IF(ISBLANK($OK$3),"",IF(OR(Tipy!ME105=Výsledky!$OF$6,Tipy!ME105=Výsledky!$OF$7,Tipy!ME105=Výsledky!$OF$8,Tipy!ME105=Výsledky!$OF$9),30,0))</f>
        <v/>
      </c>
      <c r="OI111" s="92" t="str">
        <f>IF(ISBLANK($OK$3),"",IF(OR(Tipy!MF105=Výsledky!$OI$6,Tipy!MF105=Výsledky!$OI$7,Tipy!MF105=Výsledky!$OI$8,Tipy!MF105=Výsledky!$OI$9),10,0))</f>
        <v/>
      </c>
      <c r="OJ111" s="93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95" t="str">
        <f>IF(ISBLANK($OK$3),"",IF(ISBLANK(Tipy!MB105),"-",SUM(OF111:OJ111)))</f>
        <v/>
      </c>
      <c r="OL111" s="94"/>
      <c r="OM111" s="92" t="str">
        <f>IF(ISBLANK($OR$3),"",IF(ISBLANK(Tipy!MH105),0,IF(AND(Tipy!MH105=Výsledky!$OP$3,Tipy!MJ105=Výsledky!$OR$3),50,0)))</f>
        <v/>
      </c>
      <c r="ON111" s="92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92" t="str">
        <f>IF(ISBLANK($OR$3),"",IF(OR(Tipy!MK105=Výsledky!$OM$6,Tipy!MK105=Výsledky!$OM$7,Tipy!MK105=Výsledky!$OM$8,Tipy!MK105=Výsledky!$OM$9),30,0))</f>
        <v/>
      </c>
      <c r="OP111" s="92" t="str">
        <f>IF(ISBLANK($OR$3),"",IF(OR(Tipy!ML105=Výsledky!$OP$6,Tipy!ML105=Výsledky!$OP$7,Tipy!ML105=Výsledky!$OP$8,Tipy!ML105=Výsledky!$OP$9),10,0))</f>
        <v/>
      </c>
      <c r="OQ111" s="93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95" t="str">
        <f>IF(ISBLANK($OR$3),"",IF(ISBLANK(Tipy!MH105),"-",SUM(OM111:OQ111)))</f>
        <v/>
      </c>
      <c r="OS111" s="94"/>
      <c r="OT111" s="92" t="str">
        <f>IF(ISBLANK($OY$3),"",IF(ISBLANK(Tipy!MN105),0,IF(AND(Tipy!MN105=Výsledky!$OW$3,Tipy!MP105=Výsledky!$OY$3),50,0)))</f>
        <v/>
      </c>
      <c r="OU111" s="92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92" t="str">
        <f>IF(ISBLANK($OY$3),"",IF(OR(Tipy!MQ105=Výsledky!$OT$6,Tipy!MQ105=Výsledky!$OT$7,Tipy!MQ105=Výsledky!$OT$8,Tipy!MQ105=Výsledky!$OT$9),30,0))</f>
        <v/>
      </c>
      <c r="OW111" s="92" t="str">
        <f>IF(ISBLANK($OY$3),"",IF(OR(Tipy!MR105=Výsledky!$OW$6,Tipy!MR105=Výsledky!$OW$7,Tipy!MR105=Výsledky!$OW$8,Tipy!MR105=Výsledky!$OW$9),10,0))</f>
        <v/>
      </c>
      <c r="OX111" s="93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95" t="str">
        <f>IF(ISBLANK($OY$3),"",IF(ISBLANK(Tipy!MN105),"-",SUM(OT111:OX111)))</f>
        <v/>
      </c>
      <c r="OZ111" s="94"/>
      <c r="PA111" s="92" t="str">
        <f>IF(ISBLANK($PF$3),"",IF(ISBLANK(Tipy!MT105),0,IF(AND(Tipy!MT105=Výsledky!$PD$3,Tipy!MV105=Výsledky!$PF$3),50,0)))</f>
        <v/>
      </c>
      <c r="PB111" s="92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92" t="str">
        <f>IF(ISBLANK($PF$3),"",IF(OR(Tipy!MW105=Výsledky!$PA$6,Tipy!MW105=Výsledky!$PA$7,Tipy!MW105=Výsledky!$PA$8,Tipy!MW105=Výsledky!$PA$9),30,0))</f>
        <v/>
      </c>
      <c r="PD111" s="92" t="str">
        <f>IF(ISBLANK($PF$3),"",IF(OR(Tipy!MX105=Výsledky!$PD$6,Tipy!MX105=Výsledky!$PD$7,Tipy!MX105=Výsledky!$PD$8,Tipy!MX105=Výsledky!$PD$9),10,0))</f>
        <v/>
      </c>
      <c r="PE111" s="93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95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>
        <f>IF(ISBLANK($LS$3),"",IF(ISBLANK(Tipy!JT106),0,IF(AND(Tipy!JT106=Výsledky!$LQ$3,Tipy!JV106=Výsledky!$LS$3),50,0)))</f>
        <v>0</v>
      </c>
      <c r="LO112" s="188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8">
        <f>IF(ISBLANK($LS$3),"",IF(OR(Tipy!JW106=Výsledky!$LN$6,Tipy!JW106=Výsledky!$LN$7,Tipy!JW106=Výsledky!$LN$8,Tipy!JW106=Výsledky!$LN$9),30,0))</f>
        <v>0</v>
      </c>
      <c r="LQ112" s="188">
        <f>IF(ISBLANK($LS$3),"",IF(OR(Tipy!JX106=Výsledky!$LQ$6,Tipy!JX106=Výsledky!$LQ$7,Tipy!JX106=Výsledky!$LQ$8,Tipy!JX106=Výsledky!$LQ$9),10,0))</f>
        <v>0</v>
      </c>
      <c r="LR112" s="189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90" t="str">
        <f>IF(ISBLANK($LS$3),"",IF(ISBLANK(Tipy!JT106),"-",SUM(LN112:LR112)))</f>
        <v>-</v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>
        <f>IF(ISBLANK($MG$3),"",IF(ISBLANK(Tipy!KF106),0,IF(AND(Tipy!KF106=Výsledky!$ME$3,Tipy!KH106=Výsledky!$MG$3),50,0)))</f>
        <v>0</v>
      </c>
      <c r="MC112" s="188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8">
        <f>IF(ISBLANK($MG$3),"",IF(OR(Tipy!KI106=Výsledky!$MB$6,Tipy!KI106=Výsledky!$MB$7,Tipy!KI106=Výsledky!$MB$8,Tipy!KI106=Výsledky!$MB$9),30,0))</f>
        <v>0</v>
      </c>
      <c r="ME112" s="188">
        <f>IF(ISBLANK($MG$3),"",IF(OR(Tipy!KJ106=Výsledky!$ME$6,Tipy!KJ106=Výsledky!$ME$7,Tipy!KJ106=Výsledky!$ME$8,Tipy!KJ106=Výsledky!$ME$9),10,0))</f>
        <v>0</v>
      </c>
      <c r="MF112" s="189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90" t="str">
        <f>IF(ISBLANK($MG$3),"",IF(ISBLANK(Tipy!KF106),"-",SUM(MB112:MF112)))</f>
        <v>-</v>
      </c>
      <c r="MH112" s="94"/>
      <c r="MI112" s="187">
        <f>IF(ISBLANK($MN$3),"",IF(ISBLANK(Tipy!KL106),0,IF(AND(Tipy!KL106=Výsledky!$ML$3,Tipy!KN106=Výsledky!$MN$3),50,0)))</f>
        <v>0</v>
      </c>
      <c r="MJ112" s="188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8">
        <f>IF(ISBLANK($MN$3),"",IF(OR(Tipy!KO106=Výsledky!$MI$6,Tipy!KO106=Výsledky!$MI$7,Tipy!KO106=Výsledky!$MI$8,Tipy!KO106=Výsledky!$MI$9),30,0))</f>
        <v>0</v>
      </c>
      <c r="ML112" s="188">
        <f>IF(ISBLANK($MN$3),"",IF(OR(Tipy!KP106=Výsledky!$ML$6,Tipy!KP106=Výsledky!$ML$7,Tipy!KP106=Výsledky!$ML$8,Tipy!KP106=Výsledky!$ML$9),10,0))</f>
        <v>0</v>
      </c>
      <c r="MM112" s="189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90" t="str">
        <f>IF(ISBLANK($MN$3),"",IF(ISBLANK(Tipy!KL106),"-",SUM(MI112:MM112)))</f>
        <v>-</v>
      </c>
      <c r="MO112" s="185"/>
      <c r="MP112" s="187">
        <f>IF(ISBLANK($MU$3),"",IF(ISBLANK(Tipy!KR106),0,IF(AND(Tipy!KR106=Výsledky!$MS$3,Tipy!KT106=Výsledky!$MU$3),50,0)))</f>
        <v>0</v>
      </c>
      <c r="MQ112" s="188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8">
        <f>IF(ISBLANK($MU$3),"",IF(OR(Tipy!KU106=Výsledky!$MP$6,Tipy!KU106=Výsledky!$MP$7,Tipy!KU106=Výsledky!$MP$8,Tipy!KU106=Výsledky!$MP$9),30,0))</f>
        <v>0</v>
      </c>
      <c r="MS112" s="188">
        <f>IF(ISBLANK($MU$3),"",IF(OR(Tipy!KV106=Výsledky!$MS$6,Tipy!KV106=Výsledky!$MS$7,Tipy!KV106=Výsledky!$MS$8,Tipy!KV106=Výsledky!$MS$9),10,0))</f>
        <v>0</v>
      </c>
      <c r="MT112" s="189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90" t="str">
        <f>IF(ISBLANK($MU$3),"",IF(ISBLANK(Tipy!KR106),"-",SUM(MP112:MT112)))</f>
        <v>-</v>
      </c>
      <c r="MV112" s="185"/>
      <c r="MW112" s="187">
        <f>IF(ISBLANK($NB$3),"",IF(ISBLANK(Tipy!KX106),0,IF(AND(Tipy!KX106=Výsledky!$MZ$3,Tipy!KZ106=Výsledky!$NB$3),50,0)))</f>
        <v>0</v>
      </c>
      <c r="MX112" s="188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8">
        <f>IF(ISBLANK($NB$3),"",IF(OR(Tipy!LA106=Výsledky!$MW$6,Tipy!LA106=Výsledky!$MW$7,Tipy!LA106=Výsledky!$MW$8,Tipy!LA106=Výsledky!$MW$9),30,0))</f>
        <v>0</v>
      </c>
      <c r="MZ112" s="188">
        <f>IF(ISBLANK($NB$3),"",IF(OR(Tipy!LB106=Výsledky!$MZ$6,Tipy!LB106=Výsledky!$MZ$7,Tipy!LB106=Výsledky!$MZ$8,Tipy!LB106=Výsledky!$MZ$9),10,0))</f>
        <v>0</v>
      </c>
      <c r="NA112" s="189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90" t="str">
        <f>IF(ISBLANK($NB$3),"",IF(ISBLANK(Tipy!KX106),"-",SUM(MW112:NA112)))</f>
        <v>-</v>
      </c>
      <c r="NC112" s="185"/>
      <c r="ND112" s="187" t="str">
        <f>IF(ISBLANK($NI$3),"",IF(ISBLANK(Tipy!LD106),0,IF(AND(Tipy!LD106=Výsledky!$NG$3,Tipy!LF106=Výsledky!$NI$3),50,0)))</f>
        <v/>
      </c>
      <c r="NE112" s="188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8" t="str">
        <f>IF(ISBLANK($NI$3),"",IF(OR(Tipy!LG106=Výsledky!$ND$6,Tipy!LG106=Výsledky!$ND$7,Tipy!LG106=Výsledky!$ND$8,Tipy!LG106=Výsledky!$ND$9),30,0))</f>
        <v/>
      </c>
      <c r="NG112" s="188" t="str">
        <f>IF(ISBLANK($NI$3),"",IF(OR(Tipy!LH106=Výsledky!$NG$6,Tipy!LH106=Výsledky!$NG$7,Tipy!LH106=Výsledky!$NG$8,Tipy!LH106=Výsledky!$NG$9),10,0))</f>
        <v/>
      </c>
      <c r="NH112" s="189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90" t="str">
        <f>IF(ISBLANK($NI$3),"",IF(ISBLANK(Tipy!LD106),"-",SUM(ND112:NH112)))</f>
        <v/>
      </c>
      <c r="NJ112" s="185"/>
      <c r="NK112" s="187">
        <f>IF(ISBLANK($NP$3),"",IF(ISBLANK(Tipy!LJ106),0,IF(AND(Tipy!LJ106=Výsledky!$NN$3,Tipy!LL106=Výsledky!$NP$3),50,0)))</f>
        <v>0</v>
      </c>
      <c r="NL112" s="188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8">
        <f>IF(ISBLANK($NP$3),"",IF(OR(Tipy!LM106=Výsledky!$NK$6,Tipy!LM106=Výsledky!$NK$7,Tipy!LM106=Výsledky!$NK$8,Tipy!LM106=Výsledky!$NK$9),30,0))</f>
        <v>0</v>
      </c>
      <c r="NN112" s="188">
        <f>IF(ISBLANK($NP$3),"",IF(OR(Tipy!LN106=Výsledky!$NN$6,Tipy!LN106=Výsledky!$NN$7,Tipy!LN106=Výsledky!$NN$8,Tipy!LN106=Výsledky!$NN$9),10,0))</f>
        <v>0</v>
      </c>
      <c r="NO112" s="189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90" t="str">
        <f>IF(ISBLANK($NP$3),"",IF(ISBLANK(Tipy!LJ106),"-",SUM(NK112:NO112)))</f>
        <v>-</v>
      </c>
      <c r="NQ112" s="185"/>
      <c r="NR112" s="187">
        <f>IF(ISBLANK($NW$3),"",IF(ISBLANK(Tipy!LP106),0,IF(AND(Tipy!LP106=Výsledky!$NU$3,Tipy!LR106=Výsledky!$NW$3),50,0)))</f>
        <v>0</v>
      </c>
      <c r="NS112" s="188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8">
        <f>IF(ISBLANK($NW$3),"",IF(OR(Tipy!LS106=Výsledky!$NR$6,Tipy!LS106=Výsledky!$NR$7,Tipy!LS106=Výsledky!$NR$8,Tipy!LS106=Výsledky!$NR$9),30,0))</f>
        <v>0</v>
      </c>
      <c r="NU112" s="188">
        <f>IF(ISBLANK($NW$3),"",IF(OR(Tipy!LT106=Výsledky!$NU$6,Tipy!LT106=Výsledky!$NU$7,Tipy!LT106=Výsledky!$NU$8,Tipy!LT106=Výsledky!$NU$9),10,0))</f>
        <v>0</v>
      </c>
      <c r="NV112" s="189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90" t="str">
        <f>IF(ISBLANK($NW$3),"",IF(ISBLANK(Tipy!LP106),"-",SUM(NR112:NV112)))</f>
        <v>-</v>
      </c>
      <c r="NX112" s="94"/>
      <c r="NY112" s="99">
        <f>IF(ISBLANK($OD$3),"",IF(ISBLANK(Tipy!LV106),0,IF(AND(Tipy!LV106=Výsledky!$OB$3,Tipy!LX106=Výsledky!$OD$3),50,0)))</f>
        <v>0</v>
      </c>
      <c r="NZ112" s="100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00">
        <f>IF(ISBLANK($OD$3),"",IF(OR(Tipy!LY106=Výsledky!$NY$6,Tipy!LY106=Výsledky!$NY$7,Tipy!LY106=Výsledky!$NY$8,Tipy!LY106=Výsledky!$NY$9),30,0))</f>
        <v>0</v>
      </c>
      <c r="OB112" s="100">
        <f>IF(ISBLANK($OD$3),"",IF(OR(Tipy!LZ106=Výsledky!$OB$6,Tipy!LZ106=Výsledky!$OB$7,Tipy!LZ106=Výsledky!$OB$8,Tipy!LZ106=Výsledky!$OB$9),10,0))</f>
        <v>0</v>
      </c>
      <c r="OC112" s="101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98" t="str">
        <f>IF(ISBLANK($OD$3),"",IF(ISBLANK(Tipy!LV106),"-",SUM(NY112:OC112)))</f>
        <v>-</v>
      </c>
      <c r="OE112" s="94"/>
      <c r="OF112" s="99" t="str">
        <f>IF(ISBLANK($OK$3),"",IF(ISBLANK(Tipy!MB106),0,IF(AND(Tipy!MB106=Výsledky!$OI$3,Tipy!MD106=Výsledky!$OK$3),50,0)))</f>
        <v/>
      </c>
      <c r="OG112" s="100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00" t="str">
        <f>IF(ISBLANK($OK$3),"",IF(OR(Tipy!ME106=Výsledky!$OF$6,Tipy!ME106=Výsledky!$OF$7,Tipy!ME106=Výsledky!$OF$8,Tipy!ME106=Výsledky!$OF$9),30,0))</f>
        <v/>
      </c>
      <c r="OI112" s="100" t="str">
        <f>IF(ISBLANK($OK$3),"",IF(OR(Tipy!MF106=Výsledky!$OI$6,Tipy!MF106=Výsledky!$OI$7,Tipy!MF106=Výsledky!$OI$8,Tipy!MF106=Výsledky!$OI$9),10,0))</f>
        <v/>
      </c>
      <c r="OJ112" s="101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98" t="str">
        <f>IF(ISBLANK($OK$3),"",IF(ISBLANK(Tipy!MB106),"-",SUM(OF112:OJ112)))</f>
        <v/>
      </c>
      <c r="OL112" s="94"/>
      <c r="OM112" s="99" t="str">
        <f>IF(ISBLANK($OR$3),"",IF(ISBLANK(Tipy!MH106),0,IF(AND(Tipy!MH106=Výsledky!$OP$3,Tipy!MJ106=Výsledky!$OR$3),50,0)))</f>
        <v/>
      </c>
      <c r="ON112" s="100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00" t="str">
        <f>IF(ISBLANK($OR$3),"",IF(OR(Tipy!MK106=Výsledky!$OM$6,Tipy!MK106=Výsledky!$OM$7,Tipy!MK106=Výsledky!$OM$8,Tipy!MK106=Výsledky!$OM$9),30,0))</f>
        <v/>
      </c>
      <c r="OP112" s="100" t="str">
        <f>IF(ISBLANK($OR$3),"",IF(OR(Tipy!ML106=Výsledky!$OP$6,Tipy!ML106=Výsledky!$OP$7,Tipy!ML106=Výsledky!$OP$8,Tipy!ML106=Výsledky!$OP$9),10,0))</f>
        <v/>
      </c>
      <c r="OQ112" s="101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98" t="str">
        <f>IF(ISBLANK($OR$3),"",IF(ISBLANK(Tipy!MH106),"-",SUM(OM112:OQ112)))</f>
        <v/>
      </c>
      <c r="OS112" s="94"/>
      <c r="OT112" s="99" t="str">
        <f>IF(ISBLANK($OY$3),"",IF(ISBLANK(Tipy!MN106),0,IF(AND(Tipy!MN106=Výsledky!$OW$3,Tipy!MP106=Výsledky!$OY$3),50,0)))</f>
        <v/>
      </c>
      <c r="OU112" s="100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00" t="str">
        <f>IF(ISBLANK($OY$3),"",IF(OR(Tipy!MQ106=Výsledky!$OT$6,Tipy!MQ106=Výsledky!$OT$7,Tipy!MQ106=Výsledky!$OT$8,Tipy!MQ106=Výsledky!$OT$9),30,0))</f>
        <v/>
      </c>
      <c r="OW112" s="100" t="str">
        <f>IF(ISBLANK($OY$3),"",IF(OR(Tipy!MR106=Výsledky!$OW$6,Tipy!MR106=Výsledky!$OW$7,Tipy!MR106=Výsledky!$OW$8,Tipy!MR106=Výsledky!$OW$9),10,0))</f>
        <v/>
      </c>
      <c r="OX112" s="101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98" t="str">
        <f>IF(ISBLANK($OY$3),"",IF(ISBLANK(Tipy!MN106),"-",SUM(OT112:OX112)))</f>
        <v/>
      </c>
      <c r="OZ112" s="94"/>
      <c r="PA112" s="99" t="str">
        <f>IF(ISBLANK($PF$3),"",IF(ISBLANK(Tipy!MT106),0,IF(AND(Tipy!MT106=Výsledky!$PD$3,Tipy!MV106=Výsledky!$PF$3),50,0)))</f>
        <v/>
      </c>
      <c r="PB112" s="100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00" t="str">
        <f>IF(ISBLANK($PF$3),"",IF(OR(Tipy!MW106=Výsledky!$PA$6,Tipy!MW106=Výsledky!$PA$7,Tipy!MW106=Výsledky!$PA$8,Tipy!MW106=Výsledky!$PA$9),30,0))</f>
        <v/>
      </c>
      <c r="PD112" s="100" t="str">
        <f>IF(ISBLANK($PF$3),"",IF(OR(Tipy!MX106=Výsledky!$PD$6,Tipy!MX106=Výsledky!$PD$7,Tipy!MX106=Výsledky!$PD$8,Tipy!MX106=Výsledky!$PD$9),10,0))</f>
        <v/>
      </c>
      <c r="PE112" s="101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9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517" t="s">
        <v>273</v>
      </c>
      <c r="B114" s="53" t="s">
        <v>266</v>
      </c>
      <c r="C114" s="54"/>
      <c r="D114" s="515">
        <f>COUNTIF(I12:I112,"&gt;=0")</f>
        <v>88</v>
      </c>
      <c r="E114" s="515"/>
      <c r="F114" s="516">
        <f>D114/COUNT($A$12:$A$112)</f>
        <v>0.87128712871287128</v>
      </c>
      <c r="G114" s="516"/>
      <c r="H114" s="102"/>
      <c r="I114" s="103"/>
      <c r="J114" s="33"/>
      <c r="K114" s="515">
        <f>COUNTIF(P12:P112,"&gt;=0")</f>
        <v>79</v>
      </c>
      <c r="L114" s="515"/>
      <c r="M114" s="516">
        <f>K114/COUNT($A$12:$A$112)</f>
        <v>0.78217821782178221</v>
      </c>
      <c r="N114" s="516"/>
      <c r="O114" s="102"/>
      <c r="P114" s="103"/>
      <c r="Q114" s="33"/>
      <c r="R114" s="515">
        <f>IF(ISBLANK(W3),"",COUNTIF(W12:W112,"&gt;=0"))</f>
        <v>83</v>
      </c>
      <c r="S114" s="515"/>
      <c r="T114" s="516">
        <f>IF(ISBLANK(W3),"",R114/COUNT($A$12:$A$112))</f>
        <v>0.82178217821782173</v>
      </c>
      <c r="U114" s="516"/>
      <c r="V114" s="102"/>
      <c r="W114" s="103"/>
      <c r="X114" s="33"/>
      <c r="Y114" s="515">
        <f>IF(ISBLANK(AD3),"",COUNTIF(AD12:AD112,"&gt;=0"))</f>
        <v>70</v>
      </c>
      <c r="Z114" s="515"/>
      <c r="AA114" s="516">
        <f>IF(ISBLANK(AD3),"",Y114/COUNT($A$12:$A$112))</f>
        <v>0.69306930693069302</v>
      </c>
      <c r="AB114" s="516"/>
      <c r="AC114" s="102"/>
      <c r="AD114" s="103"/>
      <c r="AE114" s="33"/>
      <c r="AF114" s="515">
        <f>IF(ISBLANK(AK3),"",COUNTIF(AK12:AK112,"&gt;=0"))</f>
        <v>55</v>
      </c>
      <c r="AG114" s="515"/>
      <c r="AH114" s="516">
        <f>IF(ISBLANK(AK3),"",AF114/COUNT($A$12:$A$112))</f>
        <v>0.54455445544554459</v>
      </c>
      <c r="AI114" s="516"/>
      <c r="AJ114" s="102"/>
      <c r="AK114" s="103"/>
      <c r="AL114" s="33"/>
      <c r="AM114" s="515">
        <f>IF(ISBLANK(AR3),"",COUNTIF(AR12:AR112,"&gt;=0"))</f>
        <v>61</v>
      </c>
      <c r="AN114" s="515"/>
      <c r="AO114" s="516">
        <f>IF(ISBLANK(AR3),"",AM114/COUNT($A$12:$A$112))</f>
        <v>0.60396039603960394</v>
      </c>
      <c r="AP114" s="516"/>
      <c r="AQ114" s="102"/>
      <c r="AR114" s="103"/>
      <c r="AS114" s="33"/>
      <c r="AT114" s="515">
        <f>IF(ISBLANK(AY3),"",COUNTIF(AY12:AY112,"&gt;=0"))</f>
        <v>69</v>
      </c>
      <c r="AU114" s="515"/>
      <c r="AV114" s="516">
        <f>IF(ISBLANK(AY3),"",AT114/COUNT($A$12:$A$112))</f>
        <v>0.68316831683168322</v>
      </c>
      <c r="AW114" s="516"/>
      <c r="AX114" s="102"/>
      <c r="AY114" s="103"/>
      <c r="AZ114" s="33"/>
      <c r="BA114" s="515">
        <f>IF(ISBLANK(BF3),"",COUNTIF(BF12:BF112,"&gt;=0"))</f>
        <v>61</v>
      </c>
      <c r="BB114" s="515"/>
      <c r="BC114" s="516">
        <f>IF(ISBLANK(BF3),"",BA114/COUNT($A$12:$A$112))</f>
        <v>0.60396039603960394</v>
      </c>
      <c r="BD114" s="516"/>
      <c r="BE114" s="102"/>
      <c r="BF114" s="103"/>
      <c r="BG114" s="33"/>
      <c r="BH114" s="515">
        <f>IF(ISBLANK(BM3),"",COUNTIF(BM12:BM112,"&gt;=0"))</f>
        <v>69</v>
      </c>
      <c r="BI114" s="515"/>
      <c r="BJ114" s="516">
        <f>IF(ISBLANK(BM3),"",BH114/COUNT($A$12:$A$112))</f>
        <v>0.68316831683168322</v>
      </c>
      <c r="BK114" s="516"/>
      <c r="BL114" s="102"/>
      <c r="BM114" s="103"/>
      <c r="BN114" s="33"/>
      <c r="BO114" s="515">
        <f>IF(ISBLANK(BT3),"",COUNTIF(BT12:BT112,"&gt;=0"))</f>
        <v>66</v>
      </c>
      <c r="BP114" s="515"/>
      <c r="BQ114" s="516">
        <f>IF(ISBLANK(BT3),"",BO114/COUNT($A$12:$A$112))</f>
        <v>0.65346534653465349</v>
      </c>
      <c r="BR114" s="516"/>
      <c r="BS114" s="102"/>
      <c r="BT114" s="103"/>
      <c r="BU114" s="33"/>
      <c r="BV114" s="515">
        <f>IF(ISBLANK(CA3),"",COUNTIF(CA12:CA112,"&gt;=0"))</f>
        <v>64</v>
      </c>
      <c r="BW114" s="515"/>
      <c r="BX114" s="516">
        <f>IF(ISBLANK(CA3),"",BV114/COUNT($A$12:$A$112))</f>
        <v>0.63366336633663367</v>
      </c>
      <c r="BY114" s="516"/>
      <c r="BZ114" s="102"/>
      <c r="CA114" s="103"/>
      <c r="CB114" s="33"/>
      <c r="CC114" s="515">
        <f>IF(ISBLANK(CH3),"",COUNTIF(CH12:CH112,"&gt;=0"))</f>
        <v>63</v>
      </c>
      <c r="CD114" s="515"/>
      <c r="CE114" s="516">
        <f>IF(ISBLANK(CH3),"",CC114/COUNT($A$12:$A$112))</f>
        <v>0.62376237623762376</v>
      </c>
      <c r="CF114" s="516"/>
      <c r="CG114" s="102"/>
      <c r="CH114" s="103"/>
      <c r="CI114" s="33"/>
      <c r="CJ114" s="515">
        <f>IF(ISBLANK(CO3),"",COUNTIF(CO12:CO112,"&gt;=0"))</f>
        <v>65</v>
      </c>
      <c r="CK114" s="515"/>
      <c r="CL114" s="516">
        <f>IF(ISBLANK(CO3),"",CJ114/COUNT($A$12:$A$112))</f>
        <v>0.64356435643564358</v>
      </c>
      <c r="CM114" s="516"/>
      <c r="CN114" s="102"/>
      <c r="CO114" s="103"/>
      <c r="CP114" s="33"/>
      <c r="CQ114" s="515">
        <f>IF(ISBLANK(CV3),"",COUNTIF(CV12:CV112,"&gt;=0"))</f>
        <v>64</v>
      </c>
      <c r="CR114" s="515"/>
      <c r="CS114" s="516">
        <f>IF(ISBLANK(CV3),"",CQ114/COUNT($A$12:$A$112))</f>
        <v>0.63366336633663367</v>
      </c>
      <c r="CT114" s="516"/>
      <c r="CU114" s="102"/>
      <c r="CV114" s="103"/>
      <c r="CW114" s="33"/>
      <c r="CX114" s="515">
        <f>IF(ISBLANK(DC3),"",COUNTIF(DC12:DC112,"&gt;=0"))</f>
        <v>63</v>
      </c>
      <c r="CY114" s="515"/>
      <c r="CZ114" s="516">
        <f>IF(ISBLANK(DC3),"",CX114/COUNT($A$12:$A$112))</f>
        <v>0.62376237623762376</v>
      </c>
      <c r="DA114" s="516"/>
      <c r="DB114" s="102"/>
      <c r="DC114" s="103"/>
      <c r="DD114" s="33"/>
      <c r="DE114" s="515">
        <f>IF(ISBLANK(DJ3),"",COUNTIF(DJ12:DJ112,"&gt;=0"))</f>
        <v>59</v>
      </c>
      <c r="DF114" s="515"/>
      <c r="DG114" s="516">
        <f>IF(ISBLANK(DJ3),"",DE114/COUNT($A$12:$A$112))</f>
        <v>0.58415841584158412</v>
      </c>
      <c r="DH114" s="516"/>
      <c r="DI114" s="102"/>
      <c r="DJ114" s="103"/>
      <c r="DK114" s="33"/>
      <c r="DL114" s="515">
        <f>IF(ISBLANK(DQ3),"",COUNTIF(DQ12:DQ112,"&gt;=0"))</f>
        <v>61</v>
      </c>
      <c r="DM114" s="515"/>
      <c r="DN114" s="516">
        <f>IF(ISBLANK(DQ3),"",DL114/COUNT($A$12:$A$112))</f>
        <v>0.60396039603960394</v>
      </c>
      <c r="DO114" s="516"/>
      <c r="DP114" s="102"/>
      <c r="DQ114" s="103"/>
      <c r="DR114" s="33"/>
      <c r="DS114" s="515">
        <f>IF(ISBLANK(DX3),"",COUNTIF(DX12:DX112,"&gt;=0"))</f>
        <v>60</v>
      </c>
      <c r="DT114" s="515"/>
      <c r="DU114" s="516">
        <f>IF(ISBLANK(DX3),"",DS114/COUNT($A$12:$A$112))</f>
        <v>0.59405940594059403</v>
      </c>
      <c r="DV114" s="516"/>
      <c r="DW114" s="102"/>
      <c r="DX114" s="103"/>
      <c r="DY114" s="33"/>
      <c r="DZ114" s="515">
        <f>IF(ISBLANK(EE3),"",COUNTIF(EE12:EE112,"&gt;=0"))</f>
        <v>59</v>
      </c>
      <c r="EA114" s="515"/>
      <c r="EB114" s="516">
        <f>IF(ISBLANK(EE3),"",DZ114/COUNT($A$12:$A$112))</f>
        <v>0.58415841584158412</v>
      </c>
      <c r="EC114" s="516"/>
      <c r="ED114" s="102"/>
      <c r="EE114" s="103"/>
      <c r="EF114" s="33"/>
      <c r="EG114" s="515">
        <f>IF(ISBLANK(EL3),"",COUNTIF(EL12:EL112,"&gt;=0"))</f>
        <v>59</v>
      </c>
      <c r="EH114" s="515"/>
      <c r="EI114" s="516">
        <f>IF(ISBLANK(EL3),"",EG114/COUNT($A$12:$A$112))</f>
        <v>0.58415841584158412</v>
      </c>
      <c r="EJ114" s="516"/>
      <c r="EK114" s="102"/>
      <c r="EL114" s="103"/>
      <c r="EM114" s="33"/>
      <c r="EN114" s="515">
        <f>IF(ISBLANK(ES3),"",COUNTIF(ES12:ES112,"&gt;=0"))</f>
        <v>60</v>
      </c>
      <c r="EO114" s="515"/>
      <c r="EP114" s="516">
        <f>IF(ISBLANK(ES3),"",EN114/COUNT($A$12:$A$112))</f>
        <v>0.59405940594059403</v>
      </c>
      <c r="EQ114" s="516"/>
      <c r="ER114" s="102"/>
      <c r="ES114" s="103"/>
      <c r="ET114" s="33"/>
      <c r="EU114" s="515">
        <f>IF(ISBLANK(EZ3),"",COUNTIF(EZ12:EZ112,"&gt;=0"))</f>
        <v>55</v>
      </c>
      <c r="EV114" s="515"/>
      <c r="EW114" s="516">
        <f>IF(ISBLANK(EZ3),"",EU114/COUNT($A$12:$A$112))</f>
        <v>0.54455445544554459</v>
      </c>
      <c r="EX114" s="516"/>
      <c r="EY114" s="102"/>
      <c r="EZ114" s="103"/>
      <c r="FA114" s="33"/>
      <c r="FB114" s="515">
        <f>IF(ISBLANK(FG3),"",COUNTIF(FG12:FG112,"&gt;=0"))</f>
        <v>58</v>
      </c>
      <c r="FC114" s="515"/>
      <c r="FD114" s="516">
        <f>IF(ISBLANK(FG3),"",FB114/COUNT($A$12:$A$112))</f>
        <v>0.57425742574257421</v>
      </c>
      <c r="FE114" s="516"/>
      <c r="FF114" s="102"/>
      <c r="FG114" s="103"/>
      <c r="FH114" s="33"/>
      <c r="FI114" s="515">
        <f>IF(ISBLANK(FN3),"",COUNTIF(FN12:FN112,"&gt;=0"))</f>
        <v>55</v>
      </c>
      <c r="FJ114" s="515"/>
      <c r="FK114" s="516">
        <f>IF(ISBLANK(FN3),"",FI114/COUNT($A$12:$A$112))</f>
        <v>0.54455445544554459</v>
      </c>
      <c r="FL114" s="516"/>
      <c r="FM114" s="102"/>
      <c r="FN114" s="103"/>
      <c r="FO114" s="33"/>
      <c r="FP114" s="515">
        <f>IF(ISBLANK(FU3),"",COUNTIF(FU12:FU112,"&gt;=0"))</f>
        <v>57</v>
      </c>
      <c r="FQ114" s="515"/>
      <c r="FR114" s="516">
        <f>IF(ISBLANK(FU3),"",FP114/COUNT($A$12:$A$112))</f>
        <v>0.5643564356435643</v>
      </c>
      <c r="FS114" s="516"/>
      <c r="FT114" s="102"/>
      <c r="FU114" s="103"/>
      <c r="FV114" s="33"/>
      <c r="FW114" s="515">
        <f>IF(ISBLANK(GB3),"",COUNTIF(GB12:GB112,"&gt;=0"))</f>
        <v>49</v>
      </c>
      <c r="FX114" s="515"/>
      <c r="FY114" s="516">
        <f>IF(ISBLANK(GB3),"",FW114/COUNT($A$12:$A$112))</f>
        <v>0.48514851485148514</v>
      </c>
      <c r="FZ114" s="516"/>
      <c r="GA114" s="102"/>
      <c r="GB114" s="103"/>
      <c r="GC114" s="33"/>
      <c r="GD114" s="515">
        <f>IF(ISBLANK(GI3),"",COUNTIF(GI12:GI112,"&gt;=0"))</f>
        <v>50</v>
      </c>
      <c r="GE114" s="515"/>
      <c r="GF114" s="516">
        <f>IF(ISBLANK(GI3),"",GD114/COUNT($A$12:$A$112))</f>
        <v>0.49504950495049505</v>
      </c>
      <c r="GG114" s="516"/>
      <c r="GH114" s="102"/>
      <c r="GI114" s="103"/>
      <c r="GJ114" s="33"/>
      <c r="GK114" s="515">
        <f>IF(ISBLANK(GP3),"",COUNTIF(GP12:GP112,"&gt;=0"))</f>
        <v>52</v>
      </c>
      <c r="GL114" s="515"/>
      <c r="GM114" s="516">
        <f>IF(ISBLANK(GP3),"",GK114/COUNT($A$12:$A$112))</f>
        <v>0.51485148514851486</v>
      </c>
      <c r="GN114" s="516"/>
      <c r="GO114" s="102"/>
      <c r="GP114" s="103"/>
      <c r="GQ114" s="33"/>
      <c r="GR114" s="515">
        <f>IF(ISBLANK(GW3),"",COUNTIF(GW12:GW112,"&gt;=0"))</f>
        <v>55</v>
      </c>
      <c r="GS114" s="515"/>
      <c r="GT114" s="516">
        <f>IF(ISBLANK(GW3),"",GR114/COUNT($A$12:$A$112))</f>
        <v>0.54455445544554459</v>
      </c>
      <c r="GU114" s="516"/>
      <c r="GV114" s="102"/>
      <c r="GW114" s="103"/>
      <c r="GX114" s="33"/>
      <c r="GY114" s="515">
        <f>IF(ISBLANK(HD3),"",COUNTIF(HD12:HD112,"&gt;=0"))</f>
        <v>48</v>
      </c>
      <c r="GZ114" s="515"/>
      <c r="HA114" s="516">
        <f>IF(ISBLANK(HD3),"",GY114/COUNT($A$12:$A$112))</f>
        <v>0.47524752475247523</v>
      </c>
      <c r="HB114" s="516"/>
      <c r="HC114" s="102"/>
      <c r="HD114" s="103"/>
      <c r="HE114" s="33"/>
      <c r="HF114" s="515">
        <f>IF(ISBLANK(HK3),"",COUNTIF(HK12:HK112,"&gt;=0"))</f>
        <v>47</v>
      </c>
      <c r="HG114" s="515"/>
      <c r="HH114" s="516">
        <f>IF(ISBLANK(HK3),"",HF114/COUNT($A$12:$A$112))</f>
        <v>0.46534653465346537</v>
      </c>
      <c r="HI114" s="516"/>
      <c r="HJ114" s="102"/>
      <c r="HK114" s="103"/>
      <c r="HL114" s="33"/>
      <c r="HM114" s="515">
        <f>IF(ISBLANK(HR3),"",COUNTIF(HR12:HR112,"&gt;=0"))</f>
        <v>50</v>
      </c>
      <c r="HN114" s="515"/>
      <c r="HO114" s="516">
        <f>IF(ISBLANK(HR3),"",HM114/COUNT($A$12:$A$112))</f>
        <v>0.49504950495049505</v>
      </c>
      <c r="HP114" s="516"/>
      <c r="HQ114" s="102"/>
      <c r="HR114" s="103"/>
      <c r="HS114" s="33"/>
      <c r="HT114" s="515">
        <f>IF(ISBLANK(HY3),"",COUNTIF(HY12:HY112,"&gt;=0"))</f>
        <v>46</v>
      </c>
      <c r="HU114" s="515"/>
      <c r="HV114" s="516">
        <f>IF(ISBLANK(HY3),"",HT114/COUNT($A$12:$A$112))</f>
        <v>0.45544554455445546</v>
      </c>
      <c r="HW114" s="516"/>
      <c r="HX114" s="102"/>
      <c r="HY114" s="103"/>
      <c r="HZ114" s="33"/>
      <c r="IA114" s="515">
        <f>IF(ISBLANK(IF3),"",COUNTIF(IF12:IF112,"&gt;=0"))</f>
        <v>52</v>
      </c>
      <c r="IB114" s="515"/>
      <c r="IC114" s="516">
        <f>IF(ISBLANK(IF3),"",IA114/COUNT($A$12:$A$112))</f>
        <v>0.51485148514851486</v>
      </c>
      <c r="ID114" s="516"/>
      <c r="IE114" s="102"/>
      <c r="IF114" s="103"/>
      <c r="IG114" s="33"/>
      <c r="IH114" s="515">
        <f>IF(ISBLANK(IM3),"",COUNTIF(IM12:IM112,"&gt;=0"))</f>
        <v>50</v>
      </c>
      <c r="II114" s="515"/>
      <c r="IJ114" s="516">
        <f>IF(ISBLANK(IM3),"",IH114/COUNT($A$12:$A$112))</f>
        <v>0.49504950495049505</v>
      </c>
      <c r="IK114" s="516"/>
      <c r="IL114" s="102"/>
      <c r="IM114" s="103"/>
      <c r="IN114" s="33"/>
      <c r="IO114" s="515">
        <f>IF(ISBLANK(IT3),"",COUNTIF(IT12:IT112,"&gt;=0"))</f>
        <v>51</v>
      </c>
      <c r="IP114" s="515"/>
      <c r="IQ114" s="516">
        <f>IF(ISBLANK(IT3),"",IO114/COUNT($A$12:$A$112))</f>
        <v>0.50495049504950495</v>
      </c>
      <c r="IR114" s="516"/>
      <c r="IS114" s="102"/>
      <c r="IT114" s="103"/>
      <c r="IU114" s="33"/>
      <c r="IV114" s="515">
        <f>IF(ISBLANK(JA3),"",COUNTIF(JA12:JA112,"&gt;=0"))</f>
        <v>48</v>
      </c>
      <c r="IW114" s="515"/>
      <c r="IX114" s="516">
        <f>IF(ISBLANK(JA3),"",IV114/COUNT($A$12:$A$112))</f>
        <v>0.47524752475247523</v>
      </c>
      <c r="IY114" s="516"/>
      <c r="IZ114" s="102"/>
      <c r="JA114" s="103"/>
      <c r="JB114" s="33"/>
      <c r="JC114" s="515">
        <f>IF(ISBLANK(JH3),"",COUNTIF(JH12:JH112,"&gt;=0"))</f>
        <v>50</v>
      </c>
      <c r="JD114" s="515"/>
      <c r="JE114" s="516">
        <f>IF(ISBLANK(JH3),"",JC114/COUNT($A$12:$A$112))</f>
        <v>0.49504950495049505</v>
      </c>
      <c r="JF114" s="516"/>
      <c r="JG114" s="102"/>
      <c r="JH114" s="103"/>
      <c r="JI114" s="33"/>
      <c r="JJ114" s="515">
        <f>IF(ISBLANK(JO3),"",COUNTIF(JO12:JO112,"&gt;=0"))</f>
        <v>52</v>
      </c>
      <c r="JK114" s="515"/>
      <c r="JL114" s="516">
        <f>IF(ISBLANK(JO3),"",JJ114/COUNT($A$12:$A$112))</f>
        <v>0.51485148514851486</v>
      </c>
      <c r="JM114" s="516"/>
      <c r="JN114" s="102"/>
      <c r="JO114" s="103"/>
      <c r="JP114" s="33"/>
      <c r="JQ114" s="515">
        <f>IF(ISBLANK(JV3),"",COUNTIF(JV12:JV112,"&gt;=0"))</f>
        <v>49</v>
      </c>
      <c r="JR114" s="515"/>
      <c r="JS114" s="516">
        <f>IF(ISBLANK(JV3),"",JQ114/COUNT($A$12:$A$112))</f>
        <v>0.48514851485148514</v>
      </c>
      <c r="JT114" s="516"/>
      <c r="JU114" s="102"/>
      <c r="JV114" s="103"/>
      <c r="JW114" s="33"/>
      <c r="JX114" s="515">
        <f>IF(ISBLANK(KC3),"",COUNTIF(KC12:KC112,"&gt;=0"))</f>
        <v>45</v>
      </c>
      <c r="JY114" s="515"/>
      <c r="JZ114" s="516">
        <f>IF(ISBLANK(KC3),"",JX114/COUNT($A$12:$A$112))</f>
        <v>0.44554455445544555</v>
      </c>
      <c r="KA114" s="516"/>
      <c r="KB114" s="102"/>
      <c r="KC114" s="103"/>
      <c r="KD114" s="33"/>
      <c r="KE114" s="515">
        <f>IF(ISBLANK(KJ3),"",COUNTIF(KJ12:KJ112,"&gt;=0"))</f>
        <v>47</v>
      </c>
      <c r="KF114" s="515"/>
      <c r="KG114" s="516">
        <f>IF(ISBLANK(KJ3),"",KE114/COUNT($A$12:$A$112))</f>
        <v>0.46534653465346537</v>
      </c>
      <c r="KH114" s="516"/>
      <c r="KI114" s="102"/>
      <c r="KJ114" s="103"/>
      <c r="KK114" s="33"/>
      <c r="KL114" s="515">
        <f>IF(ISBLANK(KQ3),"",COUNTIF(KQ12:KQ112,"&gt;=0"))</f>
        <v>46</v>
      </c>
      <c r="KM114" s="515"/>
      <c r="KN114" s="516">
        <f>IF(ISBLANK(KQ3),"",KL114/COUNT($A$12:$A$112))</f>
        <v>0.45544554455445546</v>
      </c>
      <c r="KO114" s="516"/>
      <c r="KP114" s="102"/>
      <c r="KQ114" s="103"/>
      <c r="KR114" s="111"/>
      <c r="KS114" s="529">
        <f>IF(ISBLANK(KX3),"",COUNTIF(KX12:KX112,"&gt;=0"))</f>
        <v>45</v>
      </c>
      <c r="KT114" s="529"/>
      <c r="KU114" s="535">
        <f>IF(ISBLANK(KX3),"",KS114/COUNT($A$12:$A$112))</f>
        <v>0.44554455445544555</v>
      </c>
      <c r="KV114" s="535"/>
      <c r="KW114" s="373"/>
      <c r="KX114" s="374"/>
      <c r="KY114" s="232"/>
      <c r="KZ114" s="529">
        <f>IF(ISBLANK(LE3),"",COUNTIF(LE12:LE112,"&gt;=0"))</f>
        <v>49</v>
      </c>
      <c r="LA114" s="529"/>
      <c r="LB114" s="535">
        <f>IF(ISBLANK(LE3),"",KZ114/COUNT($A$12:$A$112))</f>
        <v>0.48514851485148514</v>
      </c>
      <c r="LC114" s="535"/>
      <c r="LD114" s="373"/>
      <c r="LE114" s="374"/>
      <c r="LF114" s="33"/>
      <c r="LG114" s="515">
        <f>IF(ISBLANK(LL3),"",COUNTIF(LL12:LL112,"&gt;=0"))</f>
        <v>43</v>
      </c>
      <c r="LH114" s="515"/>
      <c r="LI114" s="516">
        <f>IF(ISBLANK(LL3),"",LG114/COUNT($A$12:$A$112))</f>
        <v>0.42574257425742573</v>
      </c>
      <c r="LJ114" s="516"/>
      <c r="LK114" s="102"/>
      <c r="LL114" s="103"/>
      <c r="LM114" s="33"/>
      <c r="LN114" s="515">
        <f>IF(ISBLANK(LS3),"",COUNTIF(LS12:LS112,"&gt;=0"))</f>
        <v>40</v>
      </c>
      <c r="LO114" s="515"/>
      <c r="LP114" s="516">
        <f>IF(ISBLANK(LS3),"",LN114/COUNT($A$12:$A$112))</f>
        <v>0.39603960396039606</v>
      </c>
      <c r="LQ114" s="516"/>
      <c r="LR114" s="102"/>
      <c r="LS114" s="103"/>
      <c r="LT114" s="33"/>
      <c r="LU114" s="515">
        <f>IF(ISBLANK(LZ3),"",COUNTIF(LZ12:LZ112,"&gt;=0"))</f>
        <v>41</v>
      </c>
      <c r="LV114" s="515"/>
      <c r="LW114" s="516">
        <f>IF(ISBLANK(LZ3),"",LU114/COUNT($A$12:$A$112))</f>
        <v>0.40594059405940597</v>
      </c>
      <c r="LX114" s="516"/>
      <c r="LY114" s="102"/>
      <c r="LZ114" s="103"/>
      <c r="MA114" s="33"/>
      <c r="MB114" s="515">
        <f>IF(ISBLANK(MG3),"",COUNTIF(MG12:MG112,"&gt;=0"))</f>
        <v>41</v>
      </c>
      <c r="MC114" s="515"/>
      <c r="MD114" s="516">
        <f>IF(ISBLANK(MG3),"",MB114/COUNT($A$12:$A$112))</f>
        <v>0.40594059405940597</v>
      </c>
      <c r="ME114" s="516"/>
      <c r="MF114" s="102"/>
      <c r="MG114" s="103"/>
      <c r="MH114" s="33"/>
      <c r="MI114" s="515">
        <f>IF(ISBLANK(MN3),"",COUNTIF(MN12:MN112,"&gt;=0"))</f>
        <v>43</v>
      </c>
      <c r="MJ114" s="515"/>
      <c r="MK114" s="516">
        <f>IF(ISBLANK(MN3),"",MI114/COUNT($A$12:$A$112))</f>
        <v>0.42574257425742573</v>
      </c>
      <c r="ML114" s="516"/>
      <c r="MM114" s="102"/>
      <c r="MN114" s="103"/>
      <c r="MO114" s="33"/>
      <c r="MP114" s="515">
        <f>IF(ISBLANK(MU3),"",COUNTIF(MU12:MU112,"&gt;=0"))</f>
        <v>43</v>
      </c>
      <c r="MQ114" s="515"/>
      <c r="MR114" s="516">
        <f>IF(ISBLANK(MU3),"",MP114/COUNT($A$12:$A$112))</f>
        <v>0.42574257425742573</v>
      </c>
      <c r="MS114" s="516"/>
      <c r="MT114" s="102"/>
      <c r="MU114" s="103"/>
      <c r="MV114" s="33"/>
      <c r="MW114" s="515">
        <f>IF(ISBLANK(NB3),"",COUNTIF(NB12:NB112,"&gt;=0"))</f>
        <v>39</v>
      </c>
      <c r="MX114" s="515"/>
      <c r="MY114" s="516">
        <f>IF(ISBLANK(NB3),"",MW114/COUNT($A$12:$A$112))</f>
        <v>0.38613861386138615</v>
      </c>
      <c r="MZ114" s="516"/>
      <c r="NA114" s="102"/>
      <c r="NB114" s="103"/>
      <c r="NC114" s="33"/>
      <c r="ND114" s="515" t="str">
        <f>IF(ISBLANK(NI3),"",COUNTIF(NI12:NI112,"&gt;=0"))</f>
        <v/>
      </c>
      <c r="NE114" s="515"/>
      <c r="NF114" s="516" t="str">
        <f>IF(ISBLANK(NI3),"",ND114/COUNT($A$12:$A$112))</f>
        <v/>
      </c>
      <c r="NG114" s="516"/>
      <c r="NH114" s="102"/>
      <c r="NI114" s="103"/>
      <c r="NJ114" s="33"/>
      <c r="NK114" s="515">
        <f>IF(ISBLANK(NP3),"",COUNTIF(NP12:NP112,"&gt;=0"))</f>
        <v>41</v>
      </c>
      <c r="NL114" s="515"/>
      <c r="NM114" s="516">
        <f>IF(ISBLANK(NP3),"",NK114/COUNT($A$12:$A$112))</f>
        <v>0.40594059405940597</v>
      </c>
      <c r="NN114" s="516"/>
      <c r="NO114" s="102"/>
      <c r="NP114" s="103"/>
      <c r="NQ114" s="33"/>
      <c r="NR114" s="515">
        <f>IF(ISBLANK(NW3),"",COUNTIF(NW12:NW112,"&gt;=0"))</f>
        <v>41</v>
      </c>
      <c r="NS114" s="515"/>
      <c r="NT114" s="516">
        <f>IF(ISBLANK(NW3),"",NR114/COUNT($A$12:$A$112))</f>
        <v>0.40594059405940597</v>
      </c>
      <c r="NU114" s="516"/>
      <c r="NV114" s="102"/>
      <c r="NW114" s="103"/>
      <c r="NX114" s="33"/>
      <c r="NY114" s="515">
        <f>IF(ISBLANK(OD3),"",COUNTIF(OD12:OD112,"&gt;=0"))</f>
        <v>38</v>
      </c>
      <c r="NZ114" s="515"/>
      <c r="OA114" s="516">
        <f>IF(ISBLANK(OD3),"",NY114/COUNT($A$12:$A$112))</f>
        <v>0.37623762376237624</v>
      </c>
      <c r="OB114" s="516"/>
      <c r="OC114" s="102"/>
      <c r="OD114" s="103"/>
      <c r="OE114" s="33"/>
      <c r="OF114" s="515" t="str">
        <f>IF(ISBLANK(OK3),"",COUNTIF(OK12:OK112,"&gt;=0"))</f>
        <v/>
      </c>
      <c r="OG114" s="515"/>
      <c r="OH114" s="516" t="str">
        <f>IF(ISBLANK(OK3),"",OF114/COUNT($A$12:$A$112))</f>
        <v/>
      </c>
      <c r="OI114" s="516"/>
      <c r="OJ114" s="102"/>
      <c r="OK114" s="103"/>
      <c r="OL114" s="33"/>
      <c r="OM114" s="515" t="str">
        <f>IF(ISBLANK(OR3),"",COUNTIF(OR12:OR112,"&gt;=0"))</f>
        <v/>
      </c>
      <c r="ON114" s="515"/>
      <c r="OO114" s="516" t="str">
        <f>IF(ISBLANK(OR3),"",OM114/COUNT($A$12:$A$112))</f>
        <v/>
      </c>
      <c r="OP114" s="516"/>
      <c r="OQ114" s="102"/>
      <c r="OR114" s="103"/>
      <c r="OS114" s="33"/>
      <c r="OT114" s="515" t="str">
        <f>IF(ISBLANK(OY3),"",COUNTIF(OY12:OY112,"&gt;=0"))</f>
        <v/>
      </c>
      <c r="OU114" s="515"/>
      <c r="OV114" s="516" t="str">
        <f>IF(ISBLANK(OY3),"",OT114/COUNT($A$12:$A$112))</f>
        <v/>
      </c>
      <c r="OW114" s="516"/>
      <c r="OX114" s="102"/>
      <c r="OY114" s="103"/>
      <c r="OZ114" s="33"/>
      <c r="PA114" s="515" t="str">
        <f>IF(ISBLANK(PF3),"",COUNTIF(PF12:PF112,"&gt;=0"))</f>
        <v/>
      </c>
      <c r="PB114" s="515"/>
      <c r="PC114" s="516" t="str">
        <f>IF(ISBLANK(PF3),"",PA114/COUNT($A$12:$A$112))</f>
        <v/>
      </c>
      <c r="PD114" s="516"/>
      <c r="PE114" s="102"/>
      <c r="PF114" s="103"/>
      <c r="PG114" s="33"/>
      <c r="PH114" s="515" t="str">
        <f>IF(ISBLANK(PM3),"",COUNTIF(PM12:PM112,"&gt;=0"))</f>
        <v/>
      </c>
      <c r="PI114" s="515"/>
      <c r="PJ114" s="516" t="str">
        <f>IF(ISBLANK(PM3),"",PH114/COUNT($A$12:$A$112))</f>
        <v/>
      </c>
      <c r="PK114" s="516"/>
      <c r="PL114" s="102"/>
      <c r="PM114" s="103"/>
      <c r="PN114" s="33"/>
      <c r="PO114" s="515" t="str">
        <f>IF(ISBLANK(PT3),"",COUNTIF(PT12:PT112,"&gt;=0"))</f>
        <v/>
      </c>
      <c r="PP114" s="515"/>
      <c r="PQ114" s="516" t="str">
        <f>IF(ISBLANK(PT3),"",PO114/COUNT($A$12:$A$112))</f>
        <v/>
      </c>
      <c r="PR114" s="516"/>
      <c r="PS114" s="102"/>
      <c r="PT114" s="103"/>
      <c r="PU114" s="33"/>
      <c r="PV114" s="515" t="str">
        <f>IF(ISBLANK(QA3),"",COUNTIF(QA12:QA112,"&gt;=0"))</f>
        <v/>
      </c>
      <c r="PW114" s="515"/>
      <c r="PX114" s="516" t="str">
        <f>IF(ISBLANK(QA3),"",PV114/COUNT($A$12:$A$112))</f>
        <v/>
      </c>
      <c r="PY114" s="516"/>
      <c r="PZ114" s="102"/>
      <c r="QA114" s="103"/>
    </row>
    <row r="115" spans="1:443" ht="15" customHeight="1" x14ac:dyDescent="0.2">
      <c r="A115" s="518"/>
      <c r="B115" s="55" t="s">
        <v>267</v>
      </c>
      <c r="C115" s="54"/>
      <c r="D115" s="510">
        <f>COUNTIF(D12:D112,"=50")</f>
        <v>15</v>
      </c>
      <c r="E115" s="510"/>
      <c r="F115" s="505">
        <f>D115/D114</f>
        <v>0.17045454545454544</v>
      </c>
      <c r="G115" s="505"/>
      <c r="H115" s="505">
        <f>(D115+D116)/D114</f>
        <v>1</v>
      </c>
      <c r="I115" s="509"/>
      <c r="J115" s="33"/>
      <c r="K115" s="510">
        <f>COUNTIF(K12:K112,"=50")</f>
        <v>27</v>
      </c>
      <c r="L115" s="510"/>
      <c r="M115" s="505">
        <f>K115/K114</f>
        <v>0.34177215189873417</v>
      </c>
      <c r="N115" s="505"/>
      <c r="O115" s="505">
        <f>(K115+K116)/K114</f>
        <v>1</v>
      </c>
      <c r="P115" s="509"/>
      <c r="Q115" s="33"/>
      <c r="R115" s="510">
        <f>IF(ISBLANK(W3),"",COUNTIF(R12:R112,"=50"))</f>
        <v>16</v>
      </c>
      <c r="S115" s="510"/>
      <c r="T115" s="505">
        <f>IF(ISBLANK(W3),"",R115/R114)</f>
        <v>0.19277108433734941</v>
      </c>
      <c r="U115" s="505"/>
      <c r="V115" s="505">
        <f>IF(ISBLANK(W3),"",(R115+R116)/R114)</f>
        <v>0.27710843373493976</v>
      </c>
      <c r="W115" s="509"/>
      <c r="X115" s="33"/>
      <c r="Y115" s="510">
        <f>IF(ISBLANK(AD3),"",COUNTIF(Y12:Y112,"=50"))</f>
        <v>2</v>
      </c>
      <c r="Z115" s="510"/>
      <c r="AA115" s="505">
        <f>IF(ISBLANK(AD3),"",Y115/Y114)</f>
        <v>2.8571428571428571E-2</v>
      </c>
      <c r="AB115" s="505"/>
      <c r="AC115" s="505">
        <f>IF(ISBLANK(AD3),"",(Y115+Y116)/Y114)</f>
        <v>0.94285714285714284</v>
      </c>
      <c r="AD115" s="509"/>
      <c r="AE115" s="33"/>
      <c r="AF115" s="510">
        <f>IF(ISBLANK(AK3),"",COUNTIF(AF12:AF112,"=50"))</f>
        <v>0</v>
      </c>
      <c r="AG115" s="510"/>
      <c r="AH115" s="505">
        <f>IF(ISBLANK(AK3),"",AF115/AF114)</f>
        <v>0</v>
      </c>
      <c r="AI115" s="505"/>
      <c r="AJ115" s="505">
        <f>IF(ISBLANK(AK3),"",(AF115+AF116)/AF114)</f>
        <v>0.92727272727272725</v>
      </c>
      <c r="AK115" s="509"/>
      <c r="AL115" s="33"/>
      <c r="AM115" s="510">
        <f>IF(ISBLANK(AR3),"",COUNTIF(AM12:AM112,"=50"))</f>
        <v>17</v>
      </c>
      <c r="AN115" s="510"/>
      <c r="AO115" s="505">
        <f>IF(ISBLANK(AR3),"",AM115/AM114)</f>
        <v>0.27868852459016391</v>
      </c>
      <c r="AP115" s="505"/>
      <c r="AQ115" s="505">
        <f>IF(ISBLANK(AR3),"",(AM115+AM116)/AM114)</f>
        <v>1</v>
      </c>
      <c r="AR115" s="509"/>
      <c r="AS115" s="33"/>
      <c r="AT115" s="510">
        <f>IF(ISBLANK(AY3),"",COUNTIF(AT12:AT112,"=50"))</f>
        <v>7</v>
      </c>
      <c r="AU115" s="510"/>
      <c r="AV115" s="505">
        <f>IF(ISBLANK(AY3),"",AT115/AT114)</f>
        <v>0.10144927536231885</v>
      </c>
      <c r="AW115" s="505"/>
      <c r="AX115" s="505">
        <f>IF(ISBLANK(AY3),"",(AT115+AT116)/AT114)</f>
        <v>0.97101449275362317</v>
      </c>
      <c r="AY115" s="509"/>
      <c r="AZ115" s="33"/>
      <c r="BA115" s="510">
        <f>IF(ISBLANK(BF3),"",COUNTIF(BA12:BA112,"=50"))</f>
        <v>0</v>
      </c>
      <c r="BB115" s="510"/>
      <c r="BC115" s="505">
        <f>IF(ISBLANK(BF3),"",BA115/BA114)</f>
        <v>0</v>
      </c>
      <c r="BD115" s="505"/>
      <c r="BE115" s="505">
        <f>IF(ISBLANK(BF3),"",(BA115+BA116)/BA114)</f>
        <v>0</v>
      </c>
      <c r="BF115" s="509"/>
      <c r="BG115" s="33"/>
      <c r="BH115" s="510">
        <f>IF(ISBLANK(BM3),"",COUNTIF(BH12:BH112,"=50"))</f>
        <v>1</v>
      </c>
      <c r="BI115" s="510"/>
      <c r="BJ115" s="505">
        <f>IF(ISBLANK(BM3),"",BH115/BH114)</f>
        <v>1.4492753623188406E-2</v>
      </c>
      <c r="BK115" s="505"/>
      <c r="BL115" s="505">
        <f>IF(ISBLANK(BM3),"",(BH115+BH116)/BH114)</f>
        <v>0.85507246376811596</v>
      </c>
      <c r="BM115" s="509"/>
      <c r="BN115" s="33"/>
      <c r="BO115" s="510">
        <f>IF(ISBLANK(BT3),"",COUNTIF(BO12:BO112,"=50"))</f>
        <v>8</v>
      </c>
      <c r="BP115" s="510"/>
      <c r="BQ115" s="505">
        <f>IF(ISBLANK(BT3),"",BO115/BO114)</f>
        <v>0.12121212121212122</v>
      </c>
      <c r="BR115" s="505"/>
      <c r="BS115" s="505">
        <f>IF(ISBLANK(BT3),"",(BO115+BO116)/BO114)</f>
        <v>0.24242424242424243</v>
      </c>
      <c r="BT115" s="509"/>
      <c r="BU115" s="33"/>
      <c r="BV115" s="510">
        <f>IF(ISBLANK(CA3),"",COUNTIF(BV12:BV112,"=50"))</f>
        <v>0</v>
      </c>
      <c r="BW115" s="510"/>
      <c r="BX115" s="505">
        <f>IF(ISBLANK(CA3),"",BV115/BV114)</f>
        <v>0</v>
      </c>
      <c r="BY115" s="505"/>
      <c r="BZ115" s="505">
        <f>IF(ISBLANK(CA3),"",(BV115+BV116)/BV114)</f>
        <v>0.9375</v>
      </c>
      <c r="CA115" s="509"/>
      <c r="CB115" s="33"/>
      <c r="CC115" s="510">
        <f>IF(ISBLANK(CH3),"",COUNTIF(CC12:CC112,"=50"))</f>
        <v>1</v>
      </c>
      <c r="CD115" s="510"/>
      <c r="CE115" s="505">
        <f>IF(ISBLANK(CH3),"",CC115/CC114)</f>
        <v>1.5873015873015872E-2</v>
      </c>
      <c r="CF115" s="505"/>
      <c r="CG115" s="505">
        <f>IF(ISBLANK(CH3),"",(CC115+CC116)/CC114)</f>
        <v>0.5714285714285714</v>
      </c>
      <c r="CH115" s="509"/>
      <c r="CI115" s="33"/>
      <c r="CJ115" s="510">
        <f>IF(ISBLANK(CO3),"",COUNTIF(CJ12:CJ112,"=50"))</f>
        <v>0</v>
      </c>
      <c r="CK115" s="510"/>
      <c r="CL115" s="505">
        <f>IF(ISBLANK(CO3),"",CJ115/CJ114)</f>
        <v>0</v>
      </c>
      <c r="CM115" s="505"/>
      <c r="CN115" s="505">
        <f>IF(ISBLANK(CO3),"",(CJ115+CJ116)/CJ114)</f>
        <v>0.76923076923076927</v>
      </c>
      <c r="CO115" s="509"/>
      <c r="CP115" s="33"/>
      <c r="CQ115" s="510">
        <f>IF(ISBLANK(CV3),"",COUNTIF(CQ12:CQ112,"=50"))</f>
        <v>10</v>
      </c>
      <c r="CR115" s="510"/>
      <c r="CS115" s="505">
        <f>IF(ISBLANK(CV3),"",CQ115/CQ114)</f>
        <v>0.15625</v>
      </c>
      <c r="CT115" s="505"/>
      <c r="CU115" s="505">
        <f>IF(ISBLANK(CV3),"",(CQ115+CQ116)/CQ114)</f>
        <v>0.984375</v>
      </c>
      <c r="CV115" s="509"/>
      <c r="CW115" s="33"/>
      <c r="CX115" s="510">
        <f>IF(ISBLANK(DC3),"",COUNTIF(CX12:CX112,"=50"))</f>
        <v>0</v>
      </c>
      <c r="CY115" s="510"/>
      <c r="CZ115" s="505">
        <f>IF(ISBLANK(DC3),"",CX115/CX114)</f>
        <v>0</v>
      </c>
      <c r="DA115" s="505"/>
      <c r="DB115" s="505">
        <f>IF(ISBLANK(DC3),"",(CX115+CX116)/CX114)</f>
        <v>0</v>
      </c>
      <c r="DC115" s="509"/>
      <c r="DD115" s="33"/>
      <c r="DE115" s="510">
        <f>IF(ISBLANK(DJ3),"",COUNTIF(DE12:DE112,"=50"))</f>
        <v>5</v>
      </c>
      <c r="DF115" s="510"/>
      <c r="DG115" s="505">
        <f>IF(ISBLANK(DJ3),"",DE115/DE114)</f>
        <v>8.4745762711864403E-2</v>
      </c>
      <c r="DH115" s="505"/>
      <c r="DI115" s="505">
        <f>IF(ISBLANK(DJ3),"",(DE115+DE116)/DE114)</f>
        <v>0.61016949152542377</v>
      </c>
      <c r="DJ115" s="509"/>
      <c r="DK115" s="33"/>
      <c r="DL115" s="510">
        <f>IF(ISBLANK(DQ3),"",COUNTIF(DL12:DL112,"=50"))</f>
        <v>1</v>
      </c>
      <c r="DM115" s="510"/>
      <c r="DN115" s="505">
        <f>IF(ISBLANK(DQ3),"",DL115/DL114)</f>
        <v>1.6393442622950821E-2</v>
      </c>
      <c r="DO115" s="505"/>
      <c r="DP115" s="505">
        <f>IF(ISBLANK(DQ3),"",(DL115+DL116)/DL114)</f>
        <v>1.6393442622950821E-2</v>
      </c>
      <c r="DQ115" s="509"/>
      <c r="DR115" s="33"/>
      <c r="DS115" s="510">
        <f>IF(ISBLANK(DX3),"",COUNTIF(DS12:DS112,"=50"))</f>
        <v>2</v>
      </c>
      <c r="DT115" s="510"/>
      <c r="DU115" s="505">
        <f>IF(ISBLANK(DX3),"",DS115/DS114)</f>
        <v>3.3333333333333333E-2</v>
      </c>
      <c r="DV115" s="505"/>
      <c r="DW115" s="505">
        <f>IF(ISBLANK(DX3),"",(DS115+DS116)/DS114)</f>
        <v>0.95</v>
      </c>
      <c r="DX115" s="509"/>
      <c r="DY115" s="33"/>
      <c r="DZ115" s="510">
        <f>IF(ISBLANK(EE3),"",COUNTIF(DZ12:DZ112,"=50"))</f>
        <v>11</v>
      </c>
      <c r="EA115" s="510"/>
      <c r="EB115" s="505">
        <f>IF(ISBLANK(EE3),"",DZ115/DZ114)</f>
        <v>0.1864406779661017</v>
      </c>
      <c r="EC115" s="505"/>
      <c r="ED115" s="505">
        <f>IF(ISBLANK(EE3),"",(DZ115+DZ116)/DZ114)</f>
        <v>0.88135593220338981</v>
      </c>
      <c r="EE115" s="509"/>
      <c r="EF115" s="33"/>
      <c r="EG115" s="510">
        <f>IF(ISBLANK(EL3),"",COUNTIF(EG12:EG112,"=50"))</f>
        <v>7</v>
      </c>
      <c r="EH115" s="510"/>
      <c r="EI115" s="505">
        <f>IF(ISBLANK(EL3),"",EG115/EG114)</f>
        <v>0.11864406779661017</v>
      </c>
      <c r="EJ115" s="505"/>
      <c r="EK115" s="505">
        <f>IF(ISBLANK(EL3),"",(EG115+EG116)/EG114)</f>
        <v>1</v>
      </c>
      <c r="EL115" s="509"/>
      <c r="EM115" s="33"/>
      <c r="EN115" s="510">
        <f>IF(ISBLANK(ES3),"",COUNTIF(EN12:EN112,"=50"))</f>
        <v>1</v>
      </c>
      <c r="EO115" s="510"/>
      <c r="EP115" s="505">
        <f>IF(ISBLANK(ES3),"",EN115/EN114)</f>
        <v>1.6666666666666666E-2</v>
      </c>
      <c r="EQ115" s="505"/>
      <c r="ER115" s="505">
        <f>IF(ISBLANK(ES3),"",(EN115+EN116)/EN114)</f>
        <v>1</v>
      </c>
      <c r="ES115" s="509"/>
      <c r="ET115" s="33"/>
      <c r="EU115" s="510">
        <f>IF(ISBLANK(EZ3),"",COUNTIF(EU12:EU112,"=50"))</f>
        <v>1</v>
      </c>
      <c r="EV115" s="510"/>
      <c r="EW115" s="505">
        <f>IF(ISBLANK(EZ3),"",EU115/EU114)</f>
        <v>1.8181818181818181E-2</v>
      </c>
      <c r="EX115" s="505"/>
      <c r="EY115" s="505">
        <f>IF(ISBLANK(EZ3),"",(EU115+EU116)/EU114)</f>
        <v>0.98181818181818181</v>
      </c>
      <c r="EZ115" s="509"/>
      <c r="FA115" s="33"/>
      <c r="FB115" s="510">
        <f>IF(ISBLANK(FG3),"",COUNTIF(FB12:FB112,"=50"))</f>
        <v>9</v>
      </c>
      <c r="FC115" s="510"/>
      <c r="FD115" s="505">
        <f>IF(ISBLANK(FG3),"",FB115/FB114)</f>
        <v>0.15517241379310345</v>
      </c>
      <c r="FE115" s="505"/>
      <c r="FF115" s="505">
        <f>IF(ISBLANK(FG3),"",(FB115+FB116)/FB114)</f>
        <v>0.43103448275862066</v>
      </c>
      <c r="FG115" s="509"/>
      <c r="FH115" s="33"/>
      <c r="FI115" s="510">
        <f>IF(ISBLANK(FN3),"",COUNTIF(FI12:FI112,"=50"))</f>
        <v>3</v>
      </c>
      <c r="FJ115" s="510"/>
      <c r="FK115" s="505">
        <f>IF(ISBLANK(FN3),"",FI115/FI114)</f>
        <v>5.4545454545454543E-2</v>
      </c>
      <c r="FL115" s="505"/>
      <c r="FM115" s="505">
        <f>IF(ISBLANK(FN3),"",(FI115+FI116)/FI114)</f>
        <v>1</v>
      </c>
      <c r="FN115" s="509"/>
      <c r="FO115" s="33"/>
      <c r="FP115" s="510">
        <f>IF(ISBLANK(FU3),"",COUNTIF(FP12:FP112,"=50"))</f>
        <v>4</v>
      </c>
      <c r="FQ115" s="510"/>
      <c r="FR115" s="505">
        <f>IF(ISBLANK(FU3),"",FP115/FP114)</f>
        <v>7.0175438596491224E-2</v>
      </c>
      <c r="FS115" s="505"/>
      <c r="FT115" s="505">
        <f>IF(ISBLANK(FU3),"",(FP115+FP116)/FP114)</f>
        <v>1</v>
      </c>
      <c r="FU115" s="509"/>
      <c r="FV115" s="33"/>
      <c r="FW115" s="510">
        <f>IF(ISBLANK(GB3),"",COUNTIF(FW12:FW112,"=50"))</f>
        <v>0</v>
      </c>
      <c r="FX115" s="510"/>
      <c r="FY115" s="505">
        <f>IF(ISBLANK(GB3),"",FW115/FW114)</f>
        <v>0</v>
      </c>
      <c r="FZ115" s="505"/>
      <c r="GA115" s="505">
        <f>IF(ISBLANK(GB3),"",(FW115+FW116)/FW114)</f>
        <v>2.0408163265306121E-2</v>
      </c>
      <c r="GB115" s="509"/>
      <c r="GC115" s="33"/>
      <c r="GD115" s="510">
        <f>IF(ISBLANK(GI3),"",COUNTIF(GD12:GD112,"=50"))</f>
        <v>0</v>
      </c>
      <c r="GE115" s="510"/>
      <c r="GF115" s="505">
        <f>IF(ISBLANK(GI3),"",GD115/GD114)</f>
        <v>0</v>
      </c>
      <c r="GG115" s="505"/>
      <c r="GH115" s="505">
        <f>IF(ISBLANK(GI3),"",(GD115+GD116)/GD114)</f>
        <v>0.04</v>
      </c>
      <c r="GI115" s="509"/>
      <c r="GJ115" s="33"/>
      <c r="GK115" s="510">
        <f>IF(ISBLANK(GP3),"",COUNTIF(GK12:GK112,"=50"))</f>
        <v>0</v>
      </c>
      <c r="GL115" s="510"/>
      <c r="GM115" s="505">
        <f>IF(ISBLANK(GP3),"",GK115/GK114)</f>
        <v>0</v>
      </c>
      <c r="GN115" s="505"/>
      <c r="GO115" s="505">
        <f>IF(ISBLANK(GP3),"",(GK115+GK116)/GK114)</f>
        <v>1</v>
      </c>
      <c r="GP115" s="509"/>
      <c r="GQ115" s="33"/>
      <c r="GR115" s="510">
        <f>IF(ISBLANK(GW3),"",COUNTIF(GR12:GR112,"=50"))</f>
        <v>0</v>
      </c>
      <c r="GS115" s="510"/>
      <c r="GT115" s="505">
        <f>IF(ISBLANK(GW3),"",GR115/GR114)</f>
        <v>0</v>
      </c>
      <c r="GU115" s="505"/>
      <c r="GV115" s="505">
        <f>IF(ISBLANK(GW3),"",(GR115+GR116)/GR114)</f>
        <v>0</v>
      </c>
      <c r="GW115" s="509"/>
      <c r="GX115" s="33"/>
      <c r="GY115" s="510">
        <f>IF(ISBLANK(HD3),"",COUNTIF(GY12:GY112,"=50"))</f>
        <v>4</v>
      </c>
      <c r="GZ115" s="510"/>
      <c r="HA115" s="505">
        <f>IF(ISBLANK(HD3),"",GY115/GY114)</f>
        <v>8.3333333333333329E-2</v>
      </c>
      <c r="HB115" s="505"/>
      <c r="HC115" s="505">
        <f>IF(ISBLANK(HD3),"",(GY115+GY116)/GY114)</f>
        <v>0.22916666666666666</v>
      </c>
      <c r="HD115" s="509"/>
      <c r="HE115" s="33"/>
      <c r="HF115" s="510">
        <f>IF(ISBLANK(HK3),"",COUNTIF(HF12:HF112,"=50"))</f>
        <v>3</v>
      </c>
      <c r="HG115" s="510"/>
      <c r="HH115" s="505">
        <f>IF(ISBLANK(HK3),"",HF115/HF114)</f>
        <v>6.3829787234042548E-2</v>
      </c>
      <c r="HI115" s="505"/>
      <c r="HJ115" s="505">
        <f>IF(ISBLANK(HK3),"",(HF115+HF116)/HF114)</f>
        <v>1</v>
      </c>
      <c r="HK115" s="509"/>
      <c r="HL115" s="33"/>
      <c r="HM115" s="510">
        <f>IF(ISBLANK(HR3),"",COUNTIF(HM12:HM112,"=50"))</f>
        <v>0</v>
      </c>
      <c r="HN115" s="510"/>
      <c r="HO115" s="505">
        <f>IF(ISBLANK(HR3),"",HM115/HM114)</f>
        <v>0</v>
      </c>
      <c r="HP115" s="505"/>
      <c r="HQ115" s="505">
        <f>IF(ISBLANK(HR3),"",(HM115+HM116)/HM114)</f>
        <v>0.1</v>
      </c>
      <c r="HR115" s="509"/>
      <c r="HS115" s="33"/>
      <c r="HT115" s="510">
        <f>IF(ISBLANK(HY3),"",COUNTIF(HT12:HT112,"=50"))</f>
        <v>8</v>
      </c>
      <c r="HU115" s="510"/>
      <c r="HV115" s="505">
        <f>IF(ISBLANK(HY3),"",HT115/HT114)</f>
        <v>0.17391304347826086</v>
      </c>
      <c r="HW115" s="505"/>
      <c r="HX115" s="505">
        <f>IF(ISBLANK(HY3),"",(HT115+HT116)/HT114)</f>
        <v>0.97826086956521741</v>
      </c>
      <c r="HY115" s="509"/>
      <c r="HZ115" s="33"/>
      <c r="IA115" s="510">
        <f>IF(ISBLANK(IF3),"",COUNTIF(IA12:IA112,"=50"))</f>
        <v>13</v>
      </c>
      <c r="IB115" s="510"/>
      <c r="IC115" s="505">
        <f>IF(ISBLANK(IF3),"",IA115/IA114)</f>
        <v>0.25</v>
      </c>
      <c r="ID115" s="505"/>
      <c r="IE115" s="505">
        <f>IF(ISBLANK(IF3),"",(IA115+IA116)/IA114)</f>
        <v>0.86538461538461542</v>
      </c>
      <c r="IF115" s="509"/>
      <c r="IG115" s="33"/>
      <c r="IH115" s="510">
        <f>IF(ISBLANK(IM3),"",COUNTIF(IH12:IH112,"=50"))</f>
        <v>8</v>
      </c>
      <c r="II115" s="510"/>
      <c r="IJ115" s="505">
        <f>IF(ISBLANK(IM3),"",IH115/IH114)</f>
        <v>0.16</v>
      </c>
      <c r="IK115" s="505"/>
      <c r="IL115" s="505">
        <f>IF(ISBLANK(IM3),"",(IH115+IH116)/IH114)</f>
        <v>1</v>
      </c>
      <c r="IM115" s="509"/>
      <c r="IN115" s="33"/>
      <c r="IO115" s="510">
        <f>IF(ISBLANK(IT3),"",COUNTIF(IO12:IO112,"=50"))</f>
        <v>8</v>
      </c>
      <c r="IP115" s="510"/>
      <c r="IQ115" s="505">
        <f>IF(ISBLANK(IT3),"",IO115/IO114)</f>
        <v>0.15686274509803921</v>
      </c>
      <c r="IR115" s="505"/>
      <c r="IS115" s="505">
        <f>IF(ISBLANK(IT3),"",(IO115+IO116)/IO114)</f>
        <v>0.98039215686274506</v>
      </c>
      <c r="IT115" s="509"/>
      <c r="IU115" s="33"/>
      <c r="IV115" s="510">
        <f>IF(ISBLANK(JA3),"",COUNTIF(IV12:IV112,"=50"))</f>
        <v>9</v>
      </c>
      <c r="IW115" s="510"/>
      <c r="IX115" s="505">
        <f>IF(ISBLANK(JA3),"",IV115/IV114)</f>
        <v>0.1875</v>
      </c>
      <c r="IY115" s="505"/>
      <c r="IZ115" s="505">
        <f>IF(ISBLANK(JA3),"",(IV115+IV116)/IV114)</f>
        <v>1</v>
      </c>
      <c r="JA115" s="509"/>
      <c r="JB115" s="33"/>
      <c r="JC115" s="510">
        <f>IF(ISBLANK(JH3),"",COUNTIF(JC12:JC112,"=50"))</f>
        <v>3</v>
      </c>
      <c r="JD115" s="510"/>
      <c r="JE115" s="505">
        <f>IF(ISBLANK(JH3),"",JC115/JC114)</f>
        <v>0.06</v>
      </c>
      <c r="JF115" s="505"/>
      <c r="JG115" s="505">
        <f>IF(ISBLANK(JH3),"",(JC115+JC116)/JC114)</f>
        <v>1</v>
      </c>
      <c r="JH115" s="509"/>
      <c r="JI115" s="33"/>
      <c r="JJ115" s="510">
        <f>IF(ISBLANK(JO3),"",COUNTIF(JJ12:JJ112,"=50"))</f>
        <v>9</v>
      </c>
      <c r="JK115" s="510"/>
      <c r="JL115" s="505">
        <f>IF(ISBLANK(JO3),"",JJ115/JJ114)</f>
        <v>0.17307692307692307</v>
      </c>
      <c r="JM115" s="505"/>
      <c r="JN115" s="505">
        <f>IF(ISBLANK(JO3),"",(JJ115+JJ116)/JJ114)</f>
        <v>0.84615384615384615</v>
      </c>
      <c r="JO115" s="509"/>
      <c r="JP115" s="33"/>
      <c r="JQ115" s="510">
        <f>IF(ISBLANK(JV3),"",COUNTIF(JQ12:JQ112,"=50"))</f>
        <v>2</v>
      </c>
      <c r="JR115" s="510"/>
      <c r="JS115" s="505">
        <f>IF(ISBLANK(JV3),"",JQ115/JQ114)</f>
        <v>4.0816326530612242E-2</v>
      </c>
      <c r="JT115" s="505"/>
      <c r="JU115" s="505">
        <f>IF(ISBLANK(JV3),"",(JQ115+JQ116)/JQ114)</f>
        <v>1</v>
      </c>
      <c r="JV115" s="509"/>
      <c r="JW115" s="33"/>
      <c r="JX115" s="510">
        <f>IF(ISBLANK(KC3),"",COUNTIF(JX12:JX112,"=50"))</f>
        <v>7</v>
      </c>
      <c r="JY115" s="510"/>
      <c r="JZ115" s="505">
        <f>IF(ISBLANK(KC3),"",JX115/JX114)</f>
        <v>0.15555555555555556</v>
      </c>
      <c r="KA115" s="505"/>
      <c r="KB115" s="505">
        <f>IF(ISBLANK(KC3),"",(JX115+JX116)/JX114)</f>
        <v>0.9555555555555556</v>
      </c>
      <c r="KC115" s="509"/>
      <c r="KD115" s="33"/>
      <c r="KE115" s="510">
        <f>IF(ISBLANK(KJ3),"",COUNTIF(KE12:KE112,"=50"))</f>
        <v>0</v>
      </c>
      <c r="KF115" s="510"/>
      <c r="KG115" s="505">
        <f>IF(ISBLANK(KJ3),"",KE115/KE114)</f>
        <v>0</v>
      </c>
      <c r="KH115" s="505"/>
      <c r="KI115" s="505">
        <f>IF(ISBLANK(KJ3),"",(KE115+KE116)/KE114)</f>
        <v>0.10638297872340426</v>
      </c>
      <c r="KJ115" s="509"/>
      <c r="KK115" s="33"/>
      <c r="KL115" s="510">
        <f>IF(ISBLANK(KQ3),"",COUNTIF(KL12:KL112,"=50"))</f>
        <v>5</v>
      </c>
      <c r="KM115" s="510"/>
      <c r="KN115" s="505">
        <f>IF(ISBLANK(KQ3),"",KL115/KL114)</f>
        <v>0.10869565217391304</v>
      </c>
      <c r="KO115" s="505"/>
      <c r="KP115" s="505">
        <f>IF(ISBLANK(KQ3),"",(KL115+KL116)/KL114)</f>
        <v>1</v>
      </c>
      <c r="KQ115" s="509"/>
      <c r="KR115" s="111"/>
      <c r="KS115" s="530">
        <f>IF(ISBLANK(KX3),"",COUNTIF(KS12:KS112,"=50"))</f>
        <v>1</v>
      </c>
      <c r="KT115" s="530"/>
      <c r="KU115" s="533">
        <f>IF(ISBLANK(KX3),"",KS115/KS114)</f>
        <v>2.2222222222222223E-2</v>
      </c>
      <c r="KV115" s="533"/>
      <c r="KW115" s="533">
        <f>IF(ISBLANK(KX3),"",(KS115+KS116)/KS114)</f>
        <v>0.97777777777777775</v>
      </c>
      <c r="KX115" s="536"/>
      <c r="KY115" s="232"/>
      <c r="KZ115" s="530">
        <f>IF(ISBLANK(LE3),"",COUNTIF(KZ12:KZ112,"=50"))</f>
        <v>0</v>
      </c>
      <c r="LA115" s="530"/>
      <c r="LB115" s="533">
        <f>IF(ISBLANK(LE3),"",KZ115/KZ114)</f>
        <v>0</v>
      </c>
      <c r="LC115" s="533"/>
      <c r="LD115" s="533">
        <f>IF(ISBLANK(LE3),"",(KZ115+KZ116)/KZ114)</f>
        <v>2.0408163265306121E-2</v>
      </c>
      <c r="LE115" s="536"/>
      <c r="LF115" s="33"/>
      <c r="LG115" s="510">
        <f>IF(ISBLANK(LL3),"",COUNTIF(LG12:LG112,"=50"))</f>
        <v>11</v>
      </c>
      <c r="LH115" s="510"/>
      <c r="LI115" s="505">
        <f>IF(ISBLANK(LL3),"",LG115/LG114)</f>
        <v>0.2558139534883721</v>
      </c>
      <c r="LJ115" s="505"/>
      <c r="LK115" s="505">
        <f>IF(ISBLANK(LL3),"",(LG115+LG116)/LG114)</f>
        <v>1</v>
      </c>
      <c r="LL115" s="509"/>
      <c r="LM115" s="33"/>
      <c r="LN115" s="510">
        <f>IF(ISBLANK(LS3),"",COUNTIF(LN12:LN112,"=50"))</f>
        <v>4</v>
      </c>
      <c r="LO115" s="510"/>
      <c r="LP115" s="505">
        <f>IF(ISBLANK(LS3),"",LN115/LN114)</f>
        <v>0.1</v>
      </c>
      <c r="LQ115" s="505"/>
      <c r="LR115" s="505">
        <f>IF(ISBLANK(LS3),"",(LN115+LN116)/LN114)</f>
        <v>0.97499999999999998</v>
      </c>
      <c r="LS115" s="509"/>
      <c r="LT115" s="33"/>
      <c r="LU115" s="510">
        <f>IF(ISBLANK(LZ3),"",COUNTIF(LU12:LU112,"=50"))</f>
        <v>0</v>
      </c>
      <c r="LV115" s="510"/>
      <c r="LW115" s="505">
        <f>IF(ISBLANK(LZ3),"",LU115/LU114)</f>
        <v>0</v>
      </c>
      <c r="LX115" s="505"/>
      <c r="LY115" s="505">
        <f>IF(ISBLANK(LZ3),"",(LU115+LU116)/LU114)</f>
        <v>1</v>
      </c>
      <c r="LZ115" s="509"/>
      <c r="MA115" s="33"/>
      <c r="MB115" s="510">
        <f>IF(ISBLANK(MG3),"",COUNTIF(MB12:MB112,"=50"))</f>
        <v>8</v>
      </c>
      <c r="MC115" s="510"/>
      <c r="MD115" s="505">
        <f>IF(ISBLANK(MG3),"",MB115/MB114)</f>
        <v>0.1951219512195122</v>
      </c>
      <c r="ME115" s="505"/>
      <c r="MF115" s="505">
        <f>IF(ISBLANK(MG3),"",(MB115+MB116)/MB114)</f>
        <v>1</v>
      </c>
      <c r="MG115" s="509"/>
      <c r="MH115" s="33"/>
      <c r="MI115" s="510">
        <f>IF(ISBLANK(MN3),"",COUNTIF(MI12:MI112,"=50"))</f>
        <v>8</v>
      </c>
      <c r="MJ115" s="510"/>
      <c r="MK115" s="505">
        <f>IF(ISBLANK(MN3),"",MI115/MI114)</f>
        <v>0.18604651162790697</v>
      </c>
      <c r="ML115" s="505"/>
      <c r="MM115" s="505">
        <f>IF(ISBLANK(MN3),"",(MI115+MI116)/MI114)</f>
        <v>0.93023255813953487</v>
      </c>
      <c r="MN115" s="509"/>
      <c r="MO115" s="33"/>
      <c r="MP115" s="510">
        <f>IF(ISBLANK(MU3),"",COUNTIF(MP12:MP112,"=50"))</f>
        <v>3</v>
      </c>
      <c r="MQ115" s="510"/>
      <c r="MR115" s="505">
        <f>IF(ISBLANK(MU3),"",MP115/MP114)</f>
        <v>6.9767441860465115E-2</v>
      </c>
      <c r="MS115" s="505"/>
      <c r="MT115" s="505">
        <f>IF(ISBLANK(MU3),"",(MP115+MP116)/MP114)</f>
        <v>0.2558139534883721</v>
      </c>
      <c r="MU115" s="509"/>
      <c r="MV115" s="33"/>
      <c r="MW115" s="510">
        <f>IF(ISBLANK(NB3),"",COUNTIF(MW12:MW112,"=50"))</f>
        <v>0</v>
      </c>
      <c r="MX115" s="510"/>
      <c r="MY115" s="505">
        <f>IF(ISBLANK(NB3),"",MW115/MW114)</f>
        <v>0</v>
      </c>
      <c r="MZ115" s="505"/>
      <c r="NA115" s="505">
        <f>IF(ISBLANK(NB3),"",(MW115+MW116)/MW114)</f>
        <v>0</v>
      </c>
      <c r="NB115" s="509"/>
      <c r="NC115" s="33"/>
      <c r="ND115" s="510" t="str">
        <f>IF(ISBLANK(NI3),"",COUNTIF(ND12:ND112,"=50"))</f>
        <v/>
      </c>
      <c r="NE115" s="510"/>
      <c r="NF115" s="505" t="str">
        <f>IF(ISBLANK(NI3),"",ND115/ND114)</f>
        <v/>
      </c>
      <c r="NG115" s="505"/>
      <c r="NH115" s="505" t="str">
        <f>IF(ISBLANK(NI3),"",(ND115+ND116)/ND114)</f>
        <v/>
      </c>
      <c r="NI115" s="509"/>
      <c r="NJ115" s="33"/>
      <c r="NK115" s="510">
        <f>IF(ISBLANK(NP3),"",COUNTIF(NK12:NK112,"=50"))</f>
        <v>5</v>
      </c>
      <c r="NL115" s="510"/>
      <c r="NM115" s="505">
        <f>IF(ISBLANK(NP3),"",NK115/NK114)</f>
        <v>0.12195121951219512</v>
      </c>
      <c r="NN115" s="505"/>
      <c r="NO115" s="505">
        <f>IF(ISBLANK(NP3),"",(NK115+NK116)/NK114)</f>
        <v>0.75609756097560976</v>
      </c>
      <c r="NP115" s="509"/>
      <c r="NQ115" s="33"/>
      <c r="NR115" s="510">
        <f>IF(ISBLANK(NW3),"",COUNTIF(NR12:NR112,"=50"))</f>
        <v>1</v>
      </c>
      <c r="NS115" s="510"/>
      <c r="NT115" s="505">
        <f>IF(ISBLANK(NW3),"",NR115/NR114)</f>
        <v>2.4390243902439025E-2</v>
      </c>
      <c r="NU115" s="505"/>
      <c r="NV115" s="505">
        <f>IF(ISBLANK(NW3),"",(NR115+NR116)/NR114)</f>
        <v>1</v>
      </c>
      <c r="NW115" s="509"/>
      <c r="NX115" s="33"/>
      <c r="NY115" s="510">
        <f>IF(ISBLANK(OD3),"",COUNTIF(NY12:NY112,"=50"))</f>
        <v>13</v>
      </c>
      <c r="NZ115" s="510"/>
      <c r="OA115" s="505">
        <f>IF(ISBLANK(OD3),"",NY115/NY114)</f>
        <v>0.34210526315789475</v>
      </c>
      <c r="OB115" s="505"/>
      <c r="OC115" s="505">
        <f>IF(ISBLANK(OD3),"",(NY115+NY116)/NY114)</f>
        <v>1</v>
      </c>
      <c r="OD115" s="509"/>
      <c r="OE115" s="33"/>
      <c r="OF115" s="510" t="str">
        <f>IF(ISBLANK(OK3),"",COUNTIF(OF12:OF112,"=50"))</f>
        <v/>
      </c>
      <c r="OG115" s="510"/>
      <c r="OH115" s="505" t="str">
        <f>IF(ISBLANK(OK3),"",OF115/OF114)</f>
        <v/>
      </c>
      <c r="OI115" s="505"/>
      <c r="OJ115" s="505" t="str">
        <f>IF(ISBLANK(OK3),"",(OF115+OF116)/OF114)</f>
        <v/>
      </c>
      <c r="OK115" s="509"/>
      <c r="OL115" s="33"/>
      <c r="OM115" s="510" t="str">
        <f>IF(ISBLANK(OR3),"",COUNTIF(OM12:OM112,"=50"))</f>
        <v/>
      </c>
      <c r="ON115" s="510"/>
      <c r="OO115" s="505" t="str">
        <f>IF(ISBLANK(OR3),"",OM115/OM114)</f>
        <v/>
      </c>
      <c r="OP115" s="505"/>
      <c r="OQ115" s="505" t="str">
        <f>IF(ISBLANK(OR3),"",(OM115+OM116)/OM114)</f>
        <v/>
      </c>
      <c r="OR115" s="509"/>
      <c r="OS115" s="33"/>
      <c r="OT115" s="510" t="str">
        <f>IF(ISBLANK(OY3),"",COUNTIF(OT12:OT112,"=50"))</f>
        <v/>
      </c>
      <c r="OU115" s="510"/>
      <c r="OV115" s="505" t="str">
        <f>IF(ISBLANK(OY3),"",OT115/OT114)</f>
        <v/>
      </c>
      <c r="OW115" s="505"/>
      <c r="OX115" s="505" t="str">
        <f>IF(ISBLANK(OY3),"",(OT115+OT116)/OT114)</f>
        <v/>
      </c>
      <c r="OY115" s="509"/>
      <c r="OZ115" s="33"/>
      <c r="PA115" s="510" t="str">
        <f>IF(ISBLANK(PF3),"",COUNTIF(PA12:PA112,"=50"))</f>
        <v/>
      </c>
      <c r="PB115" s="510"/>
      <c r="PC115" s="505" t="str">
        <f>IF(ISBLANK(PF3),"",PA115/PA114)</f>
        <v/>
      </c>
      <c r="PD115" s="505"/>
      <c r="PE115" s="505" t="str">
        <f>IF(ISBLANK(PF3),"",(PA115+PA116)/PA114)</f>
        <v/>
      </c>
      <c r="PF115" s="509"/>
      <c r="PG115" s="33"/>
      <c r="PH115" s="510" t="str">
        <f>IF(ISBLANK(PM3),"",COUNTIF(PH12:PH112,"=50"))</f>
        <v/>
      </c>
      <c r="PI115" s="510"/>
      <c r="PJ115" s="505" t="str">
        <f>IF(ISBLANK(PM3),"",PH115/PH114)</f>
        <v/>
      </c>
      <c r="PK115" s="505"/>
      <c r="PL115" s="505" t="str">
        <f>IF(ISBLANK(PM3),"",(PH115+PH116)/PH114)</f>
        <v/>
      </c>
      <c r="PM115" s="509"/>
      <c r="PN115" s="33"/>
      <c r="PO115" s="510" t="str">
        <f>IF(ISBLANK(PT3),"",COUNTIF(PO12:PO112,"=50"))</f>
        <v/>
      </c>
      <c r="PP115" s="510"/>
      <c r="PQ115" s="505" t="str">
        <f>IF(ISBLANK(PT3),"",PO115/PO114)</f>
        <v/>
      </c>
      <c r="PR115" s="505"/>
      <c r="PS115" s="505" t="str">
        <f>IF(ISBLANK(PT3),"",(PO115+PO116)/PO114)</f>
        <v/>
      </c>
      <c r="PT115" s="509"/>
      <c r="PU115" s="33"/>
      <c r="PV115" s="510" t="str">
        <f>IF(ISBLANK(QA3),"",COUNTIF(PV12:PV112,"=50"))</f>
        <v/>
      </c>
      <c r="PW115" s="510"/>
      <c r="PX115" s="505" t="str">
        <f>IF(ISBLANK(QA3),"",PV115/PV114)</f>
        <v/>
      </c>
      <c r="PY115" s="505"/>
      <c r="PZ115" s="505" t="str">
        <f>IF(ISBLANK(QA3),"",(PV115+PV116)/PV114)</f>
        <v/>
      </c>
      <c r="QA115" s="509"/>
    </row>
    <row r="116" spans="1:443" ht="15" customHeight="1" x14ac:dyDescent="0.2">
      <c r="A116" s="518"/>
      <c r="B116" s="55" t="s">
        <v>268</v>
      </c>
      <c r="C116" s="54"/>
      <c r="D116" s="510">
        <f>COUNTIF(E12:E112,"=20")</f>
        <v>73</v>
      </c>
      <c r="E116" s="510"/>
      <c r="F116" s="505">
        <f>D116/D114</f>
        <v>0.82954545454545459</v>
      </c>
      <c r="G116" s="505"/>
      <c r="H116" s="505"/>
      <c r="I116" s="509"/>
      <c r="J116" s="33"/>
      <c r="K116" s="510">
        <f>COUNTIF(L12:L112,"=20")</f>
        <v>52</v>
      </c>
      <c r="L116" s="510"/>
      <c r="M116" s="505">
        <f>K116/K114</f>
        <v>0.65822784810126578</v>
      </c>
      <c r="N116" s="505"/>
      <c r="O116" s="505"/>
      <c r="P116" s="509"/>
      <c r="Q116" s="33"/>
      <c r="R116" s="510">
        <f>IF(ISBLANK(W3),"",COUNTIF(S12:S112,"=20"))</f>
        <v>7</v>
      </c>
      <c r="S116" s="510"/>
      <c r="T116" s="505">
        <f>IF(ISBLANK(W3),"",R116/R114)</f>
        <v>8.4337349397590355E-2</v>
      </c>
      <c r="U116" s="505"/>
      <c r="V116" s="505"/>
      <c r="W116" s="509"/>
      <c r="X116" s="33"/>
      <c r="Y116" s="510">
        <f>IF(ISBLANK(AD3),"",COUNTIF(Z12:Z112,"=20"))</f>
        <v>64</v>
      </c>
      <c r="Z116" s="510"/>
      <c r="AA116" s="505">
        <f>IF(ISBLANK(AD3),"",Y116/Y114)</f>
        <v>0.91428571428571426</v>
      </c>
      <c r="AB116" s="505"/>
      <c r="AC116" s="505"/>
      <c r="AD116" s="509"/>
      <c r="AE116" s="33"/>
      <c r="AF116" s="510">
        <f>IF(ISBLANK(AK3),"",COUNTIF(AG12:AG112,"=20"))</f>
        <v>51</v>
      </c>
      <c r="AG116" s="510"/>
      <c r="AH116" s="505">
        <f>IF(ISBLANK(AK3),"",AF116/AF114)</f>
        <v>0.92727272727272725</v>
      </c>
      <c r="AI116" s="505"/>
      <c r="AJ116" s="505"/>
      <c r="AK116" s="509"/>
      <c r="AL116" s="33"/>
      <c r="AM116" s="510">
        <f>IF(ISBLANK(AR3),"",COUNTIF(AN12:AN112,"=20"))</f>
        <v>44</v>
      </c>
      <c r="AN116" s="510"/>
      <c r="AO116" s="505">
        <f>IF(ISBLANK(AR3),"",AM116/AM114)</f>
        <v>0.72131147540983609</v>
      </c>
      <c r="AP116" s="505"/>
      <c r="AQ116" s="505"/>
      <c r="AR116" s="509"/>
      <c r="AS116" s="33"/>
      <c r="AT116" s="510">
        <f>IF(ISBLANK(AY3),"",COUNTIF(AU12:AU112,"=20"))</f>
        <v>60</v>
      </c>
      <c r="AU116" s="510"/>
      <c r="AV116" s="505">
        <f>IF(ISBLANK(AY3),"",AT116/AT114)</f>
        <v>0.86956521739130432</v>
      </c>
      <c r="AW116" s="505"/>
      <c r="AX116" s="505"/>
      <c r="AY116" s="509"/>
      <c r="AZ116" s="33"/>
      <c r="BA116" s="510">
        <f>IF(ISBLANK(BF3),"",COUNTIF(BB12:BB112,"=20"))</f>
        <v>0</v>
      </c>
      <c r="BB116" s="510"/>
      <c r="BC116" s="505">
        <f>IF(ISBLANK(BF3),"",BA116/BA114)</f>
        <v>0</v>
      </c>
      <c r="BD116" s="505"/>
      <c r="BE116" s="505"/>
      <c r="BF116" s="509"/>
      <c r="BG116" s="33"/>
      <c r="BH116" s="510">
        <f>IF(ISBLANK(BM3),"",COUNTIF(BI12:BI112,"=20"))</f>
        <v>58</v>
      </c>
      <c r="BI116" s="510"/>
      <c r="BJ116" s="505">
        <f>IF(ISBLANK(BM3),"",BH116/BH114)</f>
        <v>0.84057971014492749</v>
      </c>
      <c r="BK116" s="505"/>
      <c r="BL116" s="505"/>
      <c r="BM116" s="509"/>
      <c r="BN116" s="33"/>
      <c r="BO116" s="510">
        <f>IF(ISBLANK(BT3),"",COUNTIF(BP12:BP112,"=20"))</f>
        <v>8</v>
      </c>
      <c r="BP116" s="510"/>
      <c r="BQ116" s="505">
        <f>IF(ISBLANK(BT3),"",BO116/BO114)</f>
        <v>0.12121212121212122</v>
      </c>
      <c r="BR116" s="505"/>
      <c r="BS116" s="505"/>
      <c r="BT116" s="509"/>
      <c r="BU116" s="33"/>
      <c r="BV116" s="510">
        <f>IF(ISBLANK(CA3),"",COUNTIF(BW12:BW112,"=20"))</f>
        <v>60</v>
      </c>
      <c r="BW116" s="510"/>
      <c r="BX116" s="505">
        <f>IF(ISBLANK(CA3),"",BV116/BV114)</f>
        <v>0.9375</v>
      </c>
      <c r="BY116" s="505"/>
      <c r="BZ116" s="505"/>
      <c r="CA116" s="509"/>
      <c r="CB116" s="33"/>
      <c r="CC116" s="510">
        <f>IF(ISBLANK(CH3),"",COUNTIF(CD12:CD112,"=20"))</f>
        <v>35</v>
      </c>
      <c r="CD116" s="510"/>
      <c r="CE116" s="505">
        <f>IF(ISBLANK(CH3),"",CC116/CC114)</f>
        <v>0.55555555555555558</v>
      </c>
      <c r="CF116" s="505"/>
      <c r="CG116" s="505"/>
      <c r="CH116" s="509"/>
      <c r="CI116" s="33"/>
      <c r="CJ116" s="510">
        <f>IF(ISBLANK(CO3),"",COUNTIF(CK12:CK112,"=20"))</f>
        <v>50</v>
      </c>
      <c r="CK116" s="510"/>
      <c r="CL116" s="505">
        <f>IF(ISBLANK(CO3),"",CJ116/CJ114)</f>
        <v>0.76923076923076927</v>
      </c>
      <c r="CM116" s="505"/>
      <c r="CN116" s="505"/>
      <c r="CO116" s="509"/>
      <c r="CP116" s="33"/>
      <c r="CQ116" s="510">
        <f>IF(ISBLANK(CV3),"",COUNTIF(CR12:CR112,"=20"))</f>
        <v>53</v>
      </c>
      <c r="CR116" s="510"/>
      <c r="CS116" s="505">
        <f>IF(ISBLANK(CV3),"",CQ116/CQ114)</f>
        <v>0.828125</v>
      </c>
      <c r="CT116" s="505"/>
      <c r="CU116" s="505"/>
      <c r="CV116" s="509"/>
      <c r="CW116" s="33"/>
      <c r="CX116" s="510">
        <f>IF(ISBLANK(DC3),"",COUNTIF(CY12:CY112,"=20"))</f>
        <v>0</v>
      </c>
      <c r="CY116" s="510"/>
      <c r="CZ116" s="505">
        <f>IF(ISBLANK(DC3),"",CX116/CX114)</f>
        <v>0</v>
      </c>
      <c r="DA116" s="505"/>
      <c r="DB116" s="505"/>
      <c r="DC116" s="509"/>
      <c r="DD116" s="33"/>
      <c r="DE116" s="510">
        <f>IF(ISBLANK(DJ3),"",COUNTIF(DF12:DF112,"=20"))</f>
        <v>31</v>
      </c>
      <c r="DF116" s="510"/>
      <c r="DG116" s="505">
        <f>IF(ISBLANK(DJ3),"",DE116/DE114)</f>
        <v>0.52542372881355937</v>
      </c>
      <c r="DH116" s="505"/>
      <c r="DI116" s="505"/>
      <c r="DJ116" s="509"/>
      <c r="DK116" s="33"/>
      <c r="DL116" s="510">
        <f>IF(ISBLANK(DQ3),"",COUNTIF(DM12:DM112,"=20"))</f>
        <v>0</v>
      </c>
      <c r="DM116" s="510"/>
      <c r="DN116" s="505">
        <f>IF(ISBLANK(DQ3),"",DL116/DL114)</f>
        <v>0</v>
      </c>
      <c r="DO116" s="505"/>
      <c r="DP116" s="505"/>
      <c r="DQ116" s="509"/>
      <c r="DR116" s="33"/>
      <c r="DS116" s="510">
        <f>IF(ISBLANK(DX3),"",COUNTIF(DT12:DT112,"=20"))</f>
        <v>55</v>
      </c>
      <c r="DT116" s="510"/>
      <c r="DU116" s="505">
        <f>IF(ISBLANK(DX3),"",DS116/DS114)</f>
        <v>0.91666666666666663</v>
      </c>
      <c r="DV116" s="505"/>
      <c r="DW116" s="505"/>
      <c r="DX116" s="509"/>
      <c r="DY116" s="33"/>
      <c r="DZ116" s="510">
        <f>IF(ISBLANK(EE3),"",COUNTIF(EA12:EA112,"=20"))</f>
        <v>41</v>
      </c>
      <c r="EA116" s="510"/>
      <c r="EB116" s="505">
        <f>IF(ISBLANK(EE3),"",DZ116/DZ114)</f>
        <v>0.69491525423728817</v>
      </c>
      <c r="EC116" s="505"/>
      <c r="ED116" s="505"/>
      <c r="EE116" s="509"/>
      <c r="EF116" s="33"/>
      <c r="EG116" s="510">
        <f>IF(ISBLANK(EL3),"",COUNTIF(EH12:EH112,"=20"))</f>
        <v>52</v>
      </c>
      <c r="EH116" s="510"/>
      <c r="EI116" s="505">
        <f>IF(ISBLANK(EL3),"",EG116/EG114)</f>
        <v>0.88135593220338981</v>
      </c>
      <c r="EJ116" s="505"/>
      <c r="EK116" s="505"/>
      <c r="EL116" s="509"/>
      <c r="EM116" s="33"/>
      <c r="EN116" s="510">
        <f>IF(ISBLANK(ES3),"",COUNTIF(EO12:EO112,"=20"))</f>
        <v>59</v>
      </c>
      <c r="EO116" s="510"/>
      <c r="EP116" s="505">
        <f>IF(ISBLANK(ES3),"",EN116/EN114)</f>
        <v>0.98333333333333328</v>
      </c>
      <c r="EQ116" s="505"/>
      <c r="ER116" s="505"/>
      <c r="ES116" s="509"/>
      <c r="ET116" s="33"/>
      <c r="EU116" s="510">
        <f>IF(ISBLANK(EZ3),"",COUNTIF(EV12:EV112,"=20"))</f>
        <v>53</v>
      </c>
      <c r="EV116" s="510"/>
      <c r="EW116" s="505">
        <f>IF(ISBLANK(EZ3),"",EU116/EU114)</f>
        <v>0.96363636363636362</v>
      </c>
      <c r="EX116" s="505"/>
      <c r="EY116" s="505"/>
      <c r="EZ116" s="509"/>
      <c r="FA116" s="33"/>
      <c r="FB116" s="510">
        <f>IF(ISBLANK(FG3),"",COUNTIF(FC12:FC112,"=20"))</f>
        <v>16</v>
      </c>
      <c r="FC116" s="510"/>
      <c r="FD116" s="505">
        <f>IF(ISBLANK(FG3),"",FB116/FB114)</f>
        <v>0.27586206896551724</v>
      </c>
      <c r="FE116" s="505"/>
      <c r="FF116" s="505"/>
      <c r="FG116" s="509"/>
      <c r="FH116" s="33"/>
      <c r="FI116" s="510">
        <f>IF(ISBLANK(FN3),"",COUNTIF(FJ12:FJ112,"=20"))</f>
        <v>52</v>
      </c>
      <c r="FJ116" s="510"/>
      <c r="FK116" s="505">
        <f>IF(ISBLANK(FN3),"",FI116/FI114)</f>
        <v>0.94545454545454544</v>
      </c>
      <c r="FL116" s="505"/>
      <c r="FM116" s="505"/>
      <c r="FN116" s="509"/>
      <c r="FO116" s="33"/>
      <c r="FP116" s="510">
        <f>IF(ISBLANK(FU3),"",COUNTIF(FQ12:FQ112,"=20"))</f>
        <v>53</v>
      </c>
      <c r="FQ116" s="510"/>
      <c r="FR116" s="505">
        <f>IF(ISBLANK(FU3),"",FP116/FP114)</f>
        <v>0.92982456140350878</v>
      </c>
      <c r="FS116" s="505"/>
      <c r="FT116" s="505"/>
      <c r="FU116" s="509"/>
      <c r="FV116" s="33"/>
      <c r="FW116" s="510">
        <f>IF(ISBLANK(GB3),"",COUNTIF(FX12:FX112,"=20"))</f>
        <v>1</v>
      </c>
      <c r="FX116" s="510"/>
      <c r="FY116" s="505">
        <f>IF(ISBLANK(GB3),"",FW116/FW114)</f>
        <v>2.0408163265306121E-2</v>
      </c>
      <c r="FZ116" s="505"/>
      <c r="GA116" s="505"/>
      <c r="GB116" s="509"/>
      <c r="GC116" s="33"/>
      <c r="GD116" s="510">
        <f>IF(ISBLANK(GI3),"",COUNTIF(GE12:GE112,"=20"))</f>
        <v>2</v>
      </c>
      <c r="GE116" s="510"/>
      <c r="GF116" s="505">
        <f>IF(ISBLANK(GI3),"",GD116/GD114)</f>
        <v>0.04</v>
      </c>
      <c r="GG116" s="505"/>
      <c r="GH116" s="505"/>
      <c r="GI116" s="509"/>
      <c r="GJ116" s="33"/>
      <c r="GK116" s="510">
        <f>IF(ISBLANK(GP3),"",COUNTIF(GL12:GL112,"=20"))</f>
        <v>52</v>
      </c>
      <c r="GL116" s="510"/>
      <c r="GM116" s="505">
        <f>IF(ISBLANK(GP3),"",GK116/GK114)</f>
        <v>1</v>
      </c>
      <c r="GN116" s="505"/>
      <c r="GO116" s="505"/>
      <c r="GP116" s="509"/>
      <c r="GQ116" s="33"/>
      <c r="GR116" s="510">
        <f>IF(ISBLANK(GW3),"",COUNTIF(GS12:GS112,"=20"))</f>
        <v>0</v>
      </c>
      <c r="GS116" s="510"/>
      <c r="GT116" s="505">
        <f>IF(ISBLANK(GW3),"",GR116/GR114)</f>
        <v>0</v>
      </c>
      <c r="GU116" s="505"/>
      <c r="GV116" s="505"/>
      <c r="GW116" s="509"/>
      <c r="GX116" s="33"/>
      <c r="GY116" s="510">
        <f>IF(ISBLANK(HD3),"",COUNTIF(GZ12:GZ112,"=20"))</f>
        <v>7</v>
      </c>
      <c r="GZ116" s="510"/>
      <c r="HA116" s="505">
        <f>IF(ISBLANK(HD3),"",GY116/GY114)</f>
        <v>0.14583333333333334</v>
      </c>
      <c r="HB116" s="505"/>
      <c r="HC116" s="505"/>
      <c r="HD116" s="509"/>
      <c r="HE116" s="33"/>
      <c r="HF116" s="510">
        <f>IF(ISBLANK(HK3),"",COUNTIF(HG12:HG112,"=20"))</f>
        <v>44</v>
      </c>
      <c r="HG116" s="510"/>
      <c r="HH116" s="505">
        <f>IF(ISBLANK(HK3),"",HF116/HF114)</f>
        <v>0.93617021276595747</v>
      </c>
      <c r="HI116" s="505"/>
      <c r="HJ116" s="505"/>
      <c r="HK116" s="509"/>
      <c r="HL116" s="33"/>
      <c r="HM116" s="510">
        <f>IF(ISBLANK(HR3),"",COUNTIF(HN12:HN112,"=20"))</f>
        <v>5</v>
      </c>
      <c r="HN116" s="510"/>
      <c r="HO116" s="505">
        <f>IF(ISBLANK(HR3),"",HM116/HM114)</f>
        <v>0.1</v>
      </c>
      <c r="HP116" s="505"/>
      <c r="HQ116" s="505"/>
      <c r="HR116" s="509"/>
      <c r="HS116" s="33"/>
      <c r="HT116" s="510">
        <f>IF(ISBLANK(HY3),"",COUNTIF(HU12:HU112,"=20"))</f>
        <v>37</v>
      </c>
      <c r="HU116" s="510"/>
      <c r="HV116" s="505">
        <f>IF(ISBLANK(HY3),"",HT116/HT114)</f>
        <v>0.80434782608695654</v>
      </c>
      <c r="HW116" s="505"/>
      <c r="HX116" s="505"/>
      <c r="HY116" s="509"/>
      <c r="HZ116" s="33"/>
      <c r="IA116" s="510">
        <f>IF(ISBLANK(IF3),"",COUNTIF(IB12:IB112,"=20"))</f>
        <v>32</v>
      </c>
      <c r="IB116" s="510"/>
      <c r="IC116" s="505">
        <f>IF(ISBLANK(IF3),"",IA116/IA114)</f>
        <v>0.61538461538461542</v>
      </c>
      <c r="ID116" s="505"/>
      <c r="IE116" s="505"/>
      <c r="IF116" s="509"/>
      <c r="IG116" s="33"/>
      <c r="IH116" s="510">
        <f>IF(ISBLANK(IM3),"",COUNTIF(II12:II112,"=20"))</f>
        <v>42</v>
      </c>
      <c r="II116" s="510"/>
      <c r="IJ116" s="505">
        <f>IF(ISBLANK(IM3),"",IH116/IH114)</f>
        <v>0.84</v>
      </c>
      <c r="IK116" s="505"/>
      <c r="IL116" s="505"/>
      <c r="IM116" s="509"/>
      <c r="IN116" s="33"/>
      <c r="IO116" s="510">
        <f>IF(ISBLANK(IT3),"",COUNTIF(IP12:IP112,"=20"))</f>
        <v>42</v>
      </c>
      <c r="IP116" s="510"/>
      <c r="IQ116" s="505">
        <f>IF(ISBLANK(IT3),"",IO116/IO114)</f>
        <v>0.82352941176470584</v>
      </c>
      <c r="IR116" s="505"/>
      <c r="IS116" s="505"/>
      <c r="IT116" s="509"/>
      <c r="IU116" s="33"/>
      <c r="IV116" s="510">
        <f>IF(ISBLANK(JA3),"",COUNTIF(IW12:IW112,"=20"))</f>
        <v>39</v>
      </c>
      <c r="IW116" s="510"/>
      <c r="IX116" s="505">
        <f>IF(ISBLANK(JA3),"",IV116/IV114)</f>
        <v>0.8125</v>
      </c>
      <c r="IY116" s="505"/>
      <c r="IZ116" s="505"/>
      <c r="JA116" s="509"/>
      <c r="JB116" s="33"/>
      <c r="JC116" s="510">
        <f>IF(ISBLANK(JH3),"",COUNTIF(JD12:JD112,"=20"))</f>
        <v>47</v>
      </c>
      <c r="JD116" s="510"/>
      <c r="JE116" s="505">
        <f>IF(ISBLANK(JH3),"",JC116/JC114)</f>
        <v>0.94</v>
      </c>
      <c r="JF116" s="505"/>
      <c r="JG116" s="505"/>
      <c r="JH116" s="509"/>
      <c r="JI116" s="33"/>
      <c r="JJ116" s="510">
        <f>IF(ISBLANK(JO3),"",COUNTIF(JK12:JK112,"=20"))</f>
        <v>35</v>
      </c>
      <c r="JK116" s="510"/>
      <c r="JL116" s="505">
        <f>IF(ISBLANK(JO3),"",JJ116/JJ114)</f>
        <v>0.67307692307692313</v>
      </c>
      <c r="JM116" s="505"/>
      <c r="JN116" s="505"/>
      <c r="JO116" s="509"/>
      <c r="JP116" s="33"/>
      <c r="JQ116" s="510">
        <f>IF(ISBLANK(JV3),"",COUNTIF(JR12:JR112,"=20"))</f>
        <v>47</v>
      </c>
      <c r="JR116" s="510"/>
      <c r="JS116" s="505">
        <f>IF(ISBLANK(JV3),"",JQ116/JQ114)</f>
        <v>0.95918367346938771</v>
      </c>
      <c r="JT116" s="505"/>
      <c r="JU116" s="505"/>
      <c r="JV116" s="509"/>
      <c r="JW116" s="33"/>
      <c r="JX116" s="510">
        <f>IF(ISBLANK(KC3),"",COUNTIF(JY12:JY112,"=20"))</f>
        <v>36</v>
      </c>
      <c r="JY116" s="510"/>
      <c r="JZ116" s="505">
        <f>IF(ISBLANK(KC3),"",JX116/JX114)</f>
        <v>0.8</v>
      </c>
      <c r="KA116" s="505"/>
      <c r="KB116" s="505"/>
      <c r="KC116" s="509"/>
      <c r="KD116" s="33"/>
      <c r="KE116" s="510">
        <f>IF(ISBLANK(KJ3),"",COUNTIF(KF12:KF112,"=20"))</f>
        <v>5</v>
      </c>
      <c r="KF116" s="510"/>
      <c r="KG116" s="505">
        <f>IF(ISBLANK(KJ3),"",KE116/KE114)</f>
        <v>0.10638297872340426</v>
      </c>
      <c r="KH116" s="505"/>
      <c r="KI116" s="505"/>
      <c r="KJ116" s="509"/>
      <c r="KK116" s="33"/>
      <c r="KL116" s="510">
        <f>IF(ISBLANK(KQ3),"",COUNTIF(KM12:KM112,"=20"))</f>
        <v>41</v>
      </c>
      <c r="KM116" s="510"/>
      <c r="KN116" s="505">
        <f>IF(ISBLANK(KQ3),"",KL116/KL114)</f>
        <v>0.89130434782608692</v>
      </c>
      <c r="KO116" s="505"/>
      <c r="KP116" s="505"/>
      <c r="KQ116" s="509"/>
      <c r="KR116" s="111"/>
      <c r="KS116" s="530">
        <f>IF(ISBLANK(KX3),"",COUNTIF(KT12:KT112,"=20"))</f>
        <v>43</v>
      </c>
      <c r="KT116" s="530"/>
      <c r="KU116" s="533">
        <f>IF(ISBLANK(KX3),"",KS116/KS114)</f>
        <v>0.9555555555555556</v>
      </c>
      <c r="KV116" s="533"/>
      <c r="KW116" s="533"/>
      <c r="KX116" s="536"/>
      <c r="KY116" s="232"/>
      <c r="KZ116" s="530">
        <f>IF(ISBLANK(LE3),"",COUNTIF(LA12:LA112,"=20"))</f>
        <v>1</v>
      </c>
      <c r="LA116" s="530"/>
      <c r="LB116" s="533">
        <f>IF(ISBLANK(LE3),"",KZ116/KZ114)</f>
        <v>2.0408163265306121E-2</v>
      </c>
      <c r="LC116" s="533"/>
      <c r="LD116" s="533"/>
      <c r="LE116" s="536"/>
      <c r="LF116" s="33"/>
      <c r="LG116" s="510">
        <f>IF(ISBLANK(LL3),"",COUNTIF(LH12:LH112,"=20"))</f>
        <v>32</v>
      </c>
      <c r="LH116" s="510"/>
      <c r="LI116" s="505">
        <f>IF(ISBLANK(LL3),"",LG116/LG114)</f>
        <v>0.7441860465116279</v>
      </c>
      <c r="LJ116" s="505"/>
      <c r="LK116" s="505"/>
      <c r="LL116" s="509"/>
      <c r="LM116" s="33"/>
      <c r="LN116" s="510">
        <f>IF(ISBLANK(LS3),"",COUNTIF(LO12:LO112,"=20"))</f>
        <v>35</v>
      </c>
      <c r="LO116" s="510"/>
      <c r="LP116" s="505">
        <f>IF(ISBLANK(LS3),"",LN116/LN114)</f>
        <v>0.875</v>
      </c>
      <c r="LQ116" s="505"/>
      <c r="LR116" s="505"/>
      <c r="LS116" s="509"/>
      <c r="LT116" s="33"/>
      <c r="LU116" s="510">
        <f>IF(ISBLANK(LZ3),"",COUNTIF(LV12:LV112,"=20"))</f>
        <v>41</v>
      </c>
      <c r="LV116" s="510"/>
      <c r="LW116" s="505">
        <f>IF(ISBLANK(LZ3),"",LU116/LU114)</f>
        <v>1</v>
      </c>
      <c r="LX116" s="505"/>
      <c r="LY116" s="505"/>
      <c r="LZ116" s="509"/>
      <c r="MA116" s="33"/>
      <c r="MB116" s="510">
        <f>IF(ISBLANK(MG3),"",COUNTIF(MC12:MC112,"=20"))</f>
        <v>33</v>
      </c>
      <c r="MC116" s="510"/>
      <c r="MD116" s="505">
        <f>IF(ISBLANK(MG3),"",MB116/MB114)</f>
        <v>0.80487804878048785</v>
      </c>
      <c r="ME116" s="505"/>
      <c r="MF116" s="505"/>
      <c r="MG116" s="509"/>
      <c r="MH116" s="33"/>
      <c r="MI116" s="510">
        <f>IF(ISBLANK(MN3),"",COUNTIF(MJ12:MJ112,"=20"))</f>
        <v>32</v>
      </c>
      <c r="MJ116" s="510"/>
      <c r="MK116" s="505">
        <f>IF(ISBLANK(MN3),"",MI116/MI114)</f>
        <v>0.7441860465116279</v>
      </c>
      <c r="ML116" s="505"/>
      <c r="MM116" s="505"/>
      <c r="MN116" s="509"/>
      <c r="MO116" s="33"/>
      <c r="MP116" s="510">
        <f>IF(ISBLANK(MU3),"",COUNTIF(MQ12:MQ112,"=20"))</f>
        <v>8</v>
      </c>
      <c r="MQ116" s="510"/>
      <c r="MR116" s="505">
        <f>IF(ISBLANK(MU3),"",MP116/MP114)</f>
        <v>0.18604651162790697</v>
      </c>
      <c r="MS116" s="505"/>
      <c r="MT116" s="505"/>
      <c r="MU116" s="509"/>
      <c r="MV116" s="33"/>
      <c r="MW116" s="510">
        <f>IF(ISBLANK(NB3),"",COUNTIF(MX12:MX112,"=20"))</f>
        <v>0</v>
      </c>
      <c r="MX116" s="510"/>
      <c r="MY116" s="505">
        <f>IF(ISBLANK(NB3),"",MW116/MW114)</f>
        <v>0</v>
      </c>
      <c r="MZ116" s="505"/>
      <c r="NA116" s="505"/>
      <c r="NB116" s="509"/>
      <c r="NC116" s="33"/>
      <c r="ND116" s="510" t="str">
        <f>IF(ISBLANK(NI3),"",COUNTIF(NE12:NE112,"=20"))</f>
        <v/>
      </c>
      <c r="NE116" s="510"/>
      <c r="NF116" s="505" t="str">
        <f>IF(ISBLANK(NI3),"",ND116/ND114)</f>
        <v/>
      </c>
      <c r="NG116" s="505"/>
      <c r="NH116" s="505"/>
      <c r="NI116" s="509"/>
      <c r="NJ116" s="33"/>
      <c r="NK116" s="510">
        <f>IF(ISBLANK(NP3),"",COUNTIF(NL12:NL112,"=20"))</f>
        <v>26</v>
      </c>
      <c r="NL116" s="510"/>
      <c r="NM116" s="505">
        <f>IF(ISBLANK(NP3),"",NK116/NK114)</f>
        <v>0.63414634146341464</v>
      </c>
      <c r="NN116" s="505"/>
      <c r="NO116" s="505"/>
      <c r="NP116" s="509"/>
      <c r="NQ116" s="33"/>
      <c r="NR116" s="510">
        <f>IF(ISBLANK(NW3),"",COUNTIF(NS12:NS112,"=20"))</f>
        <v>40</v>
      </c>
      <c r="NS116" s="510"/>
      <c r="NT116" s="505">
        <f>IF(ISBLANK(NW3),"",NR116/NR114)</f>
        <v>0.97560975609756095</v>
      </c>
      <c r="NU116" s="505"/>
      <c r="NV116" s="505"/>
      <c r="NW116" s="509"/>
      <c r="NX116" s="33"/>
      <c r="NY116" s="510">
        <f>IF(ISBLANK(OD3),"",COUNTIF(NZ12:NZ112,"=20"))</f>
        <v>25</v>
      </c>
      <c r="NZ116" s="510"/>
      <c r="OA116" s="505">
        <f>IF(ISBLANK(OD3),"",NY116/NY114)</f>
        <v>0.65789473684210531</v>
      </c>
      <c r="OB116" s="505"/>
      <c r="OC116" s="505"/>
      <c r="OD116" s="509"/>
      <c r="OE116" s="33"/>
      <c r="OF116" s="510" t="str">
        <f>IF(ISBLANK(OK3),"",COUNTIF(OG12:OG112,"=20"))</f>
        <v/>
      </c>
      <c r="OG116" s="510"/>
      <c r="OH116" s="505" t="str">
        <f>IF(ISBLANK(OK3),"",OF116/OF114)</f>
        <v/>
      </c>
      <c r="OI116" s="505"/>
      <c r="OJ116" s="505"/>
      <c r="OK116" s="509"/>
      <c r="OL116" s="33"/>
      <c r="OM116" s="510" t="str">
        <f>IF(ISBLANK(OR3),"",COUNTIF(ON12:ON112,"=20"))</f>
        <v/>
      </c>
      <c r="ON116" s="510"/>
      <c r="OO116" s="505" t="str">
        <f>IF(ISBLANK(OR3),"",OM116/OM114)</f>
        <v/>
      </c>
      <c r="OP116" s="505"/>
      <c r="OQ116" s="505"/>
      <c r="OR116" s="509"/>
      <c r="OS116" s="33"/>
      <c r="OT116" s="510" t="str">
        <f>IF(ISBLANK(OY3),"",COUNTIF(OU12:OU112,"=20"))</f>
        <v/>
      </c>
      <c r="OU116" s="510"/>
      <c r="OV116" s="505" t="str">
        <f>IF(ISBLANK(OY3),"",OT116/OT114)</f>
        <v/>
      </c>
      <c r="OW116" s="505"/>
      <c r="OX116" s="505"/>
      <c r="OY116" s="509"/>
      <c r="OZ116" s="33"/>
      <c r="PA116" s="510" t="str">
        <f>IF(ISBLANK(PF3),"",COUNTIF(PB12:PB112,"=20"))</f>
        <v/>
      </c>
      <c r="PB116" s="510"/>
      <c r="PC116" s="505" t="str">
        <f>IF(ISBLANK(PF3),"",PA116/PA114)</f>
        <v/>
      </c>
      <c r="PD116" s="505"/>
      <c r="PE116" s="505"/>
      <c r="PF116" s="509"/>
      <c r="PG116" s="33"/>
      <c r="PH116" s="510" t="str">
        <f>IF(ISBLANK(PM3),"",COUNTIF(PI12:PI112,"=20"))</f>
        <v/>
      </c>
      <c r="PI116" s="510"/>
      <c r="PJ116" s="505" t="str">
        <f>IF(ISBLANK(PM3),"",PH116/PH114)</f>
        <v/>
      </c>
      <c r="PK116" s="505"/>
      <c r="PL116" s="505"/>
      <c r="PM116" s="509"/>
      <c r="PN116" s="33"/>
      <c r="PO116" s="510" t="str">
        <f>IF(ISBLANK(PT3),"",COUNTIF(PP12:PP112,"=20"))</f>
        <v/>
      </c>
      <c r="PP116" s="510"/>
      <c r="PQ116" s="505" t="str">
        <f>IF(ISBLANK(PT3),"",PO116/PO114)</f>
        <v/>
      </c>
      <c r="PR116" s="505"/>
      <c r="PS116" s="505"/>
      <c r="PT116" s="509"/>
      <c r="PU116" s="33"/>
      <c r="PV116" s="510" t="str">
        <f>IF(ISBLANK(QA3),"",COUNTIF(PW12:PW112,"=20"))</f>
        <v/>
      </c>
      <c r="PW116" s="510"/>
      <c r="PX116" s="505" t="str">
        <f>IF(ISBLANK(QA3),"",PV116/PV114)</f>
        <v/>
      </c>
      <c r="PY116" s="505"/>
      <c r="PZ116" s="505"/>
      <c r="QA116" s="509"/>
    </row>
    <row r="117" spans="1:443" ht="15" customHeight="1" x14ac:dyDescent="0.2">
      <c r="A117" s="518"/>
      <c r="B117" s="55" t="s">
        <v>269</v>
      </c>
      <c r="C117" s="54"/>
      <c r="D117" s="510">
        <f>COUNTIF(F12:F112,"=30")</f>
        <v>66</v>
      </c>
      <c r="E117" s="510"/>
      <c r="F117" s="505">
        <f>D117/D114</f>
        <v>0.75</v>
      </c>
      <c r="G117" s="505"/>
      <c r="H117" s="104"/>
      <c r="I117" s="105"/>
      <c r="J117" s="33"/>
      <c r="K117" s="510">
        <f>COUNTIF(M12:M112,"=30")</f>
        <v>44</v>
      </c>
      <c r="L117" s="510"/>
      <c r="M117" s="505">
        <f>K117/K114</f>
        <v>0.55696202531645567</v>
      </c>
      <c r="N117" s="505"/>
      <c r="O117" s="104"/>
      <c r="P117" s="105"/>
      <c r="Q117" s="33"/>
      <c r="R117" s="510">
        <f>IF(ISBLANK(W3),"",COUNTIF(T12:T112,"=30"))</f>
        <v>42</v>
      </c>
      <c r="S117" s="510"/>
      <c r="T117" s="505">
        <f>IF(ISBLANK(W3),"",R117/R114)</f>
        <v>0.50602409638554213</v>
      </c>
      <c r="U117" s="505"/>
      <c r="V117" s="104"/>
      <c r="W117" s="105"/>
      <c r="X117" s="33"/>
      <c r="Y117" s="510">
        <f>IF(ISBLANK(AD3),"",COUNTIF(AA12:AA112,"=30"))</f>
        <v>41</v>
      </c>
      <c r="Z117" s="510"/>
      <c r="AA117" s="505">
        <f>IF(ISBLANK(AD3),"",Y117/Y114)</f>
        <v>0.58571428571428574</v>
      </c>
      <c r="AB117" s="505"/>
      <c r="AC117" s="104"/>
      <c r="AD117" s="105"/>
      <c r="AE117" s="33"/>
      <c r="AF117" s="510">
        <f>IF(ISBLANK(AK3),"",COUNTIF(AH12:AH112,"=30"))</f>
        <v>25</v>
      </c>
      <c r="AG117" s="510"/>
      <c r="AH117" s="505">
        <f>IF(ISBLANK(AK3),"",AF117/AF114)</f>
        <v>0.45454545454545453</v>
      </c>
      <c r="AI117" s="505"/>
      <c r="AJ117" s="104"/>
      <c r="AK117" s="105"/>
      <c r="AL117" s="33"/>
      <c r="AM117" s="510">
        <f>IF(ISBLANK(AR3),"",COUNTIF(AO12:AO112,"=30"))</f>
        <v>49</v>
      </c>
      <c r="AN117" s="510"/>
      <c r="AO117" s="505">
        <f>IF(ISBLANK(AR3),"",AM117/AM114)</f>
        <v>0.80327868852459017</v>
      </c>
      <c r="AP117" s="505"/>
      <c r="AQ117" s="104"/>
      <c r="AR117" s="105"/>
      <c r="AS117" s="33"/>
      <c r="AT117" s="510">
        <f>IF(ISBLANK(AY3),"",COUNTIF(AV12:AV112,"=30"))</f>
        <v>38</v>
      </c>
      <c r="AU117" s="510"/>
      <c r="AV117" s="505">
        <f>IF(ISBLANK(AY3),"",AT117/AT114)</f>
        <v>0.55072463768115942</v>
      </c>
      <c r="AW117" s="505"/>
      <c r="AX117" s="137"/>
      <c r="AY117" s="105"/>
      <c r="AZ117" s="33"/>
      <c r="BA117" s="510">
        <f>IF(ISBLANK(BF3),"",COUNTIF(BC12:BC112,"=30"))</f>
        <v>45</v>
      </c>
      <c r="BB117" s="510"/>
      <c r="BC117" s="505">
        <f>IF(ISBLANK(BF3),"",BA117/BA114)</f>
        <v>0.73770491803278693</v>
      </c>
      <c r="BD117" s="505"/>
      <c r="BE117" s="137"/>
      <c r="BF117" s="105"/>
      <c r="BG117" s="33"/>
      <c r="BH117" s="510">
        <f>IF(ISBLANK(BM3),"",COUNTIF(BJ12:BJ112,"=30"))</f>
        <v>56</v>
      </c>
      <c r="BI117" s="510"/>
      <c r="BJ117" s="505">
        <f>IF(ISBLANK(BM3),"",BH117/BH114)</f>
        <v>0.81159420289855078</v>
      </c>
      <c r="BK117" s="505"/>
      <c r="BL117" s="137"/>
      <c r="BM117" s="105"/>
      <c r="BN117" s="33"/>
      <c r="BO117" s="510">
        <f>IF(ISBLANK(BT3),"",COUNTIF(BQ12:BQ112,"=30"))</f>
        <v>50</v>
      </c>
      <c r="BP117" s="510"/>
      <c r="BQ117" s="505">
        <f>IF(ISBLANK(BT3),"",BO117/BO114)</f>
        <v>0.75757575757575757</v>
      </c>
      <c r="BR117" s="505"/>
      <c r="BS117" s="137"/>
      <c r="BT117" s="105"/>
      <c r="BU117" s="33"/>
      <c r="BV117" s="510">
        <f>IF(ISBLANK(CA3),"",COUNTIF(BX12:BX112,"=30"))</f>
        <v>57</v>
      </c>
      <c r="BW117" s="510"/>
      <c r="BX117" s="505">
        <f>IF(ISBLANK(CA3),"",BV117/BV114)</f>
        <v>0.890625</v>
      </c>
      <c r="BY117" s="505"/>
      <c r="BZ117" s="137"/>
      <c r="CA117" s="105"/>
      <c r="CB117" s="33"/>
      <c r="CC117" s="510">
        <f>IF(ISBLANK(CH3),"",COUNTIF(CE12:CE112,"=30"))</f>
        <v>36</v>
      </c>
      <c r="CD117" s="510"/>
      <c r="CE117" s="505">
        <f>IF(ISBLANK(CH3),"",CC117/CC114)</f>
        <v>0.5714285714285714</v>
      </c>
      <c r="CF117" s="505"/>
      <c r="CG117" s="137"/>
      <c r="CH117" s="105"/>
      <c r="CI117" s="33"/>
      <c r="CJ117" s="510">
        <f>IF(ISBLANK(CO3),"",COUNTIF(CL12:CL112,"=30"))</f>
        <v>43</v>
      </c>
      <c r="CK117" s="510"/>
      <c r="CL117" s="505">
        <f>IF(ISBLANK(CO3),"",CJ117/CJ114)</f>
        <v>0.66153846153846152</v>
      </c>
      <c r="CM117" s="505"/>
      <c r="CN117" s="137"/>
      <c r="CO117" s="105"/>
      <c r="CP117" s="33"/>
      <c r="CQ117" s="510">
        <f>IF(ISBLANK(CV3),"",COUNTIF(CS12:CS112,"=30"))</f>
        <v>54</v>
      </c>
      <c r="CR117" s="510"/>
      <c r="CS117" s="505">
        <f>IF(ISBLANK(CV3),"",CQ117/CQ114)</f>
        <v>0.84375</v>
      </c>
      <c r="CT117" s="505"/>
      <c r="CU117" s="137"/>
      <c r="CV117" s="105"/>
      <c r="CW117" s="33"/>
      <c r="CX117" s="510">
        <f>IF(ISBLANK(DC3),"",COUNTIF(CZ12:CZ112,"=30"))</f>
        <v>14</v>
      </c>
      <c r="CY117" s="510"/>
      <c r="CZ117" s="505">
        <f>IF(ISBLANK(DC3),"",CX117/CX114)</f>
        <v>0.22222222222222221</v>
      </c>
      <c r="DA117" s="505"/>
      <c r="DB117" s="137"/>
      <c r="DC117" s="105"/>
      <c r="DD117" s="33"/>
      <c r="DE117" s="510">
        <f>IF(ISBLANK(DJ3),"",COUNTIF(DG12:DG112,"=30"))</f>
        <v>26</v>
      </c>
      <c r="DF117" s="510"/>
      <c r="DG117" s="505">
        <f>IF(ISBLANK(DJ3),"",DE117/DE114)</f>
        <v>0.44067796610169491</v>
      </c>
      <c r="DH117" s="505"/>
      <c r="DI117" s="137"/>
      <c r="DJ117" s="105"/>
      <c r="DK117" s="33"/>
      <c r="DL117" s="510">
        <f>IF(ISBLANK(DQ3),"",COUNTIF(DN12:DN112,"=30"))</f>
        <v>0</v>
      </c>
      <c r="DM117" s="510"/>
      <c r="DN117" s="505">
        <f>IF(ISBLANK(DQ3),"",DL117/DL114)</f>
        <v>0</v>
      </c>
      <c r="DO117" s="505"/>
      <c r="DP117" s="137"/>
      <c r="DQ117" s="105"/>
      <c r="DR117" s="33"/>
      <c r="DS117" s="510">
        <f>IF(ISBLANK(DX3),"",COUNTIF(DU12:DU112,"=30"))</f>
        <v>57</v>
      </c>
      <c r="DT117" s="510"/>
      <c r="DU117" s="505">
        <f>IF(ISBLANK(DX3),"",DS117/DS114)</f>
        <v>0.95</v>
      </c>
      <c r="DV117" s="505"/>
      <c r="DW117" s="137"/>
      <c r="DX117" s="105"/>
      <c r="DY117" s="33"/>
      <c r="DZ117" s="510">
        <f>IF(ISBLANK(EE3),"",COUNTIF(EB12:EB112,"=30"))</f>
        <v>19</v>
      </c>
      <c r="EA117" s="510"/>
      <c r="EB117" s="505">
        <f>IF(ISBLANK(EE3),"",DZ117/DZ114)</f>
        <v>0.32203389830508472</v>
      </c>
      <c r="EC117" s="505"/>
      <c r="ED117" s="137"/>
      <c r="EE117" s="105"/>
      <c r="EF117" s="33"/>
      <c r="EG117" s="510">
        <f>IF(ISBLANK(EL3),"",COUNTIF(EI12:EI112,"=30"))</f>
        <v>6</v>
      </c>
      <c r="EH117" s="510"/>
      <c r="EI117" s="505">
        <f>IF(ISBLANK(EL3),"",EG117/EG114)</f>
        <v>0.10169491525423729</v>
      </c>
      <c r="EJ117" s="505"/>
      <c r="EK117" s="137"/>
      <c r="EL117" s="105"/>
      <c r="EM117" s="33"/>
      <c r="EN117" s="510">
        <f>IF(ISBLANK(ES3),"",COUNTIF(EP12:EP112,"=30"))</f>
        <v>43</v>
      </c>
      <c r="EO117" s="510"/>
      <c r="EP117" s="505">
        <f>IF(ISBLANK(ES3),"",EN117/EN114)</f>
        <v>0.71666666666666667</v>
      </c>
      <c r="EQ117" s="505"/>
      <c r="ER117" s="137"/>
      <c r="ES117" s="105"/>
      <c r="ET117" s="33"/>
      <c r="EU117" s="510">
        <f>IF(ISBLANK(EZ3),"",COUNTIF(EW12:EW112,"=30"))</f>
        <v>0</v>
      </c>
      <c r="EV117" s="510"/>
      <c r="EW117" s="505">
        <f>IF(ISBLANK(EZ3),"",EU117/EU114)</f>
        <v>0</v>
      </c>
      <c r="EX117" s="505"/>
      <c r="EY117" s="137"/>
      <c r="EZ117" s="105"/>
      <c r="FA117" s="33"/>
      <c r="FB117" s="510">
        <f>IF(ISBLANK(FG3),"",COUNTIF(FD12:FD112,"=30"))</f>
        <v>26</v>
      </c>
      <c r="FC117" s="510"/>
      <c r="FD117" s="505">
        <f>IF(ISBLANK(FG3),"",FB117/FB114)</f>
        <v>0.44827586206896552</v>
      </c>
      <c r="FE117" s="505"/>
      <c r="FF117" s="137"/>
      <c r="FG117" s="105"/>
      <c r="FH117" s="33"/>
      <c r="FI117" s="510">
        <f>IF(ISBLANK(FN3),"",COUNTIF(FK12:FK112,"=30"))</f>
        <v>36</v>
      </c>
      <c r="FJ117" s="510"/>
      <c r="FK117" s="505">
        <f>IF(ISBLANK(FN3),"",FI117/FI114)</f>
        <v>0.65454545454545454</v>
      </c>
      <c r="FL117" s="505"/>
      <c r="FM117" s="137"/>
      <c r="FN117" s="105"/>
      <c r="FO117" s="33"/>
      <c r="FP117" s="510">
        <f>IF(ISBLANK(FU3),"",COUNTIF(FR12:FR112,"=30"))</f>
        <v>47</v>
      </c>
      <c r="FQ117" s="510"/>
      <c r="FR117" s="505">
        <f>IF(ISBLANK(FU3),"",FP117/FP114)</f>
        <v>0.82456140350877194</v>
      </c>
      <c r="FS117" s="505"/>
      <c r="FT117" s="137"/>
      <c r="FU117" s="105"/>
      <c r="FV117" s="33"/>
      <c r="FW117" s="510">
        <f>IF(ISBLANK(GB3),"",COUNTIF(FY12:FY112,"=30"))</f>
        <v>6</v>
      </c>
      <c r="FX117" s="510"/>
      <c r="FY117" s="505">
        <f>IF(ISBLANK(GB3),"",FW117/FW114)</f>
        <v>0.12244897959183673</v>
      </c>
      <c r="FZ117" s="505"/>
      <c r="GA117" s="137"/>
      <c r="GB117" s="105"/>
      <c r="GC117" s="33"/>
      <c r="GD117" s="510">
        <f>IF(ISBLANK(GI3),"",COUNTIF(GF12:GF112,"=30"))</f>
        <v>24</v>
      </c>
      <c r="GE117" s="510"/>
      <c r="GF117" s="505">
        <f>IF(ISBLANK(GI3),"",GD117/GD114)</f>
        <v>0.48</v>
      </c>
      <c r="GG117" s="505"/>
      <c r="GH117" s="137"/>
      <c r="GI117" s="105"/>
      <c r="GJ117" s="33"/>
      <c r="GK117" s="510">
        <f>IF(ISBLANK(GP3),"",COUNTIF(GM12:GM112,"=30"))</f>
        <v>46</v>
      </c>
      <c r="GL117" s="510"/>
      <c r="GM117" s="505">
        <f>IF(ISBLANK(GP3),"",GK117/GK114)</f>
        <v>0.88461538461538458</v>
      </c>
      <c r="GN117" s="505"/>
      <c r="GO117" s="137"/>
      <c r="GP117" s="105"/>
      <c r="GQ117" s="33"/>
      <c r="GR117" s="510">
        <f>IF(ISBLANK(GW3),"",COUNTIF(GT12:GT112,"=30"))</f>
        <v>0</v>
      </c>
      <c r="GS117" s="510"/>
      <c r="GT117" s="505">
        <f>IF(ISBLANK(GW3),"",GR117/GR114)</f>
        <v>0</v>
      </c>
      <c r="GU117" s="505"/>
      <c r="GV117" s="137"/>
      <c r="GW117" s="105"/>
      <c r="GX117" s="33"/>
      <c r="GY117" s="510">
        <f>IF(ISBLANK(HD3),"",COUNTIF(HA12:HA112,"=30"))</f>
        <v>33</v>
      </c>
      <c r="GZ117" s="510"/>
      <c r="HA117" s="505">
        <f>IF(ISBLANK(HD3),"",GY117/GY114)</f>
        <v>0.6875</v>
      </c>
      <c r="HB117" s="505"/>
      <c r="HC117" s="137"/>
      <c r="HD117" s="105"/>
      <c r="HE117" s="33"/>
      <c r="HF117" s="510">
        <f>IF(ISBLANK(HK3),"",COUNTIF(HH12:HH112,"=30"))</f>
        <v>3</v>
      </c>
      <c r="HG117" s="510"/>
      <c r="HH117" s="505">
        <f>IF(ISBLANK(HK3),"",HF117/HF114)</f>
        <v>6.3829787234042548E-2</v>
      </c>
      <c r="HI117" s="505"/>
      <c r="HJ117" s="137"/>
      <c r="HK117" s="105"/>
      <c r="HL117" s="33"/>
      <c r="HM117" s="510">
        <f>IF(ISBLANK(HR3),"",COUNTIF(HO12:HO112,"=30"))</f>
        <v>0</v>
      </c>
      <c r="HN117" s="510"/>
      <c r="HO117" s="505">
        <f>IF(ISBLANK(HR3),"",HM117/HM114)</f>
        <v>0</v>
      </c>
      <c r="HP117" s="505"/>
      <c r="HQ117" s="137"/>
      <c r="HR117" s="105"/>
      <c r="HS117" s="33"/>
      <c r="HT117" s="510">
        <f>IF(ISBLANK(HY3),"",COUNTIF(HV12:HV112,"=30"))</f>
        <v>4</v>
      </c>
      <c r="HU117" s="510"/>
      <c r="HV117" s="505">
        <f>IF(ISBLANK(HY3),"",HT117/HT114)</f>
        <v>8.6956521739130432E-2</v>
      </c>
      <c r="HW117" s="505"/>
      <c r="HX117" s="137"/>
      <c r="HY117" s="105"/>
      <c r="HZ117" s="33"/>
      <c r="IA117" s="510">
        <f>IF(ISBLANK(IF3),"",COUNTIF(IC12:IC112,"=30"))</f>
        <v>32</v>
      </c>
      <c r="IB117" s="510"/>
      <c r="IC117" s="505">
        <f>IF(ISBLANK(IF3),"",IA117/IA114)</f>
        <v>0.61538461538461542</v>
      </c>
      <c r="ID117" s="505"/>
      <c r="IE117" s="137"/>
      <c r="IF117" s="105"/>
      <c r="IG117" s="33"/>
      <c r="IH117" s="510">
        <f>IF(ISBLANK(IM3),"",COUNTIF(IJ12:IJ112,"=30"))</f>
        <v>3</v>
      </c>
      <c r="II117" s="510"/>
      <c r="IJ117" s="505">
        <f>IF(ISBLANK(IM3),"",IH117/IH114)</f>
        <v>0.06</v>
      </c>
      <c r="IK117" s="505"/>
      <c r="IL117" s="137"/>
      <c r="IM117" s="105"/>
      <c r="IN117" s="33"/>
      <c r="IO117" s="510">
        <f>IF(ISBLANK(IT3),"",COUNTIF(IQ12:IQ112,"=30"))</f>
        <v>30</v>
      </c>
      <c r="IP117" s="510"/>
      <c r="IQ117" s="505">
        <f>IF(ISBLANK(IT3),"",IO117/IO114)</f>
        <v>0.58823529411764708</v>
      </c>
      <c r="IR117" s="505"/>
      <c r="IS117" s="137"/>
      <c r="IT117" s="105"/>
      <c r="IU117" s="33"/>
      <c r="IV117" s="510">
        <f>IF(ISBLANK(JA3),"",COUNTIF(IX12:IX112,"=30"))</f>
        <v>25</v>
      </c>
      <c r="IW117" s="510"/>
      <c r="IX117" s="505">
        <f>IF(ISBLANK(JA3),"",IV117/IV114)</f>
        <v>0.52083333333333337</v>
      </c>
      <c r="IY117" s="505"/>
      <c r="IZ117" s="137"/>
      <c r="JA117" s="105"/>
      <c r="JB117" s="33"/>
      <c r="JC117" s="510">
        <f>IF(ISBLANK(JH3),"",COUNTIF(JE12:JE112,"=30"))</f>
        <v>0</v>
      </c>
      <c r="JD117" s="510"/>
      <c r="JE117" s="505">
        <f>IF(ISBLANK(JH3),"",JC117/JC114)</f>
        <v>0</v>
      </c>
      <c r="JF117" s="505"/>
      <c r="JG117" s="137"/>
      <c r="JH117" s="105"/>
      <c r="JI117" s="33"/>
      <c r="JJ117" s="510">
        <f>IF(ISBLANK(JO3),"",COUNTIF(JL12:JL112,"=30"))</f>
        <v>26</v>
      </c>
      <c r="JK117" s="510"/>
      <c r="JL117" s="505">
        <f>IF(ISBLANK(JO3),"",JJ117/JJ114)</f>
        <v>0.5</v>
      </c>
      <c r="JM117" s="505"/>
      <c r="JN117" s="137"/>
      <c r="JO117" s="105"/>
      <c r="JP117" s="33"/>
      <c r="JQ117" s="510">
        <f>IF(ISBLANK(JV3),"",COUNTIF(JS12:JS112,"=30"))</f>
        <v>49</v>
      </c>
      <c r="JR117" s="510"/>
      <c r="JS117" s="505">
        <f>IF(ISBLANK(JV3),"",JQ117/JQ114)</f>
        <v>1</v>
      </c>
      <c r="JT117" s="505"/>
      <c r="JU117" s="137"/>
      <c r="JV117" s="105"/>
      <c r="JW117" s="33"/>
      <c r="JX117" s="510">
        <f>IF(ISBLANK(KC3),"",COUNTIF(JZ12:JZ112,"=30"))</f>
        <v>8</v>
      </c>
      <c r="JY117" s="510"/>
      <c r="JZ117" s="505">
        <f>IF(ISBLANK(KC3),"",JX117/JX114)</f>
        <v>0.17777777777777778</v>
      </c>
      <c r="KA117" s="505"/>
      <c r="KB117" s="137"/>
      <c r="KC117" s="105"/>
      <c r="KD117" s="33"/>
      <c r="KE117" s="510">
        <f>IF(ISBLANK(KJ3),"",COUNTIF(KG12:KG112,"=30"))</f>
        <v>0</v>
      </c>
      <c r="KF117" s="510"/>
      <c r="KG117" s="505">
        <f>IF(ISBLANK(KJ3),"",KE117/KE114)</f>
        <v>0</v>
      </c>
      <c r="KH117" s="505"/>
      <c r="KI117" s="137"/>
      <c r="KJ117" s="105"/>
      <c r="KK117" s="33"/>
      <c r="KL117" s="510">
        <f>IF(ISBLANK(KQ3),"",COUNTIF(KN12:KN112,"=30"))</f>
        <v>17</v>
      </c>
      <c r="KM117" s="510"/>
      <c r="KN117" s="505">
        <f>IF(ISBLANK(KQ3),"",KL117/KL114)</f>
        <v>0.36956521739130432</v>
      </c>
      <c r="KO117" s="505"/>
      <c r="KP117" s="137"/>
      <c r="KQ117" s="105"/>
      <c r="KR117" s="111"/>
      <c r="KS117" s="530">
        <f>IF(ISBLANK(KX3),"",COUNTIF(KU12:KU112,"=30"))</f>
        <v>3</v>
      </c>
      <c r="KT117" s="530"/>
      <c r="KU117" s="533">
        <f>IF(ISBLANK(KX3),"",KS117/KS114)</f>
        <v>6.6666666666666666E-2</v>
      </c>
      <c r="KV117" s="533"/>
      <c r="KW117" s="375"/>
      <c r="KX117" s="376"/>
      <c r="KY117" s="232"/>
      <c r="KZ117" s="530">
        <f>IF(ISBLANK(LE3),"",COUNTIF(LB12:LB112,"=30"))</f>
        <v>0</v>
      </c>
      <c r="LA117" s="530"/>
      <c r="LB117" s="533">
        <f>IF(ISBLANK(LE3),"",KZ117/KZ114)</f>
        <v>0</v>
      </c>
      <c r="LC117" s="533"/>
      <c r="LD117" s="375"/>
      <c r="LE117" s="376"/>
      <c r="LF117" s="33"/>
      <c r="LG117" s="510">
        <f>IF(ISBLANK(LL3),"",COUNTIF(LI12:LI112,"=30"))</f>
        <v>29</v>
      </c>
      <c r="LH117" s="510"/>
      <c r="LI117" s="505">
        <f>IF(ISBLANK(LL3),"",LG117/LG114)</f>
        <v>0.67441860465116277</v>
      </c>
      <c r="LJ117" s="505"/>
      <c r="LK117" s="137"/>
      <c r="LL117" s="105"/>
      <c r="LM117" s="33"/>
      <c r="LN117" s="510">
        <f>IF(ISBLANK(LS3),"",COUNTIF(LP12:LP112,"=30"))</f>
        <v>31</v>
      </c>
      <c r="LO117" s="510"/>
      <c r="LP117" s="505">
        <f>IF(ISBLANK(LS3),"",LN117/LN114)</f>
        <v>0.77500000000000002</v>
      </c>
      <c r="LQ117" s="505"/>
      <c r="LR117" s="137"/>
      <c r="LS117" s="105"/>
      <c r="LT117" s="33"/>
      <c r="LU117" s="510">
        <f>IF(ISBLANK(LZ3),"",COUNTIF(LW12:LW112,"=30"))</f>
        <v>8</v>
      </c>
      <c r="LV117" s="510"/>
      <c r="LW117" s="505">
        <f>IF(ISBLANK(LZ3),"",LU117/LU114)</f>
        <v>0.1951219512195122</v>
      </c>
      <c r="LX117" s="505"/>
      <c r="LY117" s="137"/>
      <c r="LZ117" s="105"/>
      <c r="MA117" s="33"/>
      <c r="MB117" s="510">
        <f>IF(ISBLANK(MG3),"",COUNTIF(MD12:MD112,"=30"))</f>
        <v>9</v>
      </c>
      <c r="MC117" s="510"/>
      <c r="MD117" s="505">
        <f>IF(ISBLANK(MG3),"",MB117/MB114)</f>
        <v>0.21951219512195122</v>
      </c>
      <c r="ME117" s="505"/>
      <c r="MF117" s="137"/>
      <c r="MG117" s="105"/>
      <c r="MH117" s="33"/>
      <c r="MI117" s="510">
        <f>IF(ISBLANK(MN3),"",COUNTIF(MK12:MK112,"=30"))</f>
        <v>28</v>
      </c>
      <c r="MJ117" s="510"/>
      <c r="MK117" s="505">
        <f>IF(ISBLANK(MN3),"",MI117/MI114)</f>
        <v>0.65116279069767447</v>
      </c>
      <c r="ML117" s="505"/>
      <c r="MM117" s="137"/>
      <c r="MN117" s="105"/>
      <c r="MO117" s="33"/>
      <c r="MP117" s="510">
        <f>IF(ISBLANK(MU3),"",COUNTIF(MR12:MR112,"=30"))</f>
        <v>15</v>
      </c>
      <c r="MQ117" s="510"/>
      <c r="MR117" s="505">
        <f>IF(ISBLANK(MU3),"",MP117/MP114)</f>
        <v>0.34883720930232559</v>
      </c>
      <c r="MS117" s="505"/>
      <c r="MT117" s="137"/>
      <c r="MU117" s="105"/>
      <c r="MV117" s="33"/>
      <c r="MW117" s="510">
        <f>IF(ISBLANK(NB3),"",COUNTIF(MY12:MY112,"=30"))</f>
        <v>4</v>
      </c>
      <c r="MX117" s="510"/>
      <c r="MY117" s="505">
        <f>IF(ISBLANK(NB3),"",MW117/MW114)</f>
        <v>0.10256410256410256</v>
      </c>
      <c r="MZ117" s="505"/>
      <c r="NA117" s="137"/>
      <c r="NB117" s="105"/>
      <c r="NC117" s="33"/>
      <c r="ND117" s="510" t="str">
        <f>IF(ISBLANK(NI3),"",COUNTIF(NF12:NF112,"=30"))</f>
        <v/>
      </c>
      <c r="NE117" s="510"/>
      <c r="NF117" s="505" t="str">
        <f>IF(ISBLANK(NI3),"",ND117/ND114)</f>
        <v/>
      </c>
      <c r="NG117" s="505"/>
      <c r="NH117" s="137"/>
      <c r="NI117" s="105"/>
      <c r="NJ117" s="33"/>
      <c r="NK117" s="510">
        <f>IF(ISBLANK(NP3),"",COUNTIF(NM12:NM112,"=30"))</f>
        <v>7</v>
      </c>
      <c r="NL117" s="510"/>
      <c r="NM117" s="505">
        <f>IF(ISBLANK(NP3),"",NK117/NK114)</f>
        <v>0.17073170731707318</v>
      </c>
      <c r="NN117" s="505"/>
      <c r="NO117" s="137"/>
      <c r="NP117" s="105"/>
      <c r="NQ117" s="33"/>
      <c r="NR117" s="510">
        <f>IF(ISBLANK(NW3),"",COUNTIF(NT12:NT112,"=30"))</f>
        <v>1</v>
      </c>
      <c r="NS117" s="510"/>
      <c r="NT117" s="505">
        <f>IF(ISBLANK(NW3),"",NR117/NR114)</f>
        <v>2.4390243902439025E-2</v>
      </c>
      <c r="NU117" s="505"/>
      <c r="NV117" s="137"/>
      <c r="NW117" s="105"/>
      <c r="NX117" s="33"/>
      <c r="NY117" s="510">
        <f>IF(ISBLANK(OD3),"",COUNTIF(OA12:OA112,"=30"))</f>
        <v>6</v>
      </c>
      <c r="NZ117" s="510"/>
      <c r="OA117" s="505">
        <f>IF(ISBLANK(OD3),"",NY117/NY114)</f>
        <v>0.15789473684210525</v>
      </c>
      <c r="OB117" s="505"/>
      <c r="OC117" s="137"/>
      <c r="OD117" s="105"/>
      <c r="OE117" s="33"/>
      <c r="OF117" s="510" t="str">
        <f>IF(ISBLANK(OK3),"",COUNTIF(OH12:OH112,"=30"))</f>
        <v/>
      </c>
      <c r="OG117" s="510"/>
      <c r="OH117" s="505" t="str">
        <f>IF(ISBLANK(OK3),"",OF117/OF114)</f>
        <v/>
      </c>
      <c r="OI117" s="505"/>
      <c r="OJ117" s="137"/>
      <c r="OK117" s="105"/>
      <c r="OL117" s="33"/>
      <c r="OM117" s="510" t="str">
        <f>IF(ISBLANK(OR3),"",COUNTIF(OO12:OO112,"=30"))</f>
        <v/>
      </c>
      <c r="ON117" s="510"/>
      <c r="OO117" s="505" t="str">
        <f>IF(ISBLANK(OR3),"",OM117/OM114)</f>
        <v/>
      </c>
      <c r="OP117" s="505"/>
      <c r="OQ117" s="137"/>
      <c r="OR117" s="105"/>
      <c r="OS117" s="33"/>
      <c r="OT117" s="510" t="str">
        <f>IF(ISBLANK(OY3),"",COUNTIF(OV12:OV112,"=30"))</f>
        <v/>
      </c>
      <c r="OU117" s="510"/>
      <c r="OV117" s="505" t="str">
        <f>IF(ISBLANK(OY3),"",OT117/OT114)</f>
        <v/>
      </c>
      <c r="OW117" s="505"/>
      <c r="OX117" s="137"/>
      <c r="OY117" s="105"/>
      <c r="OZ117" s="33"/>
      <c r="PA117" s="510" t="str">
        <f>IF(ISBLANK(PF3),"",COUNTIF(PC12:PC112,"=30"))</f>
        <v/>
      </c>
      <c r="PB117" s="510"/>
      <c r="PC117" s="505" t="str">
        <f>IF(ISBLANK(PF3),"",PA117/PA114)</f>
        <v/>
      </c>
      <c r="PD117" s="505"/>
      <c r="PE117" s="137"/>
      <c r="PF117" s="105"/>
      <c r="PG117" s="33"/>
      <c r="PH117" s="510" t="str">
        <f>IF(ISBLANK(PM3),"",COUNTIF(PJ12:PJ112,"=30"))</f>
        <v/>
      </c>
      <c r="PI117" s="510"/>
      <c r="PJ117" s="505" t="str">
        <f>IF(ISBLANK(PM3),"",PH117/PH114)</f>
        <v/>
      </c>
      <c r="PK117" s="505"/>
      <c r="PL117" s="137"/>
      <c r="PM117" s="105"/>
      <c r="PN117" s="33"/>
      <c r="PO117" s="510" t="str">
        <f>IF(ISBLANK(PT3),"",COUNTIF(PQ12:PQ112,"=30"))</f>
        <v/>
      </c>
      <c r="PP117" s="510"/>
      <c r="PQ117" s="505" t="str">
        <f>IF(ISBLANK(PT3),"",PO117/PO114)</f>
        <v/>
      </c>
      <c r="PR117" s="505"/>
      <c r="PS117" s="137"/>
      <c r="PT117" s="105"/>
      <c r="PU117" s="33"/>
      <c r="PV117" s="510" t="str">
        <f>IF(ISBLANK(QA3),"",COUNTIF(PX12:PX112,"=30"))</f>
        <v/>
      </c>
      <c r="PW117" s="510"/>
      <c r="PX117" s="505" t="str">
        <f>IF(ISBLANK(QA3),"",PV117/PV114)</f>
        <v/>
      </c>
      <c r="PY117" s="505"/>
      <c r="PZ117" s="137"/>
      <c r="QA117" s="105"/>
    </row>
    <row r="118" spans="1:443" ht="15" customHeight="1" x14ac:dyDescent="0.2">
      <c r="A118" s="518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511" t="str">
        <f>IF(ISBLANK(D6),"",D6)</f>
        <v>Jota</v>
      </c>
      <c r="H118" s="511"/>
      <c r="I118" s="512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511" t="str">
        <f>IF(ISBLANK(K6),"",K6)</f>
        <v>Jota</v>
      </c>
      <c r="O118" s="511"/>
      <c r="P118" s="512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511" t="str">
        <f>IF(ISBLANK(R6),"",R6)</f>
        <v>Salah</v>
      </c>
      <c r="V118" s="511"/>
      <c r="W118" s="512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511" t="str">
        <f>IF(ISBLANK(Y6),"",Y6)</f>
        <v>Salah</v>
      </c>
      <c r="AC118" s="511"/>
      <c r="AD118" s="512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511" t="str">
        <f>IF(ISBLANK(AF6),"",AF6)</f>
        <v/>
      </c>
      <c r="AJ118" s="511"/>
      <c r="AK118" s="512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511" t="str">
        <f>IF(ISBLANK(AM6),"",AM6)</f>
        <v>Mané</v>
      </c>
      <c r="AQ118" s="511"/>
      <c r="AR118" s="512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511" t="str">
        <f>IF(ISBLANK(AT6),"",AT6)</f>
        <v>Minamino</v>
      </c>
      <c r="AX118" s="511"/>
      <c r="AY118" s="512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511" t="str">
        <f>IF(ISBLANK(BA6),"",BA6)</f>
        <v>Jota</v>
      </c>
      <c r="BE118" s="511"/>
      <c r="BF118" s="512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511" t="str">
        <f>IF(ISBLANK(BH6),"",BH6)</f>
        <v>Salah</v>
      </c>
      <c r="BL118" s="511"/>
      <c r="BM118" s="512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511" t="str">
        <f>IF(ISBLANK(BO6),"",BO6)</f>
        <v>Mané</v>
      </c>
      <c r="BS118" s="511"/>
      <c r="BT118" s="512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511" t="str">
        <f>IF(ISBLANK(BV6),"",BV6)</f>
        <v>Mané</v>
      </c>
      <c r="BZ118" s="511"/>
      <c r="CA118" s="512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511" t="str">
        <f>IF(ISBLANK(CC6),"",CC6)</f>
        <v>Salah</v>
      </c>
      <c r="CG118" s="511"/>
      <c r="CH118" s="512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511" t="str">
        <f>IF(ISBLANK(CJ6),"",CJ6)</f>
        <v>Keita</v>
      </c>
      <c r="CN118" s="511"/>
      <c r="CO118" s="512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511" t="str">
        <f>IF(ISBLANK(CQ6),"",CQ6)</f>
        <v>Minamino</v>
      </c>
      <c r="CU118" s="511"/>
      <c r="CV118" s="512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511" t="str">
        <f>IF(ISBLANK(CX6),"",CX6)</f>
        <v>Henderson</v>
      </c>
      <c r="DB118" s="511"/>
      <c r="DC118" s="512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511" t="str">
        <f>IF(ISBLANK(DE6),"",DE6)</f>
        <v>Jota</v>
      </c>
      <c r="DI118" s="511"/>
      <c r="DJ118" s="512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511" t="str">
        <f>IF(ISBLANK(DL6),"",DL6)</f>
        <v>TAA</v>
      </c>
      <c r="DP118" s="511"/>
      <c r="DQ118" s="512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511" t="str">
        <f>IF(ISBLANK(DS6),"",DS6)</f>
        <v>Mané</v>
      </c>
      <c r="DW118" s="511"/>
      <c r="DX118" s="512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511" t="str">
        <f>IF(ISBLANK(DZ6),"",DZ6)</f>
        <v>Thiago</v>
      </c>
      <c r="ED118" s="511"/>
      <c r="EE118" s="512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511" t="str">
        <f>IF(ISBLANK(EG6),"",EG6)</f>
        <v>Jota</v>
      </c>
      <c r="EK118" s="511"/>
      <c r="EL118" s="512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511" t="str">
        <f>IF(ISBLANK(EN6),"",EN6)</f>
        <v>Henderson</v>
      </c>
      <c r="ER118" s="511"/>
      <c r="ES118" s="512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511" t="str">
        <f>IF(ISBLANK(EU6),"",EU6)</f>
        <v>Origi</v>
      </c>
      <c r="EY118" s="511"/>
      <c r="EZ118" s="512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511" t="str">
        <f>IF(ISBLANK(FB6),"",FB6)</f>
        <v>Salah</v>
      </c>
      <c r="FF118" s="511"/>
      <c r="FG118" s="512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511" t="str">
        <f>IF(ISBLANK(FI6),"",FI6)</f>
        <v>Salah</v>
      </c>
      <c r="FM118" s="511"/>
      <c r="FN118" s="512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511" t="str">
        <f>IF(ISBLANK(FP6),"",FP6)</f>
        <v>Jota</v>
      </c>
      <c r="FT118" s="511"/>
      <c r="FU118" s="512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511" t="str">
        <f>IF(ISBLANK(FW6),"",FW6)</f>
        <v>Jota</v>
      </c>
      <c r="GA118" s="511"/>
      <c r="GB118" s="512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511" t="str">
        <f>IF(ISBLANK(GD6),"",GD6)</f>
        <v>Oxlade</v>
      </c>
      <c r="GH118" s="511"/>
      <c r="GI118" s="512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511" t="str">
        <f>IF(ISBLANK(GK6),"",GK6)</f>
        <v>Salah</v>
      </c>
      <c r="GO118" s="511"/>
      <c r="GP118" s="512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511" t="str">
        <f>IF(ISBLANK(GR6),"",GR6)</f>
        <v>Lookman</v>
      </c>
      <c r="GV118" s="511"/>
      <c r="GW118" s="512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511" t="str">
        <f>IF(ISBLANK(GY6),"",GY6)</f>
        <v>Mané</v>
      </c>
      <c r="HC118" s="511"/>
      <c r="HD118" s="512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511" t="str">
        <f>IF(ISBLANK(HF6),"",HF6)</f>
        <v>Gordon</v>
      </c>
      <c r="HJ118" s="511"/>
      <c r="HK118" s="512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511" t="str">
        <f>IF(ISBLANK(HM6),"",HM6)</f>
        <v/>
      </c>
      <c r="HQ118" s="511"/>
      <c r="HR118" s="512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511" t="str">
        <f>IF(ISBLANK(HT6),"",HT6)</f>
        <v>Fabinho</v>
      </c>
      <c r="HX118" s="511"/>
      <c r="HY118" s="512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511" t="str">
        <f>IF(ISBLANK(IA6),"",IA6)</f>
        <v>Jota</v>
      </c>
      <c r="IE118" s="511"/>
      <c r="IF118" s="512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511" t="str">
        <f>IF(ISBLANK(IH6),"",IH6)</f>
        <v>van Dijk</v>
      </c>
      <c r="IL118" s="511"/>
      <c r="IM118" s="512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511" t="str">
        <f>IF(ISBLANK(IO6),"",IO6)</f>
        <v>Jota</v>
      </c>
      <c r="IS118" s="511"/>
      <c r="IT118" s="512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511" t="str">
        <f>IF(ISBLANK(IV6),"",IV6)</f>
        <v>Jota</v>
      </c>
      <c r="IZ118" s="511"/>
      <c r="JA118" s="512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511" t="str">
        <f>IF(ISBLANK(JC6),"",JC6)</f>
        <v>Fabinho</v>
      </c>
      <c r="JG118" s="511"/>
      <c r="JH118" s="512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511" t="str">
        <f>IF(ISBLANK(JJ6),"",JJ6)</f>
        <v>Firmino</v>
      </c>
      <c r="JN118" s="511"/>
      <c r="JO118" s="512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511" t="str">
        <f>IF(ISBLANK(JQ6),"",JQ6)</f>
        <v>Mané</v>
      </c>
      <c r="JU118" s="511"/>
      <c r="JV118" s="512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511" t="str">
        <f>IF(ISBLANK(JX6),"",JX6)</f>
        <v>Jota</v>
      </c>
      <c r="KB118" s="511"/>
      <c r="KC118" s="512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511" t="str">
        <f>IF(ISBLANK(KE6),"",KE6)</f>
        <v/>
      </c>
      <c r="KI118" s="511"/>
      <c r="KJ118" s="512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511" t="str">
        <f>IF(ISBLANK(KL6),"",KL6)</f>
        <v>Minamino</v>
      </c>
      <c r="KP118" s="511"/>
      <c r="KQ118" s="512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531" t="str">
        <f>IF(ISBLANK(KS6),"",KS6)</f>
        <v>Mané</v>
      </c>
      <c r="KW118" s="531"/>
      <c r="KX118" s="532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531" t="str">
        <f>IF(ISBLANK(KZ6),"",KZ6)</f>
        <v/>
      </c>
      <c r="LD118" s="531"/>
      <c r="LE118" s="532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511" t="str">
        <f>IF(ISBLANK(LG6),"",LG6)</f>
        <v>Díaz</v>
      </c>
      <c r="LK118" s="511"/>
      <c r="LL118" s="512"/>
      <c r="LM118" s="33"/>
      <c r="LN118" s="19"/>
      <c r="LO118" s="106">
        <f>IF(ISBLANK(LN6),"",COUNTIF(Tipy!$JW$6:$JW$106,Výsledky!LQ118))</f>
        <v>1</v>
      </c>
      <c r="LP118" s="107">
        <f>IF(ISBLANK(LN6),"",LO118/LN114)</f>
        <v>2.5000000000000001E-2</v>
      </c>
      <c r="LQ118" s="511" t="str">
        <f>IF(ISBLANK(LN6),"",LN6)</f>
        <v>Díaz</v>
      </c>
      <c r="LR118" s="511"/>
      <c r="LS118" s="512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511" t="str">
        <f>IF(ISBLANK(LU6),"",LU6)</f>
        <v>Jota</v>
      </c>
      <c r="LY118" s="511"/>
      <c r="LZ118" s="512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511" t="str">
        <f>IF(ISBLANK(MB6),"",MB6)</f>
        <v>Jota</v>
      </c>
      <c r="MF118" s="511"/>
      <c r="MG118" s="512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511" t="str">
        <f>IF(ISBLANK(MI6),"",MI6)</f>
        <v>Konaté</v>
      </c>
      <c r="MM118" s="511"/>
      <c r="MN118" s="512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511" t="str">
        <f>IF(ISBLANK(MP6),"",MP6)</f>
        <v>De Bruyne</v>
      </c>
      <c r="MT118" s="511"/>
      <c r="MU118" s="512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511" t="str">
        <f>IF(ISBLANK(MW6),"",MW6)</f>
        <v>Konaté</v>
      </c>
      <c r="NA118" s="511"/>
      <c r="NB118" s="512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511" t="str">
        <f>IF(ISBLANK(ND6),"",ND6)</f>
        <v/>
      </c>
      <c r="NH118" s="511"/>
      <c r="NI118" s="512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511" t="str">
        <f>IF(ISBLANK(NK6),"",NK6)</f>
        <v>Konaté</v>
      </c>
      <c r="NO118" s="511"/>
      <c r="NP118" s="512"/>
      <c r="NQ118" s="33"/>
      <c r="NR118" s="19"/>
      <c r="NS118" s="106">
        <f>IF(ISBLANK(NR6),"",COUNTIF(Tipy!$LS$6:$LS$106,Výsledky!NU118))</f>
        <v>0</v>
      </c>
      <c r="NT118" s="107">
        <f>IF(ISBLANK(NR6),"",NS118/NR114)</f>
        <v>0</v>
      </c>
      <c r="NU118" s="511" t="str">
        <f>IF(ISBLANK(NR6),"",NR6)</f>
        <v>Robertson</v>
      </c>
      <c r="NV118" s="511"/>
      <c r="NW118" s="512"/>
      <c r="NX118" s="33"/>
      <c r="NY118" s="19"/>
      <c r="NZ118" s="106">
        <f>IF(ISBLANK(NY6),"",COUNTIF(Tipy!$LY$6:$LY$106,Výsledky!OB118))</f>
        <v>6</v>
      </c>
      <c r="OA118" s="107">
        <f>IF(ISBLANK(NY6),"",NZ118/NY114)</f>
        <v>0.15789473684210525</v>
      </c>
      <c r="OB118" s="511" t="str">
        <f>IF(ISBLANK(NY6),"",NY6)</f>
        <v>Mané</v>
      </c>
      <c r="OC118" s="511"/>
      <c r="OD118" s="512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511" t="str">
        <f>IF(ISBLANK(OF6),"",OF6)</f>
        <v/>
      </c>
      <c r="OJ118" s="511"/>
      <c r="OK118" s="512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511" t="str">
        <f>IF(ISBLANK(OM6),"",OM6)</f>
        <v/>
      </c>
      <c r="OQ118" s="511"/>
      <c r="OR118" s="512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511" t="str">
        <f>IF(ISBLANK(OT6),"",OT6)</f>
        <v/>
      </c>
      <c r="OX118" s="511"/>
      <c r="OY118" s="512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511" t="str">
        <f>IF(ISBLANK(PA6),"",PA6)</f>
        <v/>
      </c>
      <c r="PE118" s="511"/>
      <c r="PF118" s="512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511" t="str">
        <f>IF(ISBLANK(PH6),"",PH6)</f>
        <v/>
      </c>
      <c r="PL118" s="511"/>
      <c r="PM118" s="512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511" t="str">
        <f>IF(ISBLANK(PO6),"",PO6)</f>
        <v/>
      </c>
      <c r="PS118" s="511"/>
      <c r="PT118" s="512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511" t="str">
        <f>IF(ISBLANK(PV6),"",PV6)</f>
        <v/>
      </c>
      <c r="PZ118" s="511"/>
      <c r="QA118" s="512"/>
    </row>
    <row r="119" spans="1:443" ht="15" customHeight="1" x14ac:dyDescent="0.2">
      <c r="A119" s="518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511" t="str">
        <f>IF(ISBLANK(D7),"",D7)</f>
        <v>Firmino</v>
      </c>
      <c r="H119" s="511"/>
      <c r="I119" s="512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511" t="str">
        <f>IF(ISBLANK(K7),"",K7)</f>
        <v>Mané</v>
      </c>
      <c r="O119" s="511"/>
      <c r="P119" s="512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511" t="str">
        <f>IF(ISBLANK(R7),"",R7)</f>
        <v/>
      </c>
      <c r="V119" s="511"/>
      <c r="W119" s="512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511" t="str">
        <f>IF(ISBLANK(Y7),"",Y7)</f>
        <v>Fabinho</v>
      </c>
      <c r="AC119" s="511"/>
      <c r="AD119" s="512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511" t="str">
        <f>IF(ISBLANK(AF7),"",AF7)</f>
        <v>Salah</v>
      </c>
      <c r="AJ119" s="511"/>
      <c r="AK119" s="512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511" t="str">
        <f>IF(ISBLANK(AM7),"",AM7)</f>
        <v>Salah</v>
      </c>
      <c r="AQ119" s="511"/>
      <c r="AR119" s="512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511" t="str">
        <f>IF(ISBLANK(AT7),"",AT7)</f>
        <v>Origi</v>
      </c>
      <c r="AX119" s="511"/>
      <c r="AY119" s="512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511" t="str">
        <f>IF(ISBLANK(BA7),"",BA7)</f>
        <v>Salah</v>
      </c>
      <c r="BE119" s="511"/>
      <c r="BF119" s="512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511" t="str">
        <f>IF(ISBLANK(BH7),"",BH7)</f>
        <v>Mané</v>
      </c>
      <c r="BL119" s="511"/>
      <c r="BM119" s="512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511" t="str">
        <f>IF(ISBLANK(BO7),"",BO7)</f>
        <v>Salah</v>
      </c>
      <c r="BS119" s="511"/>
      <c r="BT119" s="512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511" t="str">
        <f>IF(ISBLANK(BV7),"",BV7)</f>
        <v>Firmino</v>
      </c>
      <c r="BZ119" s="511"/>
      <c r="CA119" s="512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511" t="str">
        <f>IF(ISBLANK(CC7),"",CC7)</f>
        <v>Keita</v>
      </c>
      <c r="CG119" s="511"/>
      <c r="CH119" s="512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511" t="str">
        <f>IF(ISBLANK(CJ7),"",CJ7)</f>
        <v>Jota</v>
      </c>
      <c r="CN119" s="511"/>
      <c r="CO119" s="512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511" t="str">
        <f>IF(ISBLANK(CQ7),"",CQ7)</f>
        <v>Origi</v>
      </c>
      <c r="CU119" s="511"/>
      <c r="CV119" s="512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511" t="str">
        <f>IF(ISBLANK(CX7),"",CX7)</f>
        <v>Mané</v>
      </c>
      <c r="DB119" s="511"/>
      <c r="DC119" s="512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511" t="str">
        <f>IF(ISBLANK(DE7),"",DE7)</f>
        <v>Mané</v>
      </c>
      <c r="DI119" s="511"/>
      <c r="DJ119" s="512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511" t="str">
        <f>IF(ISBLANK(DL7),"",DL7)</f>
        <v>Origi</v>
      </c>
      <c r="DP119" s="511"/>
      <c r="DQ119" s="512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511" t="str">
        <f>IF(ISBLANK(DS7),"",DS7)</f>
        <v>Jota</v>
      </c>
      <c r="DW119" s="511"/>
      <c r="DX119" s="512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511" t="str">
        <f>IF(ISBLANK(DZ7),"",DZ7)</f>
        <v>Salah</v>
      </c>
      <c r="ED119" s="511"/>
      <c r="EE119" s="512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511" t="str">
        <f>IF(ISBLANK(EG7),"",EG7)</f>
        <v>Thiago</v>
      </c>
      <c r="EK119" s="511"/>
      <c r="EL119" s="512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511" t="str">
        <f>IF(ISBLANK(EN7),"",EN7)</f>
        <v>Salah</v>
      </c>
      <c r="ER119" s="511"/>
      <c r="ES119" s="512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511" t="str">
        <f>IF(ISBLANK(EU7),"",EU7)</f>
        <v/>
      </c>
      <c r="EY119" s="511"/>
      <c r="EZ119" s="512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511" t="str">
        <f>IF(ISBLANK(FB7),"",FB7)</f>
        <v>Origi</v>
      </c>
      <c r="FF119" s="511"/>
      <c r="FG119" s="512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511" t="str">
        <f>IF(ISBLANK(FI7),"",FI7)</f>
        <v/>
      </c>
      <c r="FM119" s="511"/>
      <c r="FN119" s="512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511" t="str">
        <f>IF(ISBLANK(FP7),"",FP7)</f>
        <v>Salah</v>
      </c>
      <c r="FT119" s="511"/>
      <c r="FU119" s="512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511" t="str">
        <f>IF(ISBLANK(FW7),"",FW7)</f>
        <v>Robertson</v>
      </c>
      <c r="GA119" s="511"/>
      <c r="GB119" s="512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511" t="str">
        <f>IF(ISBLANK(GD7),"",GD7)</f>
        <v>Jota</v>
      </c>
      <c r="GH119" s="511"/>
      <c r="GI119" s="512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511" t="str">
        <f>IF(ISBLANK(GK7),"",GK7)</f>
        <v>Matip</v>
      </c>
      <c r="GO119" s="511"/>
      <c r="GP119" s="512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511" t="str">
        <f>IF(ISBLANK(GR7),"",GR7)</f>
        <v/>
      </c>
      <c r="GV119" s="511"/>
      <c r="GW119" s="512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511" t="str">
        <f>IF(ISBLANK(GY7),"",GY7)</f>
        <v>Salah</v>
      </c>
      <c r="HC119" s="511"/>
      <c r="HD119" s="512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511" t="str">
        <f>IF(ISBLANK(HF7),"",HF7)</f>
        <v>Fabinho</v>
      </c>
      <c r="HJ119" s="511"/>
      <c r="HK119" s="512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511" t="str">
        <f>IF(ISBLANK(HM7),"",HM7)</f>
        <v/>
      </c>
      <c r="HQ119" s="511"/>
      <c r="HR119" s="512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511" t="str">
        <f>IF(ISBLANK(HT7),"",HT7)</f>
        <v>Oxlade</v>
      </c>
      <c r="HX119" s="511"/>
      <c r="HY119" s="512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511" t="str">
        <f>IF(ISBLANK(IA7),"",IA7)</f>
        <v/>
      </c>
      <c r="IE119" s="511"/>
      <c r="IF119" s="512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511" t="str">
        <f>IF(ISBLANK(IH7),"",IH7)</f>
        <v>Oxlade</v>
      </c>
      <c r="IL119" s="511"/>
      <c r="IM119" s="512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511" t="str">
        <f>IF(ISBLANK(IO7),"",IO7)</f>
        <v>Minamino</v>
      </c>
      <c r="IS119" s="511"/>
      <c r="IT119" s="512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511" t="str">
        <f>IF(ISBLANK(IV7),"",IV7)</f>
        <v/>
      </c>
      <c r="IZ119" s="511"/>
      <c r="JA119" s="512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511" t="str">
        <f>IF(ISBLANK(JC7),"",JC7)</f>
        <v/>
      </c>
      <c r="JG119" s="511"/>
      <c r="JH119" s="512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511" t="str">
        <f>IF(ISBLANK(JJ7),"",JJ7)</f>
        <v>Salah</v>
      </c>
      <c r="JN119" s="511"/>
      <c r="JO119" s="512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511" t="str">
        <f>IF(ISBLANK(JQ7),"",JQ7)</f>
        <v>Salah</v>
      </c>
      <c r="JU119" s="511"/>
      <c r="JV119" s="512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511" t="str">
        <f>IF(ISBLANK(JX7),"",JX7)</f>
        <v>Firmino</v>
      </c>
      <c r="KB119" s="511"/>
      <c r="KC119" s="512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511" t="str">
        <f>IF(ISBLANK(KE7),"",KE7)</f>
        <v/>
      </c>
      <c r="KI119" s="511"/>
      <c r="KJ119" s="512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511" t="str">
        <f>IF(ISBLANK(KL7),"",KL7)</f>
        <v/>
      </c>
      <c r="KP119" s="511"/>
      <c r="KQ119" s="512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531" t="str">
        <f>IF(ISBLANK(KS7),"",KS7)</f>
        <v/>
      </c>
      <c r="KW119" s="531"/>
      <c r="KX119" s="532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531" t="str">
        <f>IF(ISBLANK(KZ7),"",KZ7)</f>
        <v/>
      </c>
      <c r="LD119" s="531"/>
      <c r="LE119" s="532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511" t="str">
        <f>IF(ISBLANK(LG7),"",LG7)</f>
        <v>Salah</v>
      </c>
      <c r="LK119" s="511"/>
      <c r="LL119" s="512"/>
      <c r="LM119" s="33"/>
      <c r="LN119" s="19"/>
      <c r="LO119" s="106">
        <f>IF(ISBLANK(LN7),"",COUNTIF(Tipy!$JW$6:$JW$106,Výsledky!LQ119))</f>
        <v>24</v>
      </c>
      <c r="LP119" s="107">
        <f>IF(ISBLANK(LN7),"",LO119/LN114)</f>
        <v>0.6</v>
      </c>
      <c r="LQ119" s="511" t="str">
        <f>IF(ISBLANK(LN7),"",LN7)</f>
        <v>Salah</v>
      </c>
      <c r="LR119" s="511"/>
      <c r="LS119" s="512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511" t="str">
        <f>IF(ISBLANK(LU7),"",LU7)</f>
        <v/>
      </c>
      <c r="LY119" s="511"/>
      <c r="LZ119" s="512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511" t="str">
        <f>IF(ISBLANK(MB7),"",MB7)</f>
        <v>Fabinho</v>
      </c>
      <c r="MF119" s="511"/>
      <c r="MG119" s="512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511" t="str">
        <f>IF(ISBLANK(MI7),"",MI7)</f>
        <v>Mané</v>
      </c>
      <c r="MM119" s="511"/>
      <c r="MN119" s="512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511" t="str">
        <f>IF(ISBLANK(MP7),"",MP7)</f>
        <v>G. Jesus</v>
      </c>
      <c r="MT119" s="511"/>
      <c r="MU119" s="512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511" t="str">
        <f>IF(ISBLANK(MW7),"",MW7)</f>
        <v>Firmino</v>
      </c>
      <c r="NA119" s="511"/>
      <c r="NB119" s="512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511" t="str">
        <f>IF(ISBLANK(ND7),"",ND7)</f>
        <v/>
      </c>
      <c r="NH119" s="511"/>
      <c r="NI119" s="512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511" t="str">
        <f>IF(ISBLANK(NK7),"",NK7)</f>
        <v>Mané</v>
      </c>
      <c r="NO119" s="511"/>
      <c r="NP119" s="512"/>
      <c r="NQ119" s="33"/>
      <c r="NR119" s="19"/>
      <c r="NS119" s="106">
        <f>IF(ISBLANK(NR7),"",COUNTIF(Tipy!$LS$6:$LS$106,Výsledky!NU119))</f>
        <v>1</v>
      </c>
      <c r="NT119" s="107">
        <f>IF(ISBLANK(NR7),"",NS119/NR114)</f>
        <v>2.4390243902439025E-2</v>
      </c>
      <c r="NU119" s="511" t="str">
        <f>IF(ISBLANK(NR7),"",NR7)</f>
        <v>Origi</v>
      </c>
      <c r="NV119" s="511"/>
      <c r="NW119" s="512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511" t="str">
        <f>IF(ISBLANK(NY7),"",NY7)</f>
        <v/>
      </c>
      <c r="OC119" s="511"/>
      <c r="OD119" s="512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511" t="str">
        <f>IF(ISBLANK(OF7),"",OF7)</f>
        <v/>
      </c>
      <c r="OJ119" s="511"/>
      <c r="OK119" s="512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511" t="str">
        <f>IF(ISBLANK(OM7),"",OM7)</f>
        <v/>
      </c>
      <c r="OQ119" s="511"/>
      <c r="OR119" s="512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511" t="str">
        <f>IF(ISBLANK(OT7),"",OT7)</f>
        <v/>
      </c>
      <c r="OX119" s="511"/>
      <c r="OY119" s="512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511" t="str">
        <f>IF(ISBLANK(PA7),"",PA7)</f>
        <v/>
      </c>
      <c r="PE119" s="511"/>
      <c r="PF119" s="512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511" t="str">
        <f>IF(ISBLANK(PH7),"",PH7)</f>
        <v/>
      </c>
      <c r="PL119" s="511"/>
      <c r="PM119" s="512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511" t="str">
        <f>IF(ISBLANK(PO7),"",PO7)</f>
        <v/>
      </c>
      <c r="PS119" s="511"/>
      <c r="PT119" s="512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511" t="str">
        <f>IF(ISBLANK(PV7),"",PV7)</f>
        <v/>
      </c>
      <c r="PZ119" s="511"/>
      <c r="QA119" s="512"/>
    </row>
    <row r="120" spans="1:443" ht="15" customHeight="1" x14ac:dyDescent="0.2">
      <c r="A120" s="518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511" t="str">
        <f>IF(ISBLANK(D8),"",D8)</f>
        <v>Salah</v>
      </c>
      <c r="H120" s="511"/>
      <c r="I120" s="512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511" t="str">
        <f>IF(ISBLANK(K8),"",K8)</f>
        <v/>
      </c>
      <c r="O120" s="511"/>
      <c r="P120" s="512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511" t="str">
        <f>IF(ISBLANK(R8),"",R8)</f>
        <v/>
      </c>
      <c r="V120" s="511"/>
      <c r="W120" s="512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511" t="str">
        <f>IF(ISBLANK(Y8),"",Y8)</f>
        <v>Mané</v>
      </c>
      <c r="AC120" s="511"/>
      <c r="AD120" s="512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511" t="str">
        <f>IF(ISBLANK(AF8),"",AF8)</f>
        <v>Henderson</v>
      </c>
      <c r="AJ120" s="511"/>
      <c r="AK120" s="512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511" t="str">
        <f>IF(ISBLANK(AM8),"",AM8)</f>
        <v>Keita</v>
      </c>
      <c r="AQ120" s="511"/>
      <c r="AR120" s="512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511" t="str">
        <f>IF(ISBLANK(AT8),"",AT8)</f>
        <v/>
      </c>
      <c r="AX120" s="511"/>
      <c r="AY120" s="512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511" t="str">
        <f>IF(ISBLANK(BA8),"",BA8)</f>
        <v>Jones</v>
      </c>
      <c r="BE120" s="511"/>
      <c r="BF120" s="512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511" t="str">
        <f>IF(ISBLANK(BH8),"",BH8)</f>
        <v>Firmino</v>
      </c>
      <c r="BL120" s="511"/>
      <c r="BM120" s="512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511" t="str">
        <f>IF(ISBLANK(BO8),"",BO8)</f>
        <v/>
      </c>
      <c r="BS120" s="511"/>
      <c r="BT120" s="512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511" t="str">
        <f>IF(ISBLANK(BV8),"",BV8)</f>
        <v>Salah</v>
      </c>
      <c r="BZ120" s="511"/>
      <c r="CA120" s="512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511" t="str">
        <f>IF(ISBLANK(CC8),"",CC8)</f>
        <v>Griezmann</v>
      </c>
      <c r="CG120" s="511"/>
      <c r="CH120" s="512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511" t="str">
        <f>IF(ISBLANK(CJ8),"",CJ8)</f>
        <v>Salah</v>
      </c>
      <c r="CN120" s="511"/>
      <c r="CO120" s="512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511" t="str">
        <f>IF(ISBLANK(CQ8),"",CQ8)</f>
        <v/>
      </c>
      <c r="CU120" s="511"/>
      <c r="CV120" s="512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511" t="str">
        <f>IF(ISBLANK(CX8),"",CX8)</f>
        <v/>
      </c>
      <c r="DB120" s="511"/>
      <c r="DC120" s="512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511" t="str">
        <f>IF(ISBLANK(DE8),"",DE8)</f>
        <v/>
      </c>
      <c r="DI120" s="511"/>
      <c r="DJ120" s="512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511" t="str">
        <f>IF(ISBLANK(DL8),"",DL8)</f>
        <v/>
      </c>
      <c r="DP120" s="511"/>
      <c r="DQ120" s="512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511" t="str">
        <f>IF(ISBLANK(DS8),"",DS8)</f>
        <v>Salah</v>
      </c>
      <c r="DW120" s="511"/>
      <c r="DX120" s="512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511" t="str">
        <f>IF(ISBLANK(DZ8),"",DZ8)</f>
        <v/>
      </c>
      <c r="ED120" s="511"/>
      <c r="EE120" s="512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511" t="str">
        <f>IF(ISBLANK(EG8),"",EG8)</f>
        <v>van Dijk</v>
      </c>
      <c r="EK120" s="511"/>
      <c r="EL120" s="512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511" t="str">
        <f>IF(ISBLANK(EN8),"",EN8)</f>
        <v>Jota</v>
      </c>
      <c r="ER120" s="511"/>
      <c r="ES120" s="512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511" t="str">
        <f>IF(ISBLANK(EU8),"",EU8)</f>
        <v/>
      </c>
      <c r="EY120" s="511"/>
      <c r="EZ120" s="512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511" t="str">
        <f>IF(ISBLANK(FB8),"",FB8)</f>
        <v/>
      </c>
      <c r="FF120" s="511"/>
      <c r="FG120" s="512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511" t="str">
        <f>IF(ISBLANK(FI8),"",FI8)</f>
        <v/>
      </c>
      <c r="FM120" s="511"/>
      <c r="FN120" s="512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511" t="str">
        <f>IF(ISBLANK(FP8),"",FP8)</f>
        <v>TAA</v>
      </c>
      <c r="FT120" s="511"/>
      <c r="FU120" s="512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511" t="str">
        <f>IF(ISBLANK(FW8),"",FW8)</f>
        <v>Kane</v>
      </c>
      <c r="GA120" s="511"/>
      <c r="GB120" s="512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511" t="str">
        <f>IF(ISBLANK(GD8),"",GD8)</f>
        <v>Minamino</v>
      </c>
      <c r="GH120" s="511"/>
      <c r="GI120" s="512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511" t="str">
        <f>IF(ISBLANK(GK8),"",GK8)</f>
        <v>Mané</v>
      </c>
      <c r="GO120" s="511"/>
      <c r="GP120" s="512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511" t="str">
        <f>IF(ISBLANK(GR8),"",GR8)</f>
        <v/>
      </c>
      <c r="GV120" s="511"/>
      <c r="GW120" s="512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511" t="str">
        <f>IF(ISBLANK(GY8),"",GY8)</f>
        <v/>
      </c>
      <c r="HC120" s="511"/>
      <c r="HD120" s="512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511" t="str">
        <f>IF(ISBLANK(HF8),"",HF8)</f>
        <v>Firmino</v>
      </c>
      <c r="HJ120" s="511"/>
      <c r="HK120" s="512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511" t="str">
        <f>IF(ISBLANK(HM8),"",HM8)</f>
        <v/>
      </c>
      <c r="HQ120" s="511"/>
      <c r="HR120" s="512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511" t="str">
        <f>IF(ISBLANK(HT8),"",HT8)</f>
        <v>Minamino</v>
      </c>
      <c r="HX120" s="511"/>
      <c r="HY120" s="512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511" t="str">
        <f>IF(ISBLANK(IA8),"",IA8)</f>
        <v/>
      </c>
      <c r="IE120" s="511"/>
      <c r="IF120" s="512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511" t="str">
        <f>IF(ISBLANK(IH8),"",IH8)</f>
        <v>Fabinho</v>
      </c>
      <c r="IL120" s="511"/>
      <c r="IM120" s="512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511" t="str">
        <f>IF(ISBLANK(IO8),"",IO8)</f>
        <v>Elliott</v>
      </c>
      <c r="IS120" s="511"/>
      <c r="IT120" s="512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511" t="str">
        <f>IF(ISBLANK(IV8),"",IV8)</f>
        <v/>
      </c>
      <c r="IZ120" s="511"/>
      <c r="JA120" s="512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511" t="str">
        <f>IF(ISBLANK(JC8),"",JC8)</f>
        <v/>
      </c>
      <c r="JG120" s="511"/>
      <c r="JH120" s="512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511" t="str">
        <f>IF(ISBLANK(JJ8),"",JJ8)</f>
        <v/>
      </c>
      <c r="JN120" s="511"/>
      <c r="JO120" s="512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511" t="str">
        <f>IF(ISBLANK(JQ8),"",JQ8)</f>
        <v>Díaz</v>
      </c>
      <c r="JU120" s="511"/>
      <c r="JV120" s="512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511" t="str">
        <f>IF(ISBLANK(JX8),"",JX8)</f>
        <v/>
      </c>
      <c r="KB120" s="511"/>
      <c r="KC120" s="512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511" t="str">
        <f>IF(ISBLANK(KE8),"",KE8)</f>
        <v/>
      </c>
      <c r="KI120" s="511"/>
      <c r="KJ120" s="512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511" t="str">
        <f>IF(ISBLANK(KL8),"",KL8)</f>
        <v/>
      </c>
      <c r="KP120" s="511"/>
      <c r="KQ120" s="512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531" t="str">
        <f>IF(ISBLANK(KS8),"",KS8)</f>
        <v/>
      </c>
      <c r="KW120" s="531"/>
      <c r="KX120" s="532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531" t="str">
        <f>IF(ISBLANK(KZ8),"",KZ8)</f>
        <v/>
      </c>
      <c r="LD120" s="531"/>
      <c r="LE120" s="532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511" t="str">
        <f>IF(ISBLANK(LG8),"",LG8)</f>
        <v/>
      </c>
      <c r="LK120" s="511"/>
      <c r="LL120" s="512"/>
      <c r="LM120" s="33"/>
      <c r="LN120" s="19"/>
      <c r="LO120" s="106">
        <f>IF(ISBLANK(LN8),"",COUNTIF(Tipy!$JW$6:$JW$106,Výsledky!LQ120))</f>
        <v>6</v>
      </c>
      <c r="LP120" s="107">
        <f>IF(ISBLANK(LN8),"",LO120/LN114)</f>
        <v>0.15</v>
      </c>
      <c r="LQ120" s="511" t="str">
        <f>IF(ISBLANK(LN8),"",LN8)</f>
        <v>Mané</v>
      </c>
      <c r="LR120" s="511"/>
      <c r="LS120" s="512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511" t="str">
        <f>IF(ISBLANK(LU8),"",LU8)</f>
        <v/>
      </c>
      <c r="LY120" s="511"/>
      <c r="LZ120" s="512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511" t="str">
        <f>IF(ISBLANK(MB8),"",MB8)</f>
        <v/>
      </c>
      <c r="MF120" s="511"/>
      <c r="MG120" s="512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511" t="str">
        <f>IF(ISBLANK(MI8),"",MI8)</f>
        <v>Díaz</v>
      </c>
      <c r="MM120" s="511"/>
      <c r="MN120" s="512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511" t="str">
        <f>IF(ISBLANK(MP8),"",MP8)</f>
        <v>Jota</v>
      </c>
      <c r="MT120" s="511"/>
      <c r="MU120" s="512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511" t="str">
        <f>IF(ISBLANK(MW8),"",MW8)</f>
        <v/>
      </c>
      <c r="NA120" s="511"/>
      <c r="NB120" s="512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511" t="str">
        <f>IF(ISBLANK(ND8),"",ND8)</f>
        <v/>
      </c>
      <c r="NH120" s="511"/>
      <c r="NI120" s="512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511" t="str">
        <f>IF(ISBLANK(NK8),"",NK8)</f>
        <v>Grealish</v>
      </c>
      <c r="NO120" s="511"/>
      <c r="NP120" s="512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511" t="str">
        <f>IF(ISBLANK(NR8),"",NR8)</f>
        <v/>
      </c>
      <c r="NV120" s="511"/>
      <c r="NW120" s="512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511" t="str">
        <f>IF(ISBLANK(NY8),"",NY8)</f>
        <v/>
      </c>
      <c r="OC120" s="511"/>
      <c r="OD120" s="512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511" t="str">
        <f>IF(ISBLANK(OF8),"",OF8)</f>
        <v/>
      </c>
      <c r="OJ120" s="511"/>
      <c r="OK120" s="512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511" t="str">
        <f>IF(ISBLANK(OM8),"",OM8)</f>
        <v/>
      </c>
      <c r="OQ120" s="511"/>
      <c r="OR120" s="512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511" t="str">
        <f>IF(ISBLANK(OT8),"",OT8)</f>
        <v/>
      </c>
      <c r="OX120" s="511"/>
      <c r="OY120" s="512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511" t="str">
        <f>IF(ISBLANK(PA8),"",PA8)</f>
        <v/>
      </c>
      <c r="PE120" s="511"/>
      <c r="PF120" s="512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511" t="str">
        <f>IF(ISBLANK(PH8),"",PH8)</f>
        <v/>
      </c>
      <c r="PL120" s="511"/>
      <c r="PM120" s="512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511" t="str">
        <f>IF(ISBLANK(PO8),"",PO8)</f>
        <v/>
      </c>
      <c r="PS120" s="511"/>
      <c r="PT120" s="512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511" t="str">
        <f>IF(ISBLANK(PV8),"",PV8)</f>
        <v/>
      </c>
      <c r="PZ120" s="511"/>
      <c r="QA120" s="512"/>
    </row>
    <row r="121" spans="1:443" ht="15" customHeight="1" x14ac:dyDescent="0.2">
      <c r="A121" s="518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511" t="str">
        <f>IF(ISBLANK(D9),"",D9)</f>
        <v/>
      </c>
      <c r="H121" s="511"/>
      <c r="I121" s="512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511" t="str">
        <f>IF(ISBLANK(K9),"",K9)</f>
        <v/>
      </c>
      <c r="O121" s="511"/>
      <c r="P121" s="512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511" t="str">
        <f>IF(ISBLANK(R9),"",R9)</f>
        <v/>
      </c>
      <c r="V121" s="511"/>
      <c r="W121" s="512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511" t="str">
        <f>IF(ISBLANK(Y9),"",Y9)</f>
        <v/>
      </c>
      <c r="AC121" s="511"/>
      <c r="AD121" s="512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511" t="str">
        <f>IF(ISBLANK(AF9),"",AF9)</f>
        <v/>
      </c>
      <c r="AJ121" s="511"/>
      <c r="AK121" s="512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511" t="str">
        <f>IF(ISBLANK(AM9),"",AM9)</f>
        <v/>
      </c>
      <c r="AQ121" s="511"/>
      <c r="AR121" s="512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511" t="str">
        <f>IF(ISBLANK(AT9),"",AT9)</f>
        <v/>
      </c>
      <c r="AX121" s="511"/>
      <c r="AY121" s="512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511" t="str">
        <f>IF(ISBLANK(BA9),"",BA9)</f>
        <v/>
      </c>
      <c r="BE121" s="511"/>
      <c r="BF121" s="512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511" t="str">
        <f>IF(ISBLANK(BH9),"",BH9)</f>
        <v/>
      </c>
      <c r="BL121" s="511"/>
      <c r="BM121" s="512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511" t="str">
        <f>IF(ISBLANK(BO9),"",BO9)</f>
        <v/>
      </c>
      <c r="BS121" s="511"/>
      <c r="BT121" s="512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511" t="str">
        <f>IF(ISBLANK(BV9),"",BV9)</f>
        <v/>
      </c>
      <c r="BZ121" s="511"/>
      <c r="CA121" s="512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511" t="str">
        <f>IF(ISBLANK(CC9),"",CC9)</f>
        <v/>
      </c>
      <c r="CG121" s="511"/>
      <c r="CH121" s="512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511" t="str">
        <f>IF(ISBLANK(CJ9),"",CJ9)</f>
        <v/>
      </c>
      <c r="CN121" s="511"/>
      <c r="CO121" s="512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511" t="str">
        <f>IF(ISBLANK(CQ9),"",CQ9)</f>
        <v/>
      </c>
      <c r="CU121" s="511"/>
      <c r="CV121" s="512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511" t="str">
        <f>IF(ISBLANK(CX9),"",CX9)</f>
        <v/>
      </c>
      <c r="DB121" s="511"/>
      <c r="DC121" s="512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511" t="str">
        <f>IF(ISBLANK(DE9),"",DE9)</f>
        <v/>
      </c>
      <c r="DI121" s="511"/>
      <c r="DJ121" s="512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511" t="str">
        <f>IF(ISBLANK(DL9),"",DL9)</f>
        <v/>
      </c>
      <c r="DP121" s="511"/>
      <c r="DQ121" s="512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511" t="str">
        <f>IF(ISBLANK(DS9),"",DS9)</f>
        <v>Minamino</v>
      </c>
      <c r="DW121" s="511"/>
      <c r="DX121" s="512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511" t="str">
        <f>IF(ISBLANK(DZ9),"",DZ9)</f>
        <v/>
      </c>
      <c r="ED121" s="511"/>
      <c r="EE121" s="512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511" t="str">
        <f>IF(ISBLANK(EG9),"",EG9)</f>
        <v/>
      </c>
      <c r="EK121" s="511"/>
      <c r="EL121" s="512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511" t="str">
        <f>IF(ISBLANK(EN9),"",EN9)</f>
        <v/>
      </c>
      <c r="ER121" s="511"/>
      <c r="ES121" s="512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511" t="str">
        <f>IF(ISBLANK(EU9),"",EU9)</f>
        <v/>
      </c>
      <c r="EY121" s="511"/>
      <c r="EZ121" s="512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511" t="str">
        <f>IF(ISBLANK(FB9),"",FB9)</f>
        <v/>
      </c>
      <c r="FF121" s="511"/>
      <c r="FG121" s="512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511" t="str">
        <f>IF(ISBLANK(FI9),"",FI9)</f>
        <v/>
      </c>
      <c r="FM121" s="511"/>
      <c r="FN121" s="512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511" t="str">
        <f>IF(ISBLANK(FP9),"",FP9)</f>
        <v/>
      </c>
      <c r="FT121" s="511"/>
      <c r="FU121" s="512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511" t="str">
        <f>IF(ISBLANK(FW9),"",FW9)</f>
        <v/>
      </c>
      <c r="GA121" s="511"/>
      <c r="GB121" s="512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511" t="str">
        <f>IF(ISBLANK(GD9),"",GD9)</f>
        <v>Vardy</v>
      </c>
      <c r="GH121" s="511"/>
      <c r="GI121" s="512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511" t="str">
        <f>IF(ISBLANK(GK9),"",GK9)</f>
        <v>van Dijk</v>
      </c>
      <c r="GO121" s="511"/>
      <c r="GP121" s="512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511" t="str">
        <f>IF(ISBLANK(GR9),"",GR9)</f>
        <v/>
      </c>
      <c r="GV121" s="511"/>
      <c r="GW121" s="512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511" t="str">
        <f>IF(ISBLANK(GY9),"",GY9)</f>
        <v/>
      </c>
      <c r="HC121" s="511"/>
      <c r="HD121" s="512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511" t="str">
        <f>IF(ISBLANK(HF9),"",HF9)</f>
        <v/>
      </c>
      <c r="HJ121" s="511"/>
      <c r="HK121" s="512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511" t="str">
        <f>IF(ISBLANK(HM9),"",HM9)</f>
        <v/>
      </c>
      <c r="HQ121" s="511"/>
      <c r="HR121" s="512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511" t="str">
        <f>IF(ISBLANK(HT9),"",HT9)</f>
        <v/>
      </c>
      <c r="HX121" s="511"/>
      <c r="HY121" s="512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511" t="str">
        <f>IF(ISBLANK(IA9),"",IA9)</f>
        <v/>
      </c>
      <c r="IE121" s="511"/>
      <c r="IF121" s="512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511" t="str">
        <f>IF(ISBLANK(IH9),"",IH9)</f>
        <v/>
      </c>
      <c r="IL121" s="511"/>
      <c r="IM121" s="512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511" t="str">
        <f>IF(ISBLANK(IO9),"",IO9)</f>
        <v/>
      </c>
      <c r="IS121" s="511"/>
      <c r="IT121" s="512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511" t="str">
        <f>IF(ISBLANK(IV9),"",IV9)</f>
        <v/>
      </c>
      <c r="IZ121" s="511"/>
      <c r="JA121" s="512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511" t="str">
        <f>IF(ISBLANK(JC9),"",JC9)</f>
        <v/>
      </c>
      <c r="JG121" s="511"/>
      <c r="JH121" s="512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511" t="str">
        <f>IF(ISBLANK(JJ9),"",JJ9)</f>
        <v/>
      </c>
      <c r="JN121" s="511"/>
      <c r="JO121" s="512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511" t="str">
        <f>IF(ISBLANK(JQ9),"",JQ9)</f>
        <v/>
      </c>
      <c r="JU121" s="511"/>
      <c r="JV121" s="512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511" t="str">
        <f>IF(ISBLANK(JX9),"",JX9)</f>
        <v/>
      </c>
      <c r="KB121" s="511"/>
      <c r="KC121" s="512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511" t="str">
        <f>IF(ISBLANK(KE9),"",KE9)</f>
        <v/>
      </c>
      <c r="KI121" s="511"/>
      <c r="KJ121" s="512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511" t="str">
        <f>IF(ISBLANK(KL9),"",KL9)</f>
        <v/>
      </c>
      <c r="KP121" s="511"/>
      <c r="KQ121" s="512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531" t="str">
        <f>IF(ISBLANK(KS9),"",KS9)</f>
        <v/>
      </c>
      <c r="KW121" s="531"/>
      <c r="KX121" s="532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531" t="str">
        <f>IF(ISBLANK(KZ9),"",KZ9)</f>
        <v/>
      </c>
      <c r="LD121" s="531"/>
      <c r="LE121" s="532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511" t="str">
        <f>IF(ISBLANK(LG9),"",LG9)</f>
        <v/>
      </c>
      <c r="LK121" s="511"/>
      <c r="LL121" s="512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511" t="str">
        <f>IF(ISBLANK(LN9),"",LN9)</f>
        <v/>
      </c>
      <c r="LR121" s="511"/>
      <c r="LS121" s="512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511" t="str">
        <f>IF(ISBLANK(LU9),"",LU9)</f>
        <v/>
      </c>
      <c r="LY121" s="511"/>
      <c r="LZ121" s="512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511" t="str">
        <f>IF(ISBLANK(MB9),"",MB9)</f>
        <v/>
      </c>
      <c r="MF121" s="511"/>
      <c r="MG121" s="512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511" t="str">
        <f>IF(ISBLANK(MI9),"",MI9)</f>
        <v/>
      </c>
      <c r="MM121" s="511"/>
      <c r="MN121" s="512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511" t="str">
        <f>IF(ISBLANK(MP9),"",MP9)</f>
        <v>Mané</v>
      </c>
      <c r="MT121" s="511"/>
      <c r="MU121" s="512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511" t="str">
        <f>IF(ISBLANK(MW9),"",MW9)</f>
        <v/>
      </c>
      <c r="NA121" s="511"/>
      <c r="NB121" s="512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511" t="str">
        <f>IF(ISBLANK(ND9),"",ND9)</f>
        <v/>
      </c>
      <c r="NH121" s="511"/>
      <c r="NI121" s="512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511" t="str">
        <f>IF(ISBLANK(NK9),"",NK9)</f>
        <v>Silva</v>
      </c>
      <c r="NO121" s="511"/>
      <c r="NP121" s="512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511" t="str">
        <f>IF(ISBLANK(NR9),"",NR9)</f>
        <v/>
      </c>
      <c r="NV121" s="511"/>
      <c r="NW121" s="512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511" t="str">
        <f>IF(ISBLANK(NY9),"",NY9)</f>
        <v/>
      </c>
      <c r="OC121" s="511"/>
      <c r="OD121" s="512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511" t="str">
        <f>IF(ISBLANK(OF9),"",OF9)</f>
        <v/>
      </c>
      <c r="OJ121" s="511"/>
      <c r="OK121" s="512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511" t="str">
        <f>IF(ISBLANK(OM9),"",OM9)</f>
        <v/>
      </c>
      <c r="OQ121" s="511"/>
      <c r="OR121" s="512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511" t="str">
        <f>IF(ISBLANK(OT9),"",OT9)</f>
        <v/>
      </c>
      <c r="OX121" s="511"/>
      <c r="OY121" s="512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511" t="str">
        <f>IF(ISBLANK(PA9),"",PA9)</f>
        <v/>
      </c>
      <c r="PE121" s="511"/>
      <c r="PF121" s="512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511" t="str">
        <f>IF(ISBLANK(PH9),"",PH9)</f>
        <v/>
      </c>
      <c r="PL121" s="511"/>
      <c r="PM121" s="512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511" t="str">
        <f>IF(ISBLANK(PO9),"",PO9)</f>
        <v/>
      </c>
      <c r="PS121" s="511"/>
      <c r="PT121" s="512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511" t="str">
        <f>IF(ISBLANK(PV9),"",PV9)</f>
        <v/>
      </c>
      <c r="PZ121" s="511"/>
      <c r="QA121" s="512"/>
    </row>
    <row r="122" spans="1:443" ht="15" customHeight="1" x14ac:dyDescent="0.2">
      <c r="A122" s="518"/>
      <c r="B122" s="55" t="s">
        <v>270</v>
      </c>
      <c r="C122" s="54"/>
      <c r="D122" s="510">
        <f>COUNTIF(G12:G112,"=10")</f>
        <v>10</v>
      </c>
      <c r="E122" s="510"/>
      <c r="F122" s="505">
        <f>D122/D114</f>
        <v>0.11363636363636363</v>
      </c>
      <c r="G122" s="505"/>
      <c r="H122" s="34"/>
      <c r="I122" s="56"/>
      <c r="J122" s="33"/>
      <c r="K122" s="510">
        <f>COUNTIF(N12:N112,"=10")</f>
        <v>15</v>
      </c>
      <c r="L122" s="510"/>
      <c r="M122" s="505">
        <f>K122/K114</f>
        <v>0.189873417721519</v>
      </c>
      <c r="N122" s="505"/>
      <c r="O122" s="34"/>
      <c r="P122" s="56"/>
      <c r="Q122" s="33"/>
      <c r="R122" s="510">
        <f>IF(ISBLANK(W3),"",COUNTIF(U12:U112,"=10"))</f>
        <v>0</v>
      </c>
      <c r="S122" s="510"/>
      <c r="T122" s="505">
        <f>IF(ISBLANK(W3),"",R122/R114)</f>
        <v>0</v>
      </c>
      <c r="U122" s="505"/>
      <c r="V122" s="34"/>
      <c r="W122" s="56"/>
      <c r="X122" s="33"/>
      <c r="Y122" s="510">
        <f>IF(ISBLANK(AD3),"",COUNTIF(AB12:AB112,"=10"))</f>
        <v>23</v>
      </c>
      <c r="Z122" s="510"/>
      <c r="AA122" s="505">
        <f>IF(ISBLANK(AD3),"",Y122/Y114)</f>
        <v>0.32857142857142857</v>
      </c>
      <c r="AB122" s="505"/>
      <c r="AC122" s="79"/>
      <c r="AD122" s="56"/>
      <c r="AE122" s="33"/>
      <c r="AF122" s="510">
        <f>IF(ISBLANK(AK3),"",COUNTIF(AI12:AI112,"=10"))</f>
        <v>20</v>
      </c>
      <c r="AG122" s="510"/>
      <c r="AH122" s="505">
        <f>IF(ISBLANK(AK3),"",AF122/AF114)</f>
        <v>0.36363636363636365</v>
      </c>
      <c r="AI122" s="505"/>
      <c r="AJ122" s="79"/>
      <c r="AK122" s="56"/>
      <c r="AL122" s="33"/>
      <c r="AM122" s="510">
        <f>IF(ISBLANK(AR3),"",COUNTIF(AP12:AP112,"=10"))</f>
        <v>1</v>
      </c>
      <c r="AN122" s="510"/>
      <c r="AO122" s="505">
        <f>IF(ISBLANK(AR3),"",AM122/AM114)</f>
        <v>1.6393442622950821E-2</v>
      </c>
      <c r="AP122" s="505"/>
      <c r="AQ122" s="79"/>
      <c r="AR122" s="56"/>
      <c r="AS122" s="33"/>
      <c r="AT122" s="510">
        <f>IF(ISBLANK(AY3),"",COUNTIF(AW12:AW112,"=10"))</f>
        <v>29</v>
      </c>
      <c r="AU122" s="510"/>
      <c r="AV122" s="505">
        <f>IF(ISBLANK(AY3),"",AT122/AT114)</f>
        <v>0.42028985507246375</v>
      </c>
      <c r="AW122" s="505"/>
      <c r="AX122" s="135"/>
      <c r="AY122" s="56"/>
      <c r="AZ122" s="33"/>
      <c r="BA122" s="510">
        <f>IF(ISBLANK(BF3),"",COUNTIF(BD12:BD112,"=10"))</f>
        <v>16</v>
      </c>
      <c r="BB122" s="510"/>
      <c r="BC122" s="505">
        <f>IF(ISBLANK(BF3),"",BA122/BA114)</f>
        <v>0.26229508196721313</v>
      </c>
      <c r="BD122" s="505"/>
      <c r="BE122" s="135"/>
      <c r="BF122" s="56"/>
      <c r="BG122" s="33"/>
      <c r="BH122" s="510">
        <f>IF(ISBLANK(BM3),"",COUNTIF(BK12:BK112,"=10"))</f>
        <v>2</v>
      </c>
      <c r="BI122" s="510"/>
      <c r="BJ122" s="505">
        <f>IF(ISBLANK(BM3),"",BH122/BH114)</f>
        <v>2.8985507246376812E-2</v>
      </c>
      <c r="BK122" s="505"/>
      <c r="BL122" s="135"/>
      <c r="BM122" s="56"/>
      <c r="BN122" s="33"/>
      <c r="BO122" s="510">
        <f>IF(ISBLANK(BT3),"",COUNTIF(BR12:BR112,"=10"))</f>
        <v>25</v>
      </c>
      <c r="BP122" s="510"/>
      <c r="BQ122" s="505">
        <f>IF(ISBLANK(BT3),"",BO122/BO114)</f>
        <v>0.37878787878787878</v>
      </c>
      <c r="BR122" s="505"/>
      <c r="BS122" s="135"/>
      <c r="BT122" s="56"/>
      <c r="BU122" s="33"/>
      <c r="BV122" s="510">
        <f>IF(ISBLANK(CA3),"",COUNTIF(BY12:BY112,"=10"))</f>
        <v>12</v>
      </c>
      <c r="BW122" s="510"/>
      <c r="BX122" s="505">
        <f>IF(ISBLANK(CA3),"",BV122/BV114)</f>
        <v>0.1875</v>
      </c>
      <c r="BY122" s="505"/>
      <c r="BZ122" s="135"/>
      <c r="CA122" s="56"/>
      <c r="CB122" s="33"/>
      <c r="CC122" s="510">
        <f>IF(ISBLANK(CH3),"",COUNTIF(CF12:CF112,"=10"))</f>
        <v>4</v>
      </c>
      <c r="CD122" s="510"/>
      <c r="CE122" s="505">
        <f>IF(ISBLANK(CH3),"",CC122/CC114)</f>
        <v>6.3492063492063489E-2</v>
      </c>
      <c r="CF122" s="505"/>
      <c r="CG122" s="135"/>
      <c r="CH122" s="56"/>
      <c r="CI122" s="33"/>
      <c r="CJ122" s="510">
        <f>IF(ISBLANK(CO3),"",COUNTIF(CM12:CM112,"=10"))</f>
        <v>44</v>
      </c>
      <c r="CK122" s="510"/>
      <c r="CL122" s="505">
        <f>IF(ISBLANK(CO3),"",CJ122/CJ114)</f>
        <v>0.67692307692307696</v>
      </c>
      <c r="CM122" s="505"/>
      <c r="CN122" s="135"/>
      <c r="CO122" s="56"/>
      <c r="CP122" s="33"/>
      <c r="CQ122" s="510">
        <f>IF(ISBLANK(CV3),"",COUNTIF(CT12:CT112,"=10"))</f>
        <v>5</v>
      </c>
      <c r="CR122" s="510"/>
      <c r="CS122" s="505">
        <f>IF(ISBLANK(CV3),"",CQ122/CQ114)</f>
        <v>7.8125E-2</v>
      </c>
      <c r="CT122" s="505"/>
      <c r="CU122" s="135"/>
      <c r="CV122" s="56"/>
      <c r="CW122" s="33"/>
      <c r="CX122" s="510">
        <f>IF(ISBLANK(DC3),"",COUNTIF(DA12:DA112,"=10"))</f>
        <v>20</v>
      </c>
      <c r="CY122" s="510"/>
      <c r="CZ122" s="505">
        <f>IF(ISBLANK(DC3),"",CX122/CX114)</f>
        <v>0.31746031746031744</v>
      </c>
      <c r="DA122" s="505"/>
      <c r="DB122" s="135"/>
      <c r="DC122" s="56"/>
      <c r="DD122" s="33"/>
      <c r="DE122" s="510">
        <f>IF(ISBLANK(DJ3),"",COUNTIF(DH12:DH112,"=10"))</f>
        <v>20</v>
      </c>
      <c r="DF122" s="510"/>
      <c r="DG122" s="505">
        <f>IF(ISBLANK(DJ3),"",DE122/DE114)</f>
        <v>0.33898305084745761</v>
      </c>
      <c r="DH122" s="505"/>
      <c r="DI122" s="135"/>
      <c r="DJ122" s="56"/>
      <c r="DK122" s="33"/>
      <c r="DL122" s="510">
        <f>IF(ISBLANK(DQ3),"",COUNTIF(DO12:DO112,"=10"))</f>
        <v>40</v>
      </c>
      <c r="DM122" s="510"/>
      <c r="DN122" s="505">
        <f>IF(ISBLANK(DQ3),"",DL122/DL114)</f>
        <v>0.65573770491803274</v>
      </c>
      <c r="DO122" s="505"/>
      <c r="DP122" s="135"/>
      <c r="DQ122" s="56"/>
      <c r="DR122" s="33"/>
      <c r="DS122" s="510">
        <f>IF(ISBLANK(DX3),"",COUNTIF(DV12:DV112,"=10"))</f>
        <v>36</v>
      </c>
      <c r="DT122" s="510"/>
      <c r="DU122" s="505">
        <f>IF(ISBLANK(DX3),"",DS122/DS114)</f>
        <v>0.6</v>
      </c>
      <c r="DV122" s="505"/>
      <c r="DW122" s="135"/>
      <c r="DX122" s="56"/>
      <c r="DY122" s="33"/>
      <c r="DZ122" s="510">
        <f>IF(ISBLANK(EE3),"",COUNTIF(EC12:EC112,"=10"))</f>
        <v>3</v>
      </c>
      <c r="EA122" s="510"/>
      <c r="EB122" s="505">
        <f>IF(ISBLANK(EE3),"",DZ122/DZ114)</f>
        <v>5.0847457627118647E-2</v>
      </c>
      <c r="EC122" s="505"/>
      <c r="ED122" s="135"/>
      <c r="EE122" s="56"/>
      <c r="EF122" s="33"/>
      <c r="EG122" s="510">
        <f>IF(ISBLANK(EL3),"",COUNTIF(EJ12:EJ112,"=10"))</f>
        <v>39</v>
      </c>
      <c r="EH122" s="510"/>
      <c r="EI122" s="505">
        <f>IF(ISBLANK(EL3),"",EG122/EG114)</f>
        <v>0.66101694915254239</v>
      </c>
      <c r="EJ122" s="505"/>
      <c r="EK122" s="135"/>
      <c r="EL122" s="56"/>
      <c r="EM122" s="33"/>
      <c r="EN122" s="510">
        <f>IF(ISBLANK(ES3),"",COUNTIF(EQ12:EQ112,"=10"))</f>
        <v>9</v>
      </c>
      <c r="EO122" s="510"/>
      <c r="EP122" s="505">
        <f>IF(ISBLANK(ES3),"",EN122/EN114)</f>
        <v>0.15</v>
      </c>
      <c r="EQ122" s="505"/>
      <c r="ER122" s="135"/>
      <c r="ES122" s="56"/>
      <c r="ET122" s="33"/>
      <c r="EU122" s="510">
        <f>IF(ISBLANK(EZ3),"",COUNTIF(EX12:EX112,"=10"))</f>
        <v>10</v>
      </c>
      <c r="EV122" s="510"/>
      <c r="EW122" s="505">
        <f>IF(ISBLANK(EZ3),"",EU122/EU114)</f>
        <v>0.18181818181818182</v>
      </c>
      <c r="EX122" s="505"/>
      <c r="EY122" s="135"/>
      <c r="EZ122" s="56"/>
      <c r="FA122" s="33"/>
      <c r="FB122" s="510">
        <f>IF(ISBLANK(FG3),"",COUNTIF(FE12:FE112,"=10"))</f>
        <v>12</v>
      </c>
      <c r="FC122" s="510"/>
      <c r="FD122" s="505">
        <f>IF(ISBLANK(FG3),"",FB122/FB114)</f>
        <v>0.20689655172413793</v>
      </c>
      <c r="FE122" s="505"/>
      <c r="FF122" s="135"/>
      <c r="FG122" s="56"/>
      <c r="FH122" s="33"/>
      <c r="FI122" s="510">
        <f>IF(ISBLANK(FN3),"",COUNTIF(FL12:FL112,"=10"))</f>
        <v>0</v>
      </c>
      <c r="FJ122" s="510"/>
      <c r="FK122" s="505">
        <f>IF(ISBLANK(FN3),"",FI122/FI114)</f>
        <v>0</v>
      </c>
      <c r="FL122" s="505"/>
      <c r="FM122" s="135"/>
      <c r="FN122" s="56"/>
      <c r="FO122" s="33"/>
      <c r="FP122" s="510">
        <f>IF(ISBLANK(FU3),"",COUNTIF(FS12:FS112,"=10"))</f>
        <v>8</v>
      </c>
      <c r="FQ122" s="510"/>
      <c r="FR122" s="505">
        <f>IF(ISBLANK(FU3),"",FP122/FP114)</f>
        <v>0.14035087719298245</v>
      </c>
      <c r="FS122" s="505"/>
      <c r="FT122" s="135"/>
      <c r="FU122" s="56"/>
      <c r="FV122" s="33"/>
      <c r="FW122" s="510">
        <f>IF(ISBLANK(GB3),"",COUNTIF(FZ12:FZ112,"=10"))</f>
        <v>18</v>
      </c>
      <c r="FX122" s="510"/>
      <c r="FY122" s="505">
        <f>IF(ISBLANK(GB3),"",FW122/FW114)</f>
        <v>0.36734693877551022</v>
      </c>
      <c r="FZ122" s="505"/>
      <c r="GA122" s="135"/>
      <c r="GB122" s="56"/>
      <c r="GC122" s="33"/>
      <c r="GD122" s="510">
        <f>IF(ISBLANK(GI3),"",COUNTIF(GG12:GG112,"=10"))</f>
        <v>10</v>
      </c>
      <c r="GE122" s="510"/>
      <c r="GF122" s="505">
        <f>IF(ISBLANK(GI3),"",GD122/GD114)</f>
        <v>0.2</v>
      </c>
      <c r="GG122" s="505"/>
      <c r="GH122" s="135"/>
      <c r="GI122" s="56"/>
      <c r="GJ122" s="33"/>
      <c r="GK122" s="510">
        <f>IF(ISBLANK(GP3),"",COUNTIF(GN12:GN112,"=10"))</f>
        <v>16</v>
      </c>
      <c r="GL122" s="510"/>
      <c r="GM122" s="505">
        <f>IF(ISBLANK(GP3),"",GK122/GK114)</f>
        <v>0.30769230769230771</v>
      </c>
      <c r="GN122" s="505"/>
      <c r="GO122" s="135"/>
      <c r="GP122" s="56"/>
      <c r="GQ122" s="33"/>
      <c r="GR122" s="510">
        <f>IF(ISBLANK(GW3),"",COUNTIF(GU12:GU112,"=10"))</f>
        <v>0</v>
      </c>
      <c r="GS122" s="510"/>
      <c r="GT122" s="505">
        <f>IF(ISBLANK(GW3),"",GR122/GR114)</f>
        <v>0</v>
      </c>
      <c r="GU122" s="505"/>
      <c r="GV122" s="135"/>
      <c r="GW122" s="56"/>
      <c r="GX122" s="33"/>
      <c r="GY122" s="510">
        <f>IF(ISBLANK(HD3),"",COUNTIF(HB12:HB112,"=10"))</f>
        <v>16</v>
      </c>
      <c r="GZ122" s="510"/>
      <c r="HA122" s="505">
        <f>IF(ISBLANK(HD3),"",GY122/GY114)</f>
        <v>0.33333333333333331</v>
      </c>
      <c r="HB122" s="505"/>
      <c r="HC122" s="135"/>
      <c r="HD122" s="56"/>
      <c r="HE122" s="33"/>
      <c r="HF122" s="510">
        <f>IF(ISBLANK(HK3),"",COUNTIF(HI12:HI112,"=10"))</f>
        <v>4</v>
      </c>
      <c r="HG122" s="510"/>
      <c r="HH122" s="505">
        <f>IF(ISBLANK(HK3),"",HF122/HF114)</f>
        <v>8.5106382978723402E-2</v>
      </c>
      <c r="HI122" s="505"/>
      <c r="HJ122" s="135"/>
      <c r="HK122" s="56"/>
      <c r="HL122" s="33"/>
      <c r="HM122" s="510">
        <f>IF(ISBLANK(HR3),"",COUNTIF(HP12:HP112,"=10"))</f>
        <v>0</v>
      </c>
      <c r="HN122" s="510"/>
      <c r="HO122" s="505">
        <f>IF(ISBLANK(HR3),"",HM122/HM114)</f>
        <v>0</v>
      </c>
      <c r="HP122" s="505"/>
      <c r="HQ122" s="135"/>
      <c r="HR122" s="56"/>
      <c r="HS122" s="33"/>
      <c r="HT122" s="510">
        <f>IF(ISBLANK(HY3),"",COUNTIF(HW12:HW112,"=10"))</f>
        <v>33</v>
      </c>
      <c r="HU122" s="510"/>
      <c r="HV122" s="505">
        <f>IF(ISBLANK(HY3),"",HT122/HT114)</f>
        <v>0.71739130434782605</v>
      </c>
      <c r="HW122" s="505"/>
      <c r="HX122" s="135"/>
      <c r="HY122" s="56"/>
      <c r="HZ122" s="33"/>
      <c r="IA122" s="510">
        <f>IF(ISBLANK(IF3),"",COUNTIF(ID12:ID112,"=10"))</f>
        <v>20</v>
      </c>
      <c r="IB122" s="510"/>
      <c r="IC122" s="505">
        <f>IF(ISBLANK(IF3),"",IA122/IA114)</f>
        <v>0.38461538461538464</v>
      </c>
      <c r="ID122" s="505"/>
      <c r="IE122" s="135"/>
      <c r="IF122" s="56"/>
      <c r="IG122" s="33"/>
      <c r="IH122" s="510">
        <f>IF(ISBLANK(IM3),"",COUNTIF(IK12:IK112,"=10"))</f>
        <v>11</v>
      </c>
      <c r="II122" s="510"/>
      <c r="IJ122" s="505">
        <f>IF(ISBLANK(IM3),"",IH122/IH114)</f>
        <v>0.22</v>
      </c>
      <c r="IK122" s="505"/>
      <c r="IL122" s="135"/>
      <c r="IM122" s="56"/>
      <c r="IN122" s="33"/>
      <c r="IO122" s="510">
        <f>IF(ISBLANK(IT3),"",COUNTIF(IR12:IR112,"=10"))</f>
        <v>26</v>
      </c>
      <c r="IP122" s="510"/>
      <c r="IQ122" s="505">
        <f>IF(ISBLANK(IT3),"",IO122/IO114)</f>
        <v>0.50980392156862742</v>
      </c>
      <c r="IR122" s="505"/>
      <c r="IS122" s="135"/>
      <c r="IT122" s="56"/>
      <c r="IU122" s="33"/>
      <c r="IV122" s="510">
        <f>IF(ISBLANK(JA3),"",COUNTIF(IY12:IY112,"=10"))</f>
        <v>0</v>
      </c>
      <c r="IW122" s="510"/>
      <c r="IX122" s="505">
        <f>IF(ISBLANK(JA3),"",IV122/IV114)</f>
        <v>0</v>
      </c>
      <c r="IY122" s="505"/>
      <c r="IZ122" s="135"/>
      <c r="JA122" s="56"/>
      <c r="JB122" s="33"/>
      <c r="JC122" s="510">
        <f>IF(ISBLANK(JH3),"",COUNTIF(JF12:JF112,"=10"))</f>
        <v>0</v>
      </c>
      <c r="JD122" s="510"/>
      <c r="JE122" s="505">
        <f>IF(ISBLANK(JH3),"",JC122/JC114)</f>
        <v>0</v>
      </c>
      <c r="JF122" s="505"/>
      <c r="JG122" s="135"/>
      <c r="JH122" s="56"/>
      <c r="JI122" s="33"/>
      <c r="JJ122" s="510">
        <f>IF(ISBLANK(JO3),"",COUNTIF(JM12:JM112,"=10"))</f>
        <v>5</v>
      </c>
      <c r="JK122" s="510"/>
      <c r="JL122" s="505">
        <f>IF(ISBLANK(JO3),"",JJ122/JJ114)</f>
        <v>9.6153846153846159E-2</v>
      </c>
      <c r="JM122" s="505"/>
      <c r="JN122" s="135"/>
      <c r="JO122" s="56"/>
      <c r="JP122" s="33"/>
      <c r="JQ122" s="510">
        <f>IF(ISBLANK(JV3),"",COUNTIF(JT12:JT112,"=10"))</f>
        <v>1</v>
      </c>
      <c r="JR122" s="510"/>
      <c r="JS122" s="505">
        <f>IF(ISBLANK(JV3),"",JQ122/JQ114)</f>
        <v>2.0408163265306121E-2</v>
      </c>
      <c r="JT122" s="505"/>
      <c r="JU122" s="135"/>
      <c r="JV122" s="56"/>
      <c r="JW122" s="33"/>
      <c r="JX122" s="510">
        <f>IF(ISBLANK(KC3),"",COUNTIF(KA12:KA112,"=10"))</f>
        <v>6</v>
      </c>
      <c r="JY122" s="510"/>
      <c r="JZ122" s="505">
        <f>IF(ISBLANK(KC3),"",JX122/JX114)</f>
        <v>0.13333333333333333</v>
      </c>
      <c r="KA122" s="505"/>
      <c r="KB122" s="135"/>
      <c r="KC122" s="56"/>
      <c r="KD122" s="33"/>
      <c r="KE122" s="510">
        <f>IF(ISBLANK(KJ3),"",COUNTIF(KH12:KH112,"=10"))</f>
        <v>0</v>
      </c>
      <c r="KF122" s="510"/>
      <c r="KG122" s="505">
        <f>IF(ISBLANK(KJ3),"",KE122/KE114)</f>
        <v>0</v>
      </c>
      <c r="KH122" s="505"/>
      <c r="KI122" s="135"/>
      <c r="KJ122" s="56"/>
      <c r="KK122" s="33"/>
      <c r="KL122" s="510">
        <f>IF(ISBLANK(KQ3),"",COUNTIF(KO12:KO112,"=10"))</f>
        <v>1</v>
      </c>
      <c r="KM122" s="510"/>
      <c r="KN122" s="505">
        <f>IF(ISBLANK(KQ3),"",KL122/KL114)</f>
        <v>2.1739130434782608E-2</v>
      </c>
      <c r="KO122" s="505"/>
      <c r="KP122" s="135"/>
      <c r="KQ122" s="56"/>
      <c r="KR122" s="111"/>
      <c r="KS122" s="530">
        <f>IF(ISBLANK(KX3),"",COUNTIF(KV12:KV112,"=10"))</f>
        <v>17</v>
      </c>
      <c r="KT122" s="530"/>
      <c r="KU122" s="533">
        <f>IF(ISBLANK(KX3),"",KS122/KS114)</f>
        <v>0.37777777777777777</v>
      </c>
      <c r="KV122" s="533"/>
      <c r="KW122" s="233"/>
      <c r="KX122" s="379"/>
      <c r="KY122" s="232"/>
      <c r="KZ122" s="530">
        <f>IF(ISBLANK(LE3),"",COUNTIF(LC12:LC112,"=10"))</f>
        <v>0</v>
      </c>
      <c r="LA122" s="530"/>
      <c r="LB122" s="533">
        <f>IF(ISBLANK(LE3),"",KZ122/KZ114)</f>
        <v>0</v>
      </c>
      <c r="LC122" s="533"/>
      <c r="LD122" s="233"/>
      <c r="LE122" s="379"/>
      <c r="LF122" s="33"/>
      <c r="LG122" s="510">
        <f>IF(ISBLANK(LL3),"",COUNTIF(LJ12:LJ112,"=10"))</f>
        <v>0</v>
      </c>
      <c r="LH122" s="510"/>
      <c r="LI122" s="505">
        <f>IF(ISBLANK(LL3),"",LG122/LG114)</f>
        <v>0</v>
      </c>
      <c r="LJ122" s="505"/>
      <c r="LK122" s="135"/>
      <c r="LL122" s="56"/>
      <c r="LM122" s="33"/>
      <c r="LN122" s="510">
        <f>IF(ISBLANK(LS3),"",COUNTIF(LQ12:LQ112,"=10"))</f>
        <v>10</v>
      </c>
      <c r="LO122" s="510"/>
      <c r="LP122" s="505">
        <f>IF(ISBLANK(LS3),"",LN122/LN114)</f>
        <v>0.25</v>
      </c>
      <c r="LQ122" s="505"/>
      <c r="LR122" s="135"/>
      <c r="LS122" s="56"/>
      <c r="LT122" s="33"/>
      <c r="LU122" s="510">
        <f>IF(ISBLANK(LZ3),"",COUNTIF(LX12:LX112,"=10"))</f>
        <v>10</v>
      </c>
      <c r="LV122" s="510"/>
      <c r="LW122" s="505">
        <f>IF(ISBLANK(LZ3),"",LU122/LU114)</f>
        <v>0.24390243902439024</v>
      </c>
      <c r="LX122" s="505"/>
      <c r="LY122" s="135"/>
      <c r="LZ122" s="56"/>
      <c r="MA122" s="33"/>
      <c r="MB122" s="510">
        <f>IF(ISBLANK(MG3),"",COUNTIF(ME12:ME112,"=10"))</f>
        <v>0</v>
      </c>
      <c r="MC122" s="510"/>
      <c r="MD122" s="505">
        <f>IF(ISBLANK(MG3),"",MB122/MB114)</f>
        <v>0</v>
      </c>
      <c r="ME122" s="505"/>
      <c r="MF122" s="135"/>
      <c r="MG122" s="56"/>
      <c r="MH122" s="33"/>
      <c r="MI122" s="510">
        <f>IF(ISBLANK(MN3),"",COUNTIF(ML12:ML112,"=10"))</f>
        <v>14</v>
      </c>
      <c r="MJ122" s="510"/>
      <c r="MK122" s="505">
        <f>IF(ISBLANK(MN3),"",MI122/MI114)</f>
        <v>0.32558139534883723</v>
      </c>
      <c r="ML122" s="505"/>
      <c r="MM122" s="135"/>
      <c r="MN122" s="56"/>
      <c r="MO122" s="33"/>
      <c r="MP122" s="510">
        <f>IF(ISBLANK(MU3),"",COUNTIF(MS12:MS112,"=10"))</f>
        <v>28</v>
      </c>
      <c r="MQ122" s="510"/>
      <c r="MR122" s="505">
        <f>IF(ISBLANK(MU3),"",MP122/MP114)</f>
        <v>0.65116279069767447</v>
      </c>
      <c r="MS122" s="505"/>
      <c r="MT122" s="135"/>
      <c r="MU122" s="56"/>
      <c r="MV122" s="33"/>
      <c r="MW122" s="510">
        <f>IF(ISBLANK(NB3),"",COUNTIF(MZ12:MZ112,"=10"))</f>
        <v>7</v>
      </c>
      <c r="MX122" s="510"/>
      <c r="MY122" s="505">
        <f>IF(ISBLANK(NB3),"",MW122/MW114)</f>
        <v>0.17948717948717949</v>
      </c>
      <c r="MZ122" s="505"/>
      <c r="NA122" s="135"/>
      <c r="NB122" s="56"/>
      <c r="NC122" s="33"/>
      <c r="ND122" s="510" t="str">
        <f>IF(ISBLANK(NI3),"",COUNTIF(NG12:NG112,"=10"))</f>
        <v/>
      </c>
      <c r="NE122" s="510"/>
      <c r="NF122" s="505" t="str">
        <f>IF(ISBLANK(NI3),"",ND122/ND114)</f>
        <v/>
      </c>
      <c r="NG122" s="505"/>
      <c r="NH122" s="135"/>
      <c r="NI122" s="56"/>
      <c r="NJ122" s="33"/>
      <c r="NK122" s="510">
        <f>IF(ISBLANK(NP3),"",COUNTIF(NN12:NN112,"=10"))</f>
        <v>8</v>
      </c>
      <c r="NL122" s="510"/>
      <c r="NM122" s="505">
        <f>IF(ISBLANK(NP3),"",NK122/NK114)</f>
        <v>0.1951219512195122</v>
      </c>
      <c r="NN122" s="505"/>
      <c r="NO122" s="135"/>
      <c r="NP122" s="56"/>
      <c r="NQ122" s="33"/>
      <c r="NR122" s="510">
        <f>IF(ISBLANK(NW3),"",COUNTIF(NU12:NU112,"=10"))</f>
        <v>15</v>
      </c>
      <c r="NS122" s="510"/>
      <c r="NT122" s="505">
        <f>IF(ISBLANK(NW3),"",NR122/NR114)</f>
        <v>0.36585365853658536</v>
      </c>
      <c r="NU122" s="505"/>
      <c r="NV122" s="135"/>
      <c r="NW122" s="56"/>
      <c r="NX122" s="33"/>
      <c r="NY122" s="510">
        <f>IF(ISBLANK(OD3),"",COUNTIF(OB12:OB112,"=10"))</f>
        <v>9</v>
      </c>
      <c r="NZ122" s="510"/>
      <c r="OA122" s="505">
        <f>IF(ISBLANK(OD3),"",NY122/NY114)</f>
        <v>0.23684210526315788</v>
      </c>
      <c r="OB122" s="505"/>
      <c r="OC122" s="135"/>
      <c r="OD122" s="56"/>
      <c r="OE122" s="33"/>
      <c r="OF122" s="510" t="str">
        <f>IF(ISBLANK(OK3),"",COUNTIF(OI12:OI112,"=10"))</f>
        <v/>
      </c>
      <c r="OG122" s="510"/>
      <c r="OH122" s="505" t="str">
        <f>IF(ISBLANK(OK3),"",OF122/OF114)</f>
        <v/>
      </c>
      <c r="OI122" s="505"/>
      <c r="OJ122" s="135"/>
      <c r="OK122" s="56"/>
      <c r="OL122" s="33"/>
      <c r="OM122" s="510" t="str">
        <f>IF(ISBLANK(OR3),"",COUNTIF(OP12:OP112,"=10"))</f>
        <v/>
      </c>
      <c r="ON122" s="510"/>
      <c r="OO122" s="505" t="str">
        <f>IF(ISBLANK(OR3),"",OM122/OM114)</f>
        <v/>
      </c>
      <c r="OP122" s="505"/>
      <c r="OQ122" s="135"/>
      <c r="OR122" s="56"/>
      <c r="OS122" s="33"/>
      <c r="OT122" s="510" t="str">
        <f>IF(ISBLANK(OY3),"",COUNTIF(OW12:OW112,"=10"))</f>
        <v/>
      </c>
      <c r="OU122" s="510"/>
      <c r="OV122" s="505" t="str">
        <f>IF(ISBLANK(OY3),"",OT122/OT114)</f>
        <v/>
      </c>
      <c r="OW122" s="505"/>
      <c r="OX122" s="135"/>
      <c r="OY122" s="56"/>
      <c r="OZ122" s="33"/>
      <c r="PA122" s="510" t="str">
        <f>IF(ISBLANK(PF3),"",COUNTIF(PD12:PD112,"=10"))</f>
        <v/>
      </c>
      <c r="PB122" s="510"/>
      <c r="PC122" s="505" t="str">
        <f>IF(ISBLANK(PF3),"",PA122/PA114)</f>
        <v/>
      </c>
      <c r="PD122" s="505"/>
      <c r="PE122" s="135"/>
      <c r="PF122" s="56"/>
      <c r="PG122" s="33"/>
      <c r="PH122" s="510" t="str">
        <f>IF(ISBLANK(PM3),"",COUNTIF(PK12:PK112,"=10"))</f>
        <v/>
      </c>
      <c r="PI122" s="510"/>
      <c r="PJ122" s="505" t="str">
        <f>IF(ISBLANK(PM3),"",PH122/PH114)</f>
        <v/>
      </c>
      <c r="PK122" s="505"/>
      <c r="PL122" s="135"/>
      <c r="PM122" s="56"/>
      <c r="PN122" s="33"/>
      <c r="PO122" s="510" t="str">
        <f>IF(ISBLANK(PT3),"",COUNTIF(PR12:PR112,"=10"))</f>
        <v/>
      </c>
      <c r="PP122" s="510"/>
      <c r="PQ122" s="505" t="str">
        <f>IF(ISBLANK(PT3),"",PO122/PO114)</f>
        <v/>
      </c>
      <c r="PR122" s="505"/>
      <c r="PS122" s="135"/>
      <c r="PT122" s="56"/>
      <c r="PU122" s="33"/>
      <c r="PV122" s="510" t="str">
        <f>IF(ISBLANK(QA3),"",COUNTIF(PY12:PY112,"=10"))</f>
        <v/>
      </c>
      <c r="PW122" s="510"/>
      <c r="PX122" s="505" t="str">
        <f>IF(ISBLANK(QA3),"",PV122/PV114)</f>
        <v/>
      </c>
      <c r="PY122" s="505"/>
      <c r="PZ122" s="135"/>
      <c r="QA122" s="56"/>
    </row>
    <row r="123" spans="1:443" ht="15" customHeight="1" x14ac:dyDescent="0.2">
      <c r="A123" s="518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511" t="str">
        <f>IF(ISBLANK(G6),"",G6)</f>
        <v>Salah</v>
      </c>
      <c r="H123" s="511"/>
      <c r="I123" s="512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511" t="str">
        <f>IF(ISBLANK(N6),"",N6)</f>
        <v>Tsimikas</v>
      </c>
      <c r="O123" s="511"/>
      <c r="P123" s="512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511" t="str">
        <f>IF(ISBLANK(U6),"",U6)</f>
        <v/>
      </c>
      <c r="V123" s="511"/>
      <c r="W123" s="512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511" t="str">
        <f>IF(ISBLANK(AB6),"",AB6)</f>
        <v>TAA</v>
      </c>
      <c r="AC123" s="511"/>
      <c r="AD123" s="512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511" t="str">
        <f>IF(ISBLANK(AI6),"",AI6)</f>
        <v>TAA</v>
      </c>
      <c r="AJ123" s="511"/>
      <c r="AK123" s="512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511" t="str">
        <f>IF(ISBLANK(AP6),"",AP6)</f>
        <v/>
      </c>
      <c r="AQ123" s="511"/>
      <c r="AR123" s="512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511" t="str">
        <f>IF(ISBLANK(AW6),"",AW6)</f>
        <v>Origi</v>
      </c>
      <c r="AX123" s="511"/>
      <c r="AY123" s="512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511" t="str">
        <f>IF(ISBLANK(BD6),"",BD6)</f>
        <v>Henderson</v>
      </c>
      <c r="BE123" s="511"/>
      <c r="BF123" s="512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511" t="str">
        <f>IF(ISBLANK(BK6),"",BK6)</f>
        <v>Jones</v>
      </c>
      <c r="BL123" s="511"/>
      <c r="BM123" s="512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511" t="str">
        <f>IF(ISBLANK(BR6),"",BR6)</f>
        <v>Salah</v>
      </c>
      <c r="BS123" s="511"/>
      <c r="BT123" s="512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511" t="str">
        <f>IF(ISBLANK(BY6),"",BY6)</f>
        <v>Salah</v>
      </c>
      <c r="BZ123" s="511"/>
      <c r="CA123" s="512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511" t="str">
        <f>IF(ISBLANK(CF6),"",CF6)</f>
        <v>Robertson</v>
      </c>
      <c r="CG123" s="511"/>
      <c r="CH123" s="512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511" t="str">
        <f>IF(ISBLANK(CM6),"",CM6)</f>
        <v>Salah</v>
      </c>
      <c r="CN123" s="511"/>
      <c r="CO123" s="512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511" t="str">
        <f>IF(ISBLANK(CT6),"",CT6)</f>
        <v>N. Williams</v>
      </c>
      <c r="CU123" s="511"/>
      <c r="CV123" s="512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511" t="str">
        <f>IF(ISBLANK(DA6),"",DA6)</f>
        <v>Salah</v>
      </c>
      <c r="DB123" s="511"/>
      <c r="DC123" s="512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511" t="str">
        <f>IF(ISBLANK(DH6),"",DH6)</f>
        <v>TAA</v>
      </c>
      <c r="DI123" s="511"/>
      <c r="DJ123" s="512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511" t="str">
        <f>IF(ISBLANK(DO6),"",DO6)</f>
        <v>Salah</v>
      </c>
      <c r="DP123" s="511"/>
      <c r="DQ123" s="512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511" t="str">
        <f>IF(ISBLANK(DV6),"",DV6)</f>
        <v>TAA</v>
      </c>
      <c r="DW123" s="511"/>
      <c r="DX123" s="512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511" t="str">
        <f>IF(ISBLANK(EC6),"",EC6)</f>
        <v/>
      </c>
      <c r="ED123" s="511"/>
      <c r="EE123" s="512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511" t="str">
        <f>IF(ISBLANK(EJ6),"",EJ6)</f>
        <v>Robertson</v>
      </c>
      <c r="EK123" s="511"/>
      <c r="EL123" s="512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511" t="str">
        <f>IF(ISBLANK(EQ6),"",EQ6)</f>
        <v>Robertson</v>
      </c>
      <c r="ER123" s="511"/>
      <c r="ES123" s="512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511" t="str">
        <f>IF(ISBLANK(EX6),"",EX6)</f>
        <v>Salah</v>
      </c>
      <c r="EY123" s="511"/>
      <c r="EZ123" s="512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511" t="str">
        <f>IF(ISBLANK(FE6),"",FE6)</f>
        <v>Oxlade</v>
      </c>
      <c r="FF123" s="511"/>
      <c r="FG123" s="512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511" t="str">
        <f>IF(ISBLANK(FL6),"",FL6)</f>
        <v/>
      </c>
      <c r="FM123" s="511"/>
      <c r="FN123" s="512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511" t="str">
        <f>IF(ISBLANK(FS6),"",FS6)</f>
        <v>Mané</v>
      </c>
      <c r="FT123" s="511"/>
      <c r="FU123" s="512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511" t="str">
        <f>IF(ISBLANK(FZ6),"",FZ6)</f>
        <v>Robertson</v>
      </c>
      <c r="GA123" s="511"/>
      <c r="GB123" s="512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511" t="str">
        <f>IF(ISBLANK(GG6),"",GG6)</f>
        <v>Firmino</v>
      </c>
      <c r="GH123" s="511"/>
      <c r="GI123" s="512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511" t="str">
        <f>IF(ISBLANK(GN6),"",GN6)</f>
        <v>Salah</v>
      </c>
      <c r="GO123" s="511"/>
      <c r="GP123" s="512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511" t="str">
        <f>IF(ISBLANK(GU6),"",GU6)</f>
        <v/>
      </c>
      <c r="GV123" s="511"/>
      <c r="GW123" s="512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511" t="str">
        <f>IF(ISBLANK(HB6),"",HB6)</f>
        <v/>
      </c>
      <c r="HC123" s="511"/>
      <c r="HD123" s="512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511" t="str">
        <f>IF(ISBLANK(HI6),"",HI6)</f>
        <v>Bradley</v>
      </c>
      <c r="HJ123" s="511"/>
      <c r="HK123" s="512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511" t="str">
        <f>IF(ISBLANK(HP6),"",HP6)</f>
        <v/>
      </c>
      <c r="HQ123" s="511"/>
      <c r="HR123" s="512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511" t="str">
        <f>IF(ISBLANK(HW6),"",HW6)</f>
        <v>TAA</v>
      </c>
      <c r="HX123" s="511"/>
      <c r="HY123" s="512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511" t="str">
        <f>IF(ISBLANK(ID6),"",ID6)</f>
        <v>TAA</v>
      </c>
      <c r="IE123" s="511"/>
      <c r="IF123" s="512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511" t="str">
        <f>IF(ISBLANK(IK6),"",IK6)</f>
        <v>Robertson</v>
      </c>
      <c r="IL123" s="511"/>
      <c r="IM123" s="512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511" t="str">
        <f>IF(ISBLANK(IR6),"",IR6)</f>
        <v>TAA</v>
      </c>
      <c r="IS123" s="511"/>
      <c r="IT123" s="512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511" t="str">
        <f>IF(ISBLANK(IY6),"",IY6)</f>
        <v>van Dijk</v>
      </c>
      <c r="IZ123" s="511"/>
      <c r="JA123" s="512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511" t="str">
        <f>IF(ISBLANK(JF6),"",JF6)</f>
        <v>Mané</v>
      </c>
      <c r="JG123" s="511"/>
      <c r="JH123" s="512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511" t="str">
        <f>IF(ISBLANK(JM6),"",JM6)</f>
        <v>Robertson</v>
      </c>
      <c r="JN123" s="511"/>
      <c r="JO123" s="512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511" t="str">
        <f>IF(ISBLANK(JT6),"",JT6)</f>
        <v>Tsimikas</v>
      </c>
      <c r="JU123" s="511"/>
      <c r="JV123" s="512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511" t="str">
        <f>IF(ISBLANK(KA6),"",KA6)</f>
        <v>Thiago</v>
      </c>
      <c r="KB123" s="511"/>
      <c r="KC123" s="512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511" t="str">
        <f>IF(ISBLANK(KH6),"",KH6)</f>
        <v/>
      </c>
      <c r="KI123" s="511"/>
      <c r="KJ123" s="512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511" t="str">
        <f>IF(ISBLANK(KO6),"",KO6)</f>
        <v>Origi</v>
      </c>
      <c r="KP123" s="511"/>
      <c r="KQ123" s="512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531" t="str">
        <f>IF(ISBLANK(KV6),"",KV6)</f>
        <v>TAA</v>
      </c>
      <c r="KW123" s="531"/>
      <c r="KX123" s="532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531" t="str">
        <f>IF(ISBLANK(LC6),"",LC6)</f>
        <v/>
      </c>
      <c r="LD123" s="531"/>
      <c r="LE123" s="532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511" t="str">
        <f>IF(ISBLANK(LJ6),"",LJ6)</f>
        <v>Matip</v>
      </c>
      <c r="LK123" s="511"/>
      <c r="LL123" s="512"/>
      <c r="LM123" s="33"/>
      <c r="LN123" s="19"/>
      <c r="LO123" s="108">
        <f>IF(ISBLANK(LQ6),"",COUNTIF(Tipy!$JX$6:$JX$106,Výsledky!LQ123))</f>
        <v>5</v>
      </c>
      <c r="LP123" s="107">
        <f>IF(ISBLANK(LQ6),"",LO123/LN114)</f>
        <v>0.125</v>
      </c>
      <c r="LQ123" s="511" t="str">
        <f>IF(ISBLANK(LQ6),"",LQ6)</f>
        <v>Salah</v>
      </c>
      <c r="LR123" s="511"/>
      <c r="LS123" s="512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511" t="str">
        <f>IF(ISBLANK(LX6),"",LX6)</f>
        <v>Tsimikas</v>
      </c>
      <c r="LY123" s="511"/>
      <c r="LZ123" s="512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511" t="str">
        <f>IF(ISBLANK(ME6),"",ME6)</f>
        <v>Gomez</v>
      </c>
      <c r="MF123" s="511"/>
      <c r="MG123" s="512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511" t="str">
        <f>IF(ISBLANK(ML6),"",ML6)</f>
        <v>Robertson</v>
      </c>
      <c r="MM123" s="511"/>
      <c r="MN123" s="512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511" t="str">
        <f>IF(ISBLANK(MS6),"",MS6)</f>
        <v>Silva</v>
      </c>
      <c r="MT123" s="511"/>
      <c r="MU123" s="512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511" t="str">
        <f>IF(ISBLANK(MZ6),"",MZ6)</f>
        <v>Tsimikas</v>
      </c>
      <c r="NA123" s="511"/>
      <c r="NB123" s="512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511" t="str">
        <f>IF(ISBLANK(NG6),"",NG6)</f>
        <v/>
      </c>
      <c r="NH123" s="511"/>
      <c r="NI123" s="512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511" t="str">
        <f>IF(ISBLANK(NN6),"",NN6)</f>
        <v>Robertson</v>
      </c>
      <c r="NO123" s="511"/>
      <c r="NP123" s="512"/>
      <c r="NQ123" s="33"/>
      <c r="NR123" s="19"/>
      <c r="NS123" s="108">
        <f>IF(ISBLANK(NU6),"",COUNTIF(Tipy!$LT$6:$LT$106,Výsledky!NU123))</f>
        <v>13</v>
      </c>
      <c r="NT123" s="107">
        <f>IF(ISBLANK(NU6),"",NS123/NR114)</f>
        <v>0.31707317073170732</v>
      </c>
      <c r="NU123" s="511" t="str">
        <f>IF(ISBLANK(NU6),"",NU6)</f>
        <v>Salah</v>
      </c>
      <c r="NV123" s="511"/>
      <c r="NW123" s="512"/>
      <c r="NX123" s="33"/>
      <c r="NY123" s="19"/>
      <c r="NZ123" s="108">
        <f>IF(ISBLANK(OB6),"",COUNTIF(Tipy!$LZ$6:$LZ$106,Výsledky!OB123))</f>
        <v>8</v>
      </c>
      <c r="OA123" s="107">
        <f>IF(ISBLANK(OB6),"",NZ123/NY114)</f>
        <v>0.21052631578947367</v>
      </c>
      <c r="OB123" s="511" t="str">
        <f>IF(ISBLANK(OB6),"",OB6)</f>
        <v>Salah</v>
      </c>
      <c r="OC123" s="511"/>
      <c r="OD123" s="512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511" t="str">
        <f>IF(ISBLANK(OI6),"",OI6)</f>
        <v/>
      </c>
      <c r="OJ123" s="511"/>
      <c r="OK123" s="512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511" t="str">
        <f>IF(ISBLANK(OP6),"",OP6)</f>
        <v/>
      </c>
      <c r="OQ123" s="511"/>
      <c r="OR123" s="512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511" t="str">
        <f>IF(ISBLANK(OW6),"",OW6)</f>
        <v/>
      </c>
      <c r="OX123" s="511"/>
      <c r="OY123" s="512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511" t="str">
        <f>IF(ISBLANK(PD6),"",PD6)</f>
        <v/>
      </c>
      <c r="PE123" s="511"/>
      <c r="PF123" s="512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511" t="str">
        <f>IF(ISBLANK(PK6),"",PK6)</f>
        <v/>
      </c>
      <c r="PL123" s="511"/>
      <c r="PM123" s="512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511" t="str">
        <f>IF(ISBLANK(PR6),"",PR6)</f>
        <v/>
      </c>
      <c r="PS123" s="511"/>
      <c r="PT123" s="512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511" t="str">
        <f>IF(ISBLANK(PY6),"",PY6)</f>
        <v/>
      </c>
      <c r="PZ123" s="511"/>
      <c r="QA123" s="512"/>
    </row>
    <row r="124" spans="1:443" ht="15" customHeight="1" x14ac:dyDescent="0.2">
      <c r="A124" s="518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511" t="str">
        <f>IF(ISBLANK(G7),"",G7)</f>
        <v/>
      </c>
      <c r="H124" s="511"/>
      <c r="I124" s="512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511" t="str">
        <f>IF(ISBLANK(N7),"",N7)</f>
        <v>TAA</v>
      </c>
      <c r="O124" s="511"/>
      <c r="P124" s="512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511" t="str">
        <f>IF(ISBLANK(U7),"",U7)</f>
        <v/>
      </c>
      <c r="V124" s="511"/>
      <c r="W124" s="512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511" t="str">
        <f>IF(ISBLANK(AB7),"",AB7)</f>
        <v>van Dijk</v>
      </c>
      <c r="AC124" s="511"/>
      <c r="AD124" s="512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511" t="str">
        <f>IF(ISBLANK(AI7),"",AI7)</f>
        <v>Origi</v>
      </c>
      <c r="AJ124" s="511"/>
      <c r="AK124" s="512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511" t="str">
        <f>IF(ISBLANK(AP7),"",AP7)</f>
        <v>van Dijk</v>
      </c>
      <c r="AQ124" s="511"/>
      <c r="AR124" s="512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511" t="str">
        <f>IF(ISBLANK(AW7),"",AW7)</f>
        <v>Tsimikas</v>
      </c>
      <c r="AX124" s="511"/>
      <c r="AY124" s="512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511" t="str">
        <f>IF(ISBLANK(BD7),"",BD7)</f>
        <v>Fabinho</v>
      </c>
      <c r="BE124" s="511"/>
      <c r="BF124" s="512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511" t="str">
        <f>IF(ISBLANK(BK7),"",BK7)</f>
        <v>Milner</v>
      </c>
      <c r="BL124" s="511"/>
      <c r="BM124" s="512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511" t="str">
        <f>IF(ISBLANK(BR7),"",BR7)</f>
        <v>Jones</v>
      </c>
      <c r="BS124" s="511"/>
      <c r="BT124" s="512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511" t="str">
        <f>IF(ISBLANK(BY7),"",BY7)</f>
        <v>Milner</v>
      </c>
      <c r="BZ124" s="511"/>
      <c r="CA124" s="512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511" t="str">
        <f>IF(ISBLANK(CF7),"",CF7)</f>
        <v>Felix</v>
      </c>
      <c r="CG124" s="511"/>
      <c r="CH124" s="512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511" t="str">
        <f>IF(ISBLANK(CM7),"",CM7)</f>
        <v>TAA</v>
      </c>
      <c r="CN124" s="511"/>
      <c r="CO124" s="512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511" t="str">
        <f>IF(ISBLANK(CT7),"",CT7)</f>
        <v/>
      </c>
      <c r="CU124" s="511"/>
      <c r="CV124" s="512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511" t="str">
        <f>IF(ISBLANK(DA7),"",DA7)</f>
        <v>Oxlade</v>
      </c>
      <c r="DB124" s="511"/>
      <c r="DC124" s="512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511" t="str">
        <f>IF(ISBLANK(DH7),"",DH7)</f>
        <v/>
      </c>
      <c r="DI124" s="511"/>
      <c r="DJ124" s="512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511" t="str">
        <f>IF(ISBLANK(DO7),"",DO7)</f>
        <v>TAA</v>
      </c>
      <c r="DP124" s="511"/>
      <c r="DQ124" s="512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511" t="str">
        <f>IF(ISBLANK(DV7),"",DV7)</f>
        <v>Mané</v>
      </c>
      <c r="DW124" s="511"/>
      <c r="DX124" s="512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511" t="str">
        <f>IF(ISBLANK(EC7),"",EC7)</f>
        <v>Henderson</v>
      </c>
      <c r="ED124" s="511"/>
      <c r="EE124" s="512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511" t="str">
        <f>IF(ISBLANK(EJ7),"",EJ7)</f>
        <v>Salah</v>
      </c>
      <c r="EK124" s="511"/>
      <c r="EL124" s="512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511" t="str">
        <f>IF(ISBLANK(EQ7),"",EQ7)</f>
        <v>Henderson</v>
      </c>
      <c r="ER124" s="511"/>
      <c r="ES124" s="512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511" t="str">
        <f>IF(ISBLANK(EX7),"",EX7)</f>
        <v/>
      </c>
      <c r="EY124" s="511"/>
      <c r="EZ124" s="512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511" t="str">
        <f>IF(ISBLANK(FE7),"",FE7)</f>
        <v>Mané</v>
      </c>
      <c r="FF124" s="511"/>
      <c r="FG124" s="512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511" t="str">
        <f>IF(ISBLANK(FL7),"",FL7)</f>
        <v/>
      </c>
      <c r="FM124" s="511"/>
      <c r="FN124" s="512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511" t="str">
        <f>IF(ISBLANK(FS7),"",FS7)</f>
        <v>Firmino</v>
      </c>
      <c r="FT124" s="511"/>
      <c r="FU124" s="512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511" t="str">
        <f>IF(ISBLANK(FZ7),"",FZ7)</f>
        <v>TAA</v>
      </c>
      <c r="GA124" s="511"/>
      <c r="GB124" s="512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511" t="str">
        <f>IF(ISBLANK(GG7),"",GG7)</f>
        <v>Minamino</v>
      </c>
      <c r="GH124" s="511"/>
      <c r="GI124" s="512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511" t="str">
        <f>IF(ISBLANK(GN7),"",GN7)</f>
        <v>Henderson</v>
      </c>
      <c r="GO124" s="511"/>
      <c r="GP124" s="512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511" t="str">
        <f>IF(ISBLANK(GU7),"",GU7)</f>
        <v/>
      </c>
      <c r="GV124" s="511"/>
      <c r="GW124" s="512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511" t="str">
        <f>IF(ISBLANK(HB7),"",HB7)</f>
        <v>TAA</v>
      </c>
      <c r="HC124" s="511"/>
      <c r="HD124" s="512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511" t="str">
        <f>IF(ISBLANK(HI7),"",HI7)</f>
        <v>Tsimikas</v>
      </c>
      <c r="HJ124" s="511"/>
      <c r="HK124" s="512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511" t="str">
        <f>IF(ISBLANK(HP7),"",HP7)</f>
        <v/>
      </c>
      <c r="HQ124" s="511"/>
      <c r="HR124" s="512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511" t="str">
        <f>IF(ISBLANK(HW7),"",HW7)</f>
        <v>Robertson</v>
      </c>
      <c r="HX124" s="511"/>
      <c r="HY124" s="512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511" t="str">
        <f>IF(ISBLANK(ID7),"",ID7)</f>
        <v/>
      </c>
      <c r="IE124" s="511"/>
      <c r="IF124" s="512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511" t="str">
        <f>IF(ISBLANK(IK7),"",IK7)</f>
        <v/>
      </c>
      <c r="IL124" s="511"/>
      <c r="IM124" s="512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511" t="str">
        <f>IF(ISBLANK(IR7),"",IR7)</f>
        <v>Díaz</v>
      </c>
      <c r="IS124" s="511"/>
      <c r="IT124" s="512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511" t="str">
        <f>IF(ISBLANK(IY7),"",IY7)</f>
        <v>Matip</v>
      </c>
      <c r="IZ124" s="511"/>
      <c r="JA124" s="512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511" t="str">
        <f>IF(ISBLANK(JF7),"",JF7)</f>
        <v/>
      </c>
      <c r="JG124" s="511"/>
      <c r="JH124" s="512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511" t="str">
        <f>IF(ISBLANK(JM7),"",JM7)</f>
        <v>van Dijk</v>
      </c>
      <c r="JN124" s="511"/>
      <c r="JO124" s="512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511" t="str">
        <f>IF(ISBLANK(JT7),"",JT7)</f>
        <v>Alisson</v>
      </c>
      <c r="JU124" s="511"/>
      <c r="JV124" s="512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511" t="str">
        <f>IF(ISBLANK(KA7),"",KA7)</f>
        <v>Robertson</v>
      </c>
      <c r="KB124" s="511"/>
      <c r="KC124" s="512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511" t="str">
        <f>IF(ISBLANK(KH7),"",KH7)</f>
        <v/>
      </c>
      <c r="KI124" s="511"/>
      <c r="KJ124" s="512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511" t="str">
        <f>IF(ISBLANK(KO7),"",KO7)</f>
        <v/>
      </c>
      <c r="KP124" s="511"/>
      <c r="KQ124" s="512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531" t="str">
        <f>IF(ISBLANK(KV7),"",KV7)</f>
        <v/>
      </c>
      <c r="KW124" s="531"/>
      <c r="KX124" s="532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531" t="str">
        <f>IF(ISBLANK(LC7),"",LC7)</f>
        <v/>
      </c>
      <c r="LD124" s="531"/>
      <c r="LE124" s="532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511" t="str">
        <f>IF(ISBLANK(LJ7),"",LJ7)</f>
        <v/>
      </c>
      <c r="LK124" s="511"/>
      <c r="LL124" s="512"/>
      <c r="LM124" s="33"/>
      <c r="LN124" s="19"/>
      <c r="LO124" s="108">
        <f>IF(ISBLANK(LQ7),"",COUNTIF(Tipy!$JX$6:$JX$106,Výsledky!LQ124))</f>
        <v>2</v>
      </c>
      <c r="LP124" s="107">
        <f>IF(ISBLANK(LQ7),"",LO124/LN114)</f>
        <v>0.05</v>
      </c>
      <c r="LQ124" s="511" t="str">
        <f>IF(ISBLANK(LQ7),"",LQ7)</f>
        <v>Mané</v>
      </c>
      <c r="LR124" s="511"/>
      <c r="LS124" s="512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511" t="str">
        <f>IF(ISBLANK(LX7),"",LX7)</f>
        <v/>
      </c>
      <c r="LY124" s="511"/>
      <c r="LZ124" s="512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511" t="str">
        <f>IF(ISBLANK(ME7),"",ME7)</f>
        <v/>
      </c>
      <c r="MF124" s="511"/>
      <c r="MG124" s="512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511" t="str">
        <f>IF(ISBLANK(ML7),"",ML7)</f>
        <v>Díaz</v>
      </c>
      <c r="MM124" s="511"/>
      <c r="MN124" s="512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511" t="str">
        <f>IF(ISBLANK(MS7),"",MS7)</f>
        <v>Cancelo</v>
      </c>
      <c r="MT124" s="511"/>
      <c r="MU124" s="512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511" t="str">
        <f>IF(ISBLANK(MZ7),"",MZ7)</f>
        <v>Jota</v>
      </c>
      <c r="NA124" s="511"/>
      <c r="NB124" s="512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511" t="str">
        <f>IF(ISBLANK(NG7),"",NG7)</f>
        <v/>
      </c>
      <c r="NH124" s="511"/>
      <c r="NI124" s="512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511" t="str">
        <f>IF(ISBLANK(NN7),"",NN7)</f>
        <v>Thiago</v>
      </c>
      <c r="NO124" s="511"/>
      <c r="NP124" s="512"/>
      <c r="NQ124" s="33"/>
      <c r="NR124" s="19"/>
      <c r="NS124" s="108">
        <f>IF(ISBLANK(NU7),"",COUNTIF(Tipy!$LT$6:$LT$106,Výsledky!NU124))</f>
        <v>2</v>
      </c>
      <c r="NT124" s="107">
        <f>IF(ISBLANK(NU7),"",NS124/NR114)</f>
        <v>4.878048780487805E-2</v>
      </c>
      <c r="NU124" s="511" t="str">
        <f>IF(ISBLANK(NU7),"",NU7)</f>
        <v>Díaz</v>
      </c>
      <c r="NV124" s="511"/>
      <c r="NW124" s="512"/>
      <c r="NX124" s="33"/>
      <c r="NY124" s="19"/>
      <c r="NZ124" s="108">
        <f>IF(ISBLANK(OB7),"",COUNTIF(Tipy!$LZ$6:$LZ$106,Výsledky!OB124))</f>
        <v>1</v>
      </c>
      <c r="OA124" s="107">
        <f>IF(ISBLANK(OB7),"",NZ124/NY114)</f>
        <v>2.6315789473684209E-2</v>
      </c>
      <c r="OB124" s="511" t="str">
        <f>IF(ISBLANK(OB7),"",OB7)</f>
        <v>Henderson</v>
      </c>
      <c r="OC124" s="511"/>
      <c r="OD124" s="512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511" t="str">
        <f>IF(ISBLANK(OI7),"",OI7)</f>
        <v/>
      </c>
      <c r="OJ124" s="511"/>
      <c r="OK124" s="512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511" t="str">
        <f>IF(ISBLANK(OP7),"",OP7)</f>
        <v/>
      </c>
      <c r="OQ124" s="511"/>
      <c r="OR124" s="512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511" t="str">
        <f>IF(ISBLANK(OW7),"",OW7)</f>
        <v/>
      </c>
      <c r="OX124" s="511"/>
      <c r="OY124" s="512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511" t="str">
        <f>IF(ISBLANK(PD7),"",PD7)</f>
        <v/>
      </c>
      <c r="PE124" s="511"/>
      <c r="PF124" s="512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511" t="str">
        <f>IF(ISBLANK(PK7),"",PK7)</f>
        <v/>
      </c>
      <c r="PL124" s="511"/>
      <c r="PM124" s="512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511" t="str">
        <f>IF(ISBLANK(PR7),"",PR7)</f>
        <v/>
      </c>
      <c r="PS124" s="511"/>
      <c r="PT124" s="512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511" t="str">
        <f>IF(ISBLANK(PY7),"",PY7)</f>
        <v/>
      </c>
      <c r="PZ124" s="511"/>
      <c r="QA124" s="512"/>
    </row>
    <row r="125" spans="1:443" ht="15" customHeight="1" x14ac:dyDescent="0.2">
      <c r="A125" s="518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511" t="str">
        <f>IF(ISBLANK(G8),"",G8)</f>
        <v/>
      </c>
      <c r="H125" s="511"/>
      <c r="I125" s="512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511" t="str">
        <f>IF(ISBLANK(N8),"",N8)</f>
        <v/>
      </c>
      <c r="O125" s="511"/>
      <c r="P125" s="512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511" t="str">
        <f>IF(ISBLANK(U8),"",U8)</f>
        <v/>
      </c>
      <c r="V125" s="511"/>
      <c r="W125" s="512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511" t="str">
        <f>IF(ISBLANK(AB8),"",AB8)</f>
        <v>Thiago</v>
      </c>
      <c r="AC125" s="511"/>
      <c r="AD125" s="512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511" t="str">
        <f>IF(ISBLANK(AI8),"",AI8)</f>
        <v/>
      </c>
      <c r="AJ125" s="511"/>
      <c r="AK125" s="512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511" t="str">
        <f>IF(ISBLANK(AP8),"",AP8)</f>
        <v/>
      </c>
      <c r="AQ125" s="511"/>
      <c r="AR125" s="512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511" t="str">
        <f>IF(ISBLANK(AW8),"",AW8)</f>
        <v>Oxlade</v>
      </c>
      <c r="AX125" s="511"/>
      <c r="AY125" s="512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511" t="str">
        <f>IF(ISBLANK(BD8),"",BD8)</f>
        <v>Robertson</v>
      </c>
      <c r="BE125" s="511"/>
      <c r="BF125" s="512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511" t="str">
        <f>IF(ISBLANK(BK8),"",BK8)</f>
        <v/>
      </c>
      <c r="BL125" s="511"/>
      <c r="BM125" s="512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511" t="str">
        <f>IF(ISBLANK(BR8),"",BR8)</f>
        <v/>
      </c>
      <c r="BS125" s="511"/>
      <c r="BT125" s="512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511" t="str">
        <f>IF(ISBLANK(BY8),"",BY8)</f>
        <v>Firmino</v>
      </c>
      <c r="BZ125" s="511"/>
      <c r="CA125" s="512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511" t="str">
        <f>IF(ISBLANK(CF8),"",CF8)</f>
        <v/>
      </c>
      <c r="CG125" s="511"/>
      <c r="CH125" s="512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511" t="str">
        <f>IF(ISBLANK(CM8),"",CM8)</f>
        <v>Henderson</v>
      </c>
      <c r="CN125" s="511"/>
      <c r="CO125" s="512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511" t="str">
        <f>IF(ISBLANK(CT8),"",CT8)</f>
        <v/>
      </c>
      <c r="CU125" s="511"/>
      <c r="CV125" s="512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511" t="str">
        <f>IF(ISBLANK(DA8),"",DA8)</f>
        <v/>
      </c>
      <c r="DB125" s="511"/>
      <c r="DC125" s="512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511" t="str">
        <f>IF(ISBLANK(DH8),"",DH8)</f>
        <v/>
      </c>
      <c r="DI125" s="511"/>
      <c r="DJ125" s="512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511" t="str">
        <f>IF(ISBLANK(DO8),"",DO8)</f>
        <v>Bowen</v>
      </c>
      <c r="DP125" s="511"/>
      <c r="DQ125" s="512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511" t="str">
        <f>IF(ISBLANK(DV8),"",DV8)</f>
        <v/>
      </c>
      <c r="DW125" s="511"/>
      <c r="DX125" s="512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511" t="str">
        <f>IF(ISBLANK(EC8),"",EC8)</f>
        <v/>
      </c>
      <c r="ED125" s="511"/>
      <c r="EE125" s="512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511" t="str">
        <f>IF(ISBLANK(EJ8),"",EJ8)</f>
        <v>TAA</v>
      </c>
      <c r="EK125" s="511"/>
      <c r="EL125" s="512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511" t="str">
        <f>IF(ISBLANK(EQ8),"",EQ8)</f>
        <v/>
      </c>
      <c r="ER125" s="511"/>
      <c r="ES125" s="512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511" t="str">
        <f>IF(ISBLANK(EX8),"",EX8)</f>
        <v/>
      </c>
      <c r="EY125" s="511"/>
      <c r="EZ125" s="512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511" t="str">
        <f>IF(ISBLANK(FE8),"",FE8)</f>
        <v/>
      </c>
      <c r="FF125" s="511"/>
      <c r="FG125" s="512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511" t="str">
        <f>IF(ISBLANK(FL8),"",FL8)</f>
        <v/>
      </c>
      <c r="FM125" s="511"/>
      <c r="FN125" s="512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511" t="str">
        <f>IF(ISBLANK(FS8),"",FS8)</f>
        <v/>
      </c>
      <c r="FT125" s="511"/>
      <c r="FU125" s="512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511" t="str">
        <f>IF(ISBLANK(FZ8),"",FZ8)</f>
        <v/>
      </c>
      <c r="GA125" s="511"/>
      <c r="GB125" s="512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511" t="str">
        <f>IF(ISBLANK(GG8),"",GG8)</f>
        <v>Milner</v>
      </c>
      <c r="GH125" s="511"/>
      <c r="GI125" s="512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511" t="str">
        <f>IF(ISBLANK(GN8),"",GN8)</f>
        <v>Milner</v>
      </c>
      <c r="GO125" s="511"/>
      <c r="GP125" s="512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511" t="str">
        <f>IF(ISBLANK(GU8),"",GU8)</f>
        <v/>
      </c>
      <c r="GV125" s="511"/>
      <c r="GW125" s="512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511" t="str">
        <f>IF(ISBLANK(HB8),"",HB8)</f>
        <v/>
      </c>
      <c r="HC125" s="511"/>
      <c r="HD125" s="512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511" t="str">
        <f>IF(ISBLANK(HI8),"",HI8)</f>
        <v/>
      </c>
      <c r="HJ125" s="511"/>
      <c r="HK125" s="512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511" t="str">
        <f>IF(ISBLANK(HP8),"",HP8)</f>
        <v/>
      </c>
      <c r="HQ125" s="511"/>
      <c r="HR125" s="512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511" t="str">
        <f>IF(ISBLANK(HW8),"",HW8)</f>
        <v>Firmino</v>
      </c>
      <c r="HX125" s="511"/>
      <c r="HY125" s="512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511" t="str">
        <f>IF(ISBLANK(ID8),"",ID8)</f>
        <v/>
      </c>
      <c r="IE125" s="511"/>
      <c r="IF125" s="512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511" t="str">
        <f>IF(ISBLANK(IK8),"",IK8)</f>
        <v/>
      </c>
      <c r="IL125" s="511"/>
      <c r="IM125" s="512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511" t="str">
        <f>IF(ISBLANK(IR8),"",IR8)</f>
        <v>Robertson</v>
      </c>
      <c r="IS125" s="511"/>
      <c r="IT125" s="512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511" t="str">
        <f>IF(ISBLANK(IY8),"",IY8)</f>
        <v/>
      </c>
      <c r="IZ125" s="511"/>
      <c r="JA125" s="512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511" t="str">
        <f>IF(ISBLANK(JF8),"",JF8)</f>
        <v/>
      </c>
      <c r="JG125" s="511"/>
      <c r="JH125" s="512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511" t="str">
        <f>IF(ISBLANK(JM8),"",JM8)</f>
        <v/>
      </c>
      <c r="JN125" s="511"/>
      <c r="JO125" s="512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511" t="str">
        <f>IF(ISBLANK(JT8),"",JT8)</f>
        <v>Henderson</v>
      </c>
      <c r="JU125" s="511"/>
      <c r="JV125" s="512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511" t="str">
        <f>IF(ISBLANK(KA8),"",KA8)</f>
        <v/>
      </c>
      <c r="KB125" s="511"/>
      <c r="KC125" s="512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511" t="str">
        <f>IF(ISBLANK(KH8),"",KH8)</f>
        <v/>
      </c>
      <c r="KI125" s="511"/>
      <c r="KJ125" s="512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511" t="str">
        <f>IF(ISBLANK(KO8),"",KO8)</f>
        <v/>
      </c>
      <c r="KP125" s="511"/>
      <c r="KQ125" s="512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531" t="str">
        <f>IF(ISBLANK(KV8),"",KV8)</f>
        <v/>
      </c>
      <c r="KW125" s="531"/>
      <c r="KX125" s="532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531" t="str">
        <f>IF(ISBLANK(LC8),"",LC8)</f>
        <v/>
      </c>
      <c r="LD125" s="531"/>
      <c r="LE125" s="532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511" t="str">
        <f>IF(ISBLANK(LJ8),"",LJ8)</f>
        <v/>
      </c>
      <c r="LK125" s="511"/>
      <c r="LL125" s="512"/>
      <c r="LM125" s="33"/>
      <c r="LN125" s="19"/>
      <c r="LO125" s="108">
        <f>IF(ISBLANK(LQ8),"",COUNTIF(Tipy!$JX$6:$JX$106,Výsledky!LQ125))</f>
        <v>0</v>
      </c>
      <c r="LP125" s="107">
        <f>IF(ISBLANK(LQ8),"",LO125/LN114)</f>
        <v>0</v>
      </c>
      <c r="LQ125" s="511" t="str">
        <f>IF(ISBLANK(LQ8),"",LQ8)</f>
        <v>Díaz</v>
      </c>
      <c r="LR125" s="511"/>
      <c r="LS125" s="512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511" t="str">
        <f>IF(ISBLANK(LX8),"",LX8)</f>
        <v/>
      </c>
      <c r="LY125" s="511"/>
      <c r="LZ125" s="512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511" t="str">
        <f>IF(ISBLANK(ME8),"",ME8)</f>
        <v/>
      </c>
      <c r="MF125" s="511"/>
      <c r="MG125" s="512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511" t="str">
        <f>IF(ISBLANK(ML8),"",ML8)</f>
        <v>Keita</v>
      </c>
      <c r="MM125" s="511"/>
      <c r="MN125" s="512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511" t="str">
        <f>IF(ISBLANK(MS8),"",MS8)</f>
        <v>TAA</v>
      </c>
      <c r="MT125" s="511"/>
      <c r="MU125" s="512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511" t="str">
        <f>IF(ISBLANK(MZ8),"",MZ8)</f>
        <v/>
      </c>
      <c r="NA125" s="511"/>
      <c r="NB125" s="512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511" t="str">
        <f>IF(ISBLANK(NG8),"",NG8)</f>
        <v/>
      </c>
      <c r="NH125" s="511"/>
      <c r="NI125" s="512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511" t="str">
        <f>IF(ISBLANK(NN8),"",NN8)</f>
        <v>Jesus</v>
      </c>
      <c r="NO125" s="511"/>
      <c r="NP125" s="512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511" t="str">
        <f>IF(ISBLANK(NU8),"",NU8)</f>
        <v/>
      </c>
      <c r="NV125" s="511"/>
      <c r="NW125" s="512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511" t="str">
        <f>IF(ISBLANK(OB8),"",OB8)</f>
        <v/>
      </c>
      <c r="OC125" s="511"/>
      <c r="OD125" s="512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511" t="str">
        <f>IF(ISBLANK(OI8),"",OI8)</f>
        <v/>
      </c>
      <c r="OJ125" s="511"/>
      <c r="OK125" s="512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511" t="str">
        <f>IF(ISBLANK(OP8),"",OP8)</f>
        <v/>
      </c>
      <c r="OQ125" s="511"/>
      <c r="OR125" s="512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511" t="str">
        <f>IF(ISBLANK(OW8),"",OW8)</f>
        <v/>
      </c>
      <c r="OX125" s="511"/>
      <c r="OY125" s="512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511" t="str">
        <f>IF(ISBLANK(PD8),"",PD8)</f>
        <v/>
      </c>
      <c r="PE125" s="511"/>
      <c r="PF125" s="512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511" t="str">
        <f>IF(ISBLANK(PK8),"",PK8)</f>
        <v/>
      </c>
      <c r="PL125" s="511"/>
      <c r="PM125" s="512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511" t="str">
        <f>IF(ISBLANK(PR8),"",PR8)</f>
        <v/>
      </c>
      <c r="PS125" s="511"/>
      <c r="PT125" s="512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511" t="str">
        <f>IF(ISBLANK(PY8),"",PY8)</f>
        <v/>
      </c>
      <c r="PZ125" s="511"/>
      <c r="QA125" s="512"/>
    </row>
    <row r="126" spans="1:443" ht="15" customHeight="1" x14ac:dyDescent="0.2">
      <c r="A126" s="518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513" t="str">
        <f>IF(ISBLANK(G9),"",G9)</f>
        <v/>
      </c>
      <c r="H126" s="513"/>
      <c r="I126" s="512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513" t="str">
        <f>IF(ISBLANK(N9),"",N9)</f>
        <v/>
      </c>
      <c r="O126" s="513"/>
      <c r="P126" s="512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513" t="str">
        <f>IF(ISBLANK(U9),"",U9)</f>
        <v/>
      </c>
      <c r="V126" s="513"/>
      <c r="W126" s="512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513" t="str">
        <f>IF(ISBLANK(AB9),"",AB9)</f>
        <v/>
      </c>
      <c r="AC126" s="513"/>
      <c r="AD126" s="512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513" t="str">
        <f>IF(ISBLANK(AI9),"",AI9)</f>
        <v/>
      </c>
      <c r="AJ126" s="513"/>
      <c r="AK126" s="512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513" t="str">
        <f>IF(ISBLANK(AP9),"",AP9)</f>
        <v/>
      </c>
      <c r="AQ126" s="513"/>
      <c r="AR126" s="512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513" t="str">
        <f>IF(ISBLANK(AW9),"",AW9)</f>
        <v/>
      </c>
      <c r="AX126" s="513"/>
      <c r="AY126" s="512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513" t="str">
        <f>IF(ISBLANK(BD9),"",BD9)</f>
        <v/>
      </c>
      <c r="BE126" s="513"/>
      <c r="BF126" s="512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513" t="str">
        <f>IF(ISBLANK(BK9),"",BK9)</f>
        <v/>
      </c>
      <c r="BL126" s="513"/>
      <c r="BM126" s="512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513" t="str">
        <f>IF(ISBLANK(BR9),"",BR9)</f>
        <v/>
      </c>
      <c r="BS126" s="513"/>
      <c r="BT126" s="512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513" t="str">
        <f>IF(ISBLANK(BY9),"",BY9)</f>
        <v>N. Williams</v>
      </c>
      <c r="BZ126" s="513"/>
      <c r="CA126" s="512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513" t="str">
        <f>IF(ISBLANK(CF9),"",CF9)</f>
        <v/>
      </c>
      <c r="CG126" s="513"/>
      <c r="CH126" s="512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513" t="str">
        <f>IF(ISBLANK(CM9),"",CM9)</f>
        <v>Jota, Keita</v>
      </c>
      <c r="CN126" s="513"/>
      <c r="CO126" s="512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513" t="str">
        <f>IF(ISBLANK(CT9),"",CT9)</f>
        <v/>
      </c>
      <c r="CU126" s="513"/>
      <c r="CV126" s="512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513" t="str">
        <f>IF(ISBLANK(DA9),"",DA9)</f>
        <v/>
      </c>
      <c r="DB126" s="513"/>
      <c r="DC126" s="512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513" t="str">
        <f>IF(ISBLANK(DH9),"",DH9)</f>
        <v/>
      </c>
      <c r="DI126" s="513"/>
      <c r="DJ126" s="512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513" t="str">
        <f>IF(ISBLANK(DO9),"",DO9)</f>
        <v/>
      </c>
      <c r="DP126" s="513"/>
      <c r="DQ126" s="512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513" t="str">
        <f>IF(ISBLANK(DV9),"",DV9)</f>
        <v/>
      </c>
      <c r="DW126" s="513"/>
      <c r="DX126" s="512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513" t="str">
        <f>IF(ISBLANK(EC9),"",EC9)</f>
        <v/>
      </c>
      <c r="ED126" s="513"/>
      <c r="EE126" s="512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513" t="str">
        <f>IF(ISBLANK(EJ9),"",EJ9)</f>
        <v/>
      </c>
      <c r="EK126" s="513"/>
      <c r="EL126" s="512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513" t="str">
        <f>IF(ISBLANK(EQ9),"",EQ9)</f>
        <v/>
      </c>
      <c r="ER126" s="513"/>
      <c r="ES126" s="512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513" t="str">
        <f>IF(ISBLANK(EX9),"",EX9)</f>
        <v/>
      </c>
      <c r="EY126" s="513"/>
      <c r="EZ126" s="512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513" t="str">
        <f>IF(ISBLANK(FE9),"",FE9)</f>
        <v/>
      </c>
      <c r="FF126" s="513"/>
      <c r="FG126" s="512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513" t="str">
        <f>IF(ISBLANK(FL9),"",FL9)</f>
        <v/>
      </c>
      <c r="FM126" s="513"/>
      <c r="FN126" s="512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513" t="str">
        <f>IF(ISBLANK(FS9),"",FS9)</f>
        <v/>
      </c>
      <c r="FT126" s="513"/>
      <c r="FU126" s="512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513" t="str">
        <f>IF(ISBLANK(FZ9),"",FZ9)</f>
        <v/>
      </c>
      <c r="GA126" s="513"/>
      <c r="GB126" s="512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513" t="str">
        <f>IF(ISBLANK(GG9),"",GG9)</f>
        <v/>
      </c>
      <c r="GH126" s="513"/>
      <c r="GI126" s="512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513" t="str">
        <f>IF(ISBLANK(GN9),"",GN9)</f>
        <v>Robertson</v>
      </c>
      <c r="GO126" s="513"/>
      <c r="GP126" s="512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513" t="str">
        <f>IF(ISBLANK(GU9),"",GU9)</f>
        <v/>
      </c>
      <c r="GV126" s="513"/>
      <c r="GW126" s="512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513" t="str">
        <f>IF(ISBLANK(HB9),"",HB9)</f>
        <v/>
      </c>
      <c r="HC126" s="513"/>
      <c r="HD126" s="512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513" t="str">
        <f>IF(ISBLANK(HI9),"",HI9)</f>
        <v/>
      </c>
      <c r="HJ126" s="513"/>
      <c r="HK126" s="512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513" t="str">
        <f>IF(ISBLANK(HP9),"",HP9)</f>
        <v/>
      </c>
      <c r="HQ126" s="513"/>
      <c r="HR126" s="512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513" t="str">
        <f>IF(ISBLANK(HW9),"",HW9)</f>
        <v/>
      </c>
      <c r="HX126" s="513"/>
      <c r="HY126" s="512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513" t="str">
        <f>IF(ISBLANK(ID9),"",ID9)</f>
        <v/>
      </c>
      <c r="IE126" s="513"/>
      <c r="IF126" s="512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513" t="str">
        <f>IF(ISBLANK(IK9),"",IK9)</f>
        <v/>
      </c>
      <c r="IL126" s="513"/>
      <c r="IM126" s="512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513" t="str">
        <f>IF(ISBLANK(IR9),"",IR9)</f>
        <v/>
      </c>
      <c r="IS126" s="513"/>
      <c r="IT126" s="512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513" t="str">
        <f>IF(ISBLANK(IY9),"",IY9)</f>
        <v/>
      </c>
      <c r="IZ126" s="513"/>
      <c r="JA126" s="512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513" t="str">
        <f>IF(ISBLANK(JF9),"",JF9)</f>
        <v/>
      </c>
      <c r="JG126" s="513"/>
      <c r="JH126" s="512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513" t="str">
        <f>IF(ISBLANK(JM9),"",JM9)</f>
        <v/>
      </c>
      <c r="JN126" s="513"/>
      <c r="JO126" s="512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513" t="str">
        <f>IF(ISBLANK(JT9),"",JT9)</f>
        <v/>
      </c>
      <c r="JU126" s="513"/>
      <c r="JV126" s="512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513" t="str">
        <f>IF(ISBLANK(KA9),"",KA9)</f>
        <v/>
      </c>
      <c r="KB126" s="513"/>
      <c r="KC126" s="512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513" t="str">
        <f>IF(ISBLANK(KH9),"",KH9)</f>
        <v/>
      </c>
      <c r="KI126" s="513"/>
      <c r="KJ126" s="512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513" t="str">
        <f>IF(ISBLANK(KO9),"",KO9)</f>
        <v/>
      </c>
      <c r="KP126" s="513"/>
      <c r="KQ126" s="512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534" t="str">
        <f>IF(ISBLANK(KV9),"",KV9)</f>
        <v/>
      </c>
      <c r="KW126" s="534"/>
      <c r="KX126" s="532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534" t="str">
        <f>IF(ISBLANK(LC9),"",LC9)</f>
        <v/>
      </c>
      <c r="LD126" s="534"/>
      <c r="LE126" s="532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513" t="str">
        <f>IF(ISBLANK(LJ9),"",LJ9)</f>
        <v/>
      </c>
      <c r="LK126" s="513"/>
      <c r="LL126" s="512"/>
      <c r="LM126" s="33"/>
      <c r="LN126" s="19"/>
      <c r="LO126" s="108">
        <f>IF(ISBLANK(LQ9),"",COUNTIF(Tipy!$JX$6:$JX$106,Výsledky!LQ126))</f>
        <v>3</v>
      </c>
      <c r="LP126" s="107">
        <f>IF(ISBLANK(LQ9),"",LO126/LN114)</f>
        <v>7.4999999999999997E-2</v>
      </c>
      <c r="LQ126" s="513" t="str">
        <f>IF(ISBLANK(LQ9),"",LQ9)</f>
        <v>Jota</v>
      </c>
      <c r="LR126" s="513"/>
      <c r="LS126" s="512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513" t="str">
        <f>IF(ISBLANK(LX9),"",LX9)</f>
        <v/>
      </c>
      <c r="LY126" s="513"/>
      <c r="LZ126" s="512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513" t="str">
        <f>IF(ISBLANK(ME9),"",ME9)</f>
        <v/>
      </c>
      <c r="MF126" s="513"/>
      <c r="MG126" s="512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513" t="str">
        <f>IF(ISBLANK(ML9),"",ML9)</f>
        <v/>
      </c>
      <c r="MM126" s="513"/>
      <c r="MN126" s="512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513" t="str">
        <f>IF(ISBLANK(MS9),"",MS9)</f>
        <v>Salah</v>
      </c>
      <c r="MT126" s="513"/>
      <c r="MU126" s="512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513" t="str">
        <f>IF(ISBLANK(MZ9),"",MZ9)</f>
        <v/>
      </c>
      <c r="NA126" s="513"/>
      <c r="NB126" s="512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513" t="str">
        <f>IF(ISBLANK(NG9),"",NG9)</f>
        <v/>
      </c>
      <c r="NH126" s="513"/>
      <c r="NI126" s="512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513" t="str">
        <f>IF(ISBLANK(NN9),"",NN9)</f>
        <v/>
      </c>
      <c r="NO126" s="513"/>
      <c r="NP126" s="512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513" t="str">
        <f>IF(ISBLANK(NU9),"",NU9)</f>
        <v/>
      </c>
      <c r="NV126" s="513"/>
      <c r="NW126" s="512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513" t="str">
        <f>IF(ISBLANK(OB9),"",OB9)</f>
        <v/>
      </c>
      <c r="OC126" s="513"/>
      <c r="OD126" s="512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513" t="str">
        <f>IF(ISBLANK(OI9),"",OI9)</f>
        <v/>
      </c>
      <c r="OJ126" s="513"/>
      <c r="OK126" s="512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513" t="str">
        <f>IF(ISBLANK(OP9),"",OP9)</f>
        <v/>
      </c>
      <c r="OQ126" s="513"/>
      <c r="OR126" s="512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513" t="str">
        <f>IF(ISBLANK(OW9),"",OW9)</f>
        <v/>
      </c>
      <c r="OX126" s="513"/>
      <c r="OY126" s="512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513" t="str">
        <f>IF(ISBLANK(PD9),"",PD9)</f>
        <v/>
      </c>
      <c r="PE126" s="513"/>
      <c r="PF126" s="512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513" t="str">
        <f>IF(ISBLANK(PK9),"",PK9)</f>
        <v/>
      </c>
      <c r="PL126" s="513"/>
      <c r="PM126" s="512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513" t="str">
        <f>IF(ISBLANK(PR9),"",PR9)</f>
        <v/>
      </c>
      <c r="PS126" s="513"/>
      <c r="PT126" s="512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513" t="str">
        <f>IF(ISBLANK(PY9),"",PY9)</f>
        <v/>
      </c>
      <c r="PZ126" s="513"/>
      <c r="QA126" s="512"/>
    </row>
    <row r="127" spans="1:443" ht="15" customHeight="1" x14ac:dyDescent="0.2">
      <c r="A127" s="518"/>
      <c r="B127" s="55" t="s">
        <v>271</v>
      </c>
      <c r="C127" s="54"/>
      <c r="D127" s="510">
        <f>COUNTIF(H12:H112,"=10")</f>
        <v>45</v>
      </c>
      <c r="E127" s="510"/>
      <c r="F127" s="505">
        <f>D127/D114</f>
        <v>0.51136363636363635</v>
      </c>
      <c r="G127" s="505"/>
      <c r="H127" s="34"/>
      <c r="I127" s="56"/>
      <c r="J127" s="33"/>
      <c r="K127" s="510">
        <f>COUNTIF(O12:O112,"=10")</f>
        <v>31</v>
      </c>
      <c r="L127" s="510"/>
      <c r="M127" s="505">
        <f>K127/K114</f>
        <v>0.39240506329113922</v>
      </c>
      <c r="N127" s="505"/>
      <c r="O127" s="34"/>
      <c r="P127" s="56"/>
      <c r="Q127" s="33"/>
      <c r="R127" s="510">
        <f>IF(ISBLANK(W3),"",COUNTIF(V12:V112,"=10"))</f>
        <v>34</v>
      </c>
      <c r="S127" s="510"/>
      <c r="T127" s="505">
        <f>IF(ISBLANK(W3),"",R127/R114)</f>
        <v>0.40963855421686746</v>
      </c>
      <c r="U127" s="505"/>
      <c r="V127" s="34"/>
      <c r="W127" s="56"/>
      <c r="X127" s="33"/>
      <c r="Y127" s="510">
        <f>IF(ISBLANK(AD3),"",COUNTIF(AC12:AC112,"=10"))</f>
        <v>29</v>
      </c>
      <c r="Z127" s="510"/>
      <c r="AA127" s="505">
        <f>IF(ISBLANK(AD3),"",Y127/Y114)</f>
        <v>0.41428571428571431</v>
      </c>
      <c r="AB127" s="505"/>
      <c r="AC127" s="79"/>
      <c r="AD127" s="56"/>
      <c r="AE127" s="33"/>
      <c r="AF127" s="510">
        <f>IF(ISBLANK(AK3),"",COUNTIF(AJ12:AJ112,"=10"))</f>
        <v>10</v>
      </c>
      <c r="AG127" s="510"/>
      <c r="AH127" s="505">
        <f>IF(ISBLANK(AK3),"",AF127/AF114)</f>
        <v>0.18181818181818182</v>
      </c>
      <c r="AI127" s="505"/>
      <c r="AJ127" s="79"/>
      <c r="AK127" s="56"/>
      <c r="AL127" s="33"/>
      <c r="AM127" s="510">
        <f>IF(ISBLANK(AR3),"",COUNTIF(AQ12:AQ112,"=10"))</f>
        <v>28</v>
      </c>
      <c r="AN127" s="510"/>
      <c r="AO127" s="505">
        <f>IF(ISBLANK(AR3),"",AM127/AM114)</f>
        <v>0.45901639344262296</v>
      </c>
      <c r="AP127" s="505"/>
      <c r="AQ127" s="79"/>
      <c r="AR127" s="56"/>
      <c r="AS127" s="33"/>
      <c r="AT127" s="510">
        <f>IF(ISBLANK(AY3),"",COUNTIF(AX12:AX112,"=10"))</f>
        <v>24</v>
      </c>
      <c r="AU127" s="510"/>
      <c r="AV127" s="505">
        <f>IF(ISBLANK(AY3),"",AT127/AT114)</f>
        <v>0.34782608695652173</v>
      </c>
      <c r="AW127" s="505"/>
      <c r="AX127" s="135"/>
      <c r="AY127" s="56"/>
      <c r="AZ127" s="33"/>
      <c r="BA127" s="510">
        <f>IF(ISBLANK(BF3),"",COUNTIF(BE12:BE112,"=10"))</f>
        <v>0</v>
      </c>
      <c r="BB127" s="510"/>
      <c r="BC127" s="505">
        <f>IF(ISBLANK(BF3),"",BA127/BA114)</f>
        <v>0</v>
      </c>
      <c r="BD127" s="505"/>
      <c r="BE127" s="135"/>
      <c r="BF127" s="56"/>
      <c r="BG127" s="33"/>
      <c r="BH127" s="510">
        <f>IF(ISBLANK(BM3),"",COUNTIF(BL12:BL112,"=10"))</f>
        <v>1</v>
      </c>
      <c r="BI127" s="510"/>
      <c r="BJ127" s="505">
        <f>IF(ISBLANK(BM3),"",BH127/BH114)</f>
        <v>1.4492753623188406E-2</v>
      </c>
      <c r="BK127" s="505"/>
      <c r="BL127" s="135"/>
      <c r="BM127" s="56"/>
      <c r="BN127" s="33"/>
      <c r="BO127" s="510">
        <f>IF(ISBLANK(BT3),"",COUNTIF(BS12:BS112,"=10"))</f>
        <v>26</v>
      </c>
      <c r="BP127" s="510"/>
      <c r="BQ127" s="505">
        <f>IF(ISBLANK(BT3),"",BO127/BO114)</f>
        <v>0.39393939393939392</v>
      </c>
      <c r="BR127" s="505"/>
      <c r="BS127" s="135"/>
      <c r="BT127" s="56"/>
      <c r="BU127" s="33"/>
      <c r="BV127" s="510">
        <f>IF(ISBLANK(CA3),"",COUNTIF(BZ12:BZ112,"=10"))</f>
        <v>4</v>
      </c>
      <c r="BW127" s="510"/>
      <c r="BX127" s="505">
        <f>IF(ISBLANK(CA3),"",BV127/BV114)</f>
        <v>6.25E-2</v>
      </c>
      <c r="BY127" s="505"/>
      <c r="BZ127" s="135"/>
      <c r="CA127" s="56"/>
      <c r="CB127" s="33"/>
      <c r="CC127" s="510">
        <f>IF(ISBLANK(CH3),"",COUNTIF(CG12:CG112,"=10"))</f>
        <v>11</v>
      </c>
      <c r="CD127" s="510"/>
      <c r="CE127" s="505">
        <f>IF(ISBLANK(CH3),"",CC127/CC114)</f>
        <v>0.17460317460317459</v>
      </c>
      <c r="CF127" s="505"/>
      <c r="CG127" s="135"/>
      <c r="CH127" s="56"/>
      <c r="CI127" s="33"/>
      <c r="CJ127" s="510">
        <f>IF(ISBLANK(CO3),"",COUNTIF(CN12:CN112,"=10"))</f>
        <v>1</v>
      </c>
      <c r="CK127" s="510"/>
      <c r="CL127" s="505">
        <f>IF(ISBLANK(CO3),"",CJ127/CJ114)</f>
        <v>1.5384615384615385E-2</v>
      </c>
      <c r="CM127" s="505"/>
      <c r="CN127" s="135"/>
      <c r="CO127" s="56"/>
      <c r="CP127" s="33"/>
      <c r="CQ127" s="510">
        <f>IF(ISBLANK(CV3),"",COUNTIF(CU12:CU112,"=10"))</f>
        <v>17</v>
      </c>
      <c r="CR127" s="510"/>
      <c r="CS127" s="505">
        <f>IF(ISBLANK(CV3),"",CQ127/CQ114)</f>
        <v>0.265625</v>
      </c>
      <c r="CT127" s="505"/>
      <c r="CU127" s="135"/>
      <c r="CV127" s="56"/>
      <c r="CW127" s="33"/>
      <c r="CX127" s="510">
        <f>IF(ISBLANK(DC3),"",COUNTIF(DB12:DB112,"=10"))</f>
        <v>6</v>
      </c>
      <c r="CY127" s="510"/>
      <c r="CZ127" s="505">
        <f>IF(ISBLANK(DC3),"",CX127/CX114)</f>
        <v>9.5238095238095233E-2</v>
      </c>
      <c r="DA127" s="505"/>
      <c r="DB127" s="135"/>
      <c r="DC127" s="56"/>
      <c r="DD127" s="33"/>
      <c r="DE127" s="510">
        <f>IF(ISBLANK(DJ3),"",COUNTIF(DI12:DI112,"=10"))</f>
        <v>20</v>
      </c>
      <c r="DF127" s="510"/>
      <c r="DG127" s="505">
        <f>IF(ISBLANK(DJ3),"",DE127/DE114)</f>
        <v>0.33898305084745761</v>
      </c>
      <c r="DH127" s="505"/>
      <c r="DI127" s="135"/>
      <c r="DJ127" s="56"/>
      <c r="DK127" s="33"/>
      <c r="DL127" s="510">
        <f>IF(ISBLANK(DQ3),"",COUNTIF(DP12:DP112,"=10"))</f>
        <v>1</v>
      </c>
      <c r="DM127" s="510"/>
      <c r="DN127" s="505">
        <f>IF(ISBLANK(DQ3),"",DL127/DL114)</f>
        <v>1.6393442622950821E-2</v>
      </c>
      <c r="DO127" s="505"/>
      <c r="DP127" s="135"/>
      <c r="DQ127" s="56"/>
      <c r="DR127" s="33"/>
      <c r="DS127" s="510">
        <f>IF(ISBLANK(DX3),"",COUNTIF(DW12:DW112,"=10"))</f>
        <v>12</v>
      </c>
      <c r="DT127" s="510"/>
      <c r="DU127" s="505">
        <f>IF(ISBLANK(DX3),"",DS127/DS114)</f>
        <v>0.2</v>
      </c>
      <c r="DV127" s="505"/>
      <c r="DW127" s="135"/>
      <c r="DX127" s="56"/>
      <c r="DY127" s="33"/>
      <c r="DZ127" s="510">
        <f>IF(ISBLANK(EE3),"",COUNTIF(ED12:ED112,"=10"))</f>
        <v>26</v>
      </c>
      <c r="EA127" s="510"/>
      <c r="EB127" s="505">
        <f>IF(ISBLANK(EE3),"",DZ127/DZ114)</f>
        <v>0.44067796610169491</v>
      </c>
      <c r="EC127" s="505"/>
      <c r="ED127" s="135"/>
      <c r="EE127" s="56"/>
      <c r="EF127" s="33"/>
      <c r="EG127" s="510">
        <f>IF(ISBLANK(EL3),"",COUNTIF(EK12:EK112,"=10"))</f>
        <v>33</v>
      </c>
      <c r="EH127" s="510"/>
      <c r="EI127" s="505">
        <f>IF(ISBLANK(EL3),"",EG127/EG114)</f>
        <v>0.55932203389830504</v>
      </c>
      <c r="EJ127" s="505"/>
      <c r="EK127" s="135"/>
      <c r="EL127" s="56"/>
      <c r="EM127" s="33"/>
      <c r="EN127" s="510">
        <f>IF(ISBLANK(ES3),"",COUNTIF(ER12:ER112,"=10"))</f>
        <v>20</v>
      </c>
      <c r="EO127" s="510"/>
      <c r="EP127" s="505">
        <f>IF(ISBLANK(ES3),"",EN127/EN114)</f>
        <v>0.33333333333333331</v>
      </c>
      <c r="EQ127" s="505"/>
      <c r="ER127" s="135"/>
      <c r="ES127" s="56"/>
      <c r="ET127" s="33"/>
      <c r="EU127" s="510">
        <f>IF(ISBLANK(EZ3),"",COUNTIF(EY12:EY112,"=10"))</f>
        <v>16</v>
      </c>
      <c r="EV127" s="510"/>
      <c r="EW127" s="505">
        <f>IF(ISBLANK(EZ3),"",EU127/EU114)</f>
        <v>0.29090909090909089</v>
      </c>
      <c r="EX127" s="505"/>
      <c r="EY127" s="135"/>
      <c r="EZ127" s="56"/>
      <c r="FA127" s="33"/>
      <c r="FB127" s="510">
        <f>IF(ISBLANK(FG3),"",COUNTIF(FF12:FF112,"=10"))</f>
        <v>31</v>
      </c>
      <c r="FC127" s="510"/>
      <c r="FD127" s="505">
        <f>IF(ISBLANK(FG3),"",FB127/FB114)</f>
        <v>0.53448275862068961</v>
      </c>
      <c r="FE127" s="505"/>
      <c r="FF127" s="135"/>
      <c r="FG127" s="56"/>
      <c r="FH127" s="33"/>
      <c r="FI127" s="510">
        <f>IF(ISBLANK(FN3),"",COUNTIF(FM12:FM112,"=10"))</f>
        <v>13</v>
      </c>
      <c r="FJ127" s="510"/>
      <c r="FK127" s="505">
        <f>IF(ISBLANK(FN3),"",FI127/FI114)</f>
        <v>0.23636363636363636</v>
      </c>
      <c r="FL127" s="505"/>
      <c r="FM127" s="135"/>
      <c r="FN127" s="56"/>
      <c r="FO127" s="33"/>
      <c r="FP127" s="510">
        <f>IF(ISBLANK(FU3),"",COUNTIF(FT12:FT112,"=10"))</f>
        <v>22</v>
      </c>
      <c r="FQ127" s="510"/>
      <c r="FR127" s="505">
        <f>IF(ISBLANK(FU3),"",FP127/FP114)</f>
        <v>0.38596491228070173</v>
      </c>
      <c r="FS127" s="505"/>
      <c r="FT127" s="135"/>
      <c r="FU127" s="56"/>
      <c r="FV127" s="33"/>
      <c r="FW127" s="510">
        <f>IF(ISBLANK(GB3),"",COUNTIF(GA12:GA112,"=10"))</f>
        <v>20</v>
      </c>
      <c r="FX127" s="510"/>
      <c r="FY127" s="505">
        <f>IF(ISBLANK(GB3),"",FW127/FW114)</f>
        <v>0.40816326530612246</v>
      </c>
      <c r="FZ127" s="505"/>
      <c r="GA127" s="135"/>
      <c r="GB127" s="56"/>
      <c r="GC127" s="33"/>
      <c r="GD127" s="510">
        <f>IF(ISBLANK(GI3),"",COUNTIF(GH12:GH112,"=10"))</f>
        <v>7</v>
      </c>
      <c r="GE127" s="510"/>
      <c r="GF127" s="505">
        <f>IF(ISBLANK(GI3),"",GD127/GD114)</f>
        <v>0.14000000000000001</v>
      </c>
      <c r="GG127" s="505"/>
      <c r="GH127" s="135"/>
      <c r="GI127" s="56"/>
      <c r="GJ127" s="33"/>
      <c r="GK127" s="510">
        <f>IF(ISBLANK(GP3),"",COUNTIF(GO12:GO112,"=10"))</f>
        <v>4</v>
      </c>
      <c r="GL127" s="510"/>
      <c r="GM127" s="505">
        <f>IF(ISBLANK(GP3),"",GK127/GK114)</f>
        <v>7.6923076923076927E-2</v>
      </c>
      <c r="GN127" s="505"/>
      <c r="GO127" s="135"/>
      <c r="GP127" s="56"/>
      <c r="GQ127" s="33"/>
      <c r="GR127" s="510">
        <f>IF(ISBLANK(GW3),"",COUNTIF(GV12:GV112,"=10"))</f>
        <v>0</v>
      </c>
      <c r="GS127" s="510"/>
      <c r="GT127" s="505">
        <f>IF(ISBLANK(GW3),"",GR127/GR114)</f>
        <v>0</v>
      </c>
      <c r="GU127" s="505"/>
      <c r="GV127" s="135"/>
      <c r="GW127" s="56"/>
      <c r="GX127" s="33"/>
      <c r="GY127" s="510">
        <f>IF(ISBLANK(HD3),"",COUNTIF(HC12:HC112,"=10"))</f>
        <v>19</v>
      </c>
      <c r="GZ127" s="510"/>
      <c r="HA127" s="505">
        <f>IF(ISBLANK(HD3),"",GY127/GY114)</f>
        <v>0.39583333333333331</v>
      </c>
      <c r="HB127" s="505"/>
      <c r="HC127" s="135"/>
      <c r="HD127" s="56"/>
      <c r="HE127" s="33"/>
      <c r="HF127" s="510">
        <f>IF(ISBLANK(HK3),"",COUNTIF(HJ12:HJ112,"=10"))</f>
        <v>19</v>
      </c>
      <c r="HG127" s="510"/>
      <c r="HH127" s="505">
        <f>IF(ISBLANK(HK3),"",HF127/HF114)</f>
        <v>0.40425531914893614</v>
      </c>
      <c r="HI127" s="505"/>
      <c r="HJ127" s="135"/>
      <c r="HK127" s="56"/>
      <c r="HL127" s="33"/>
      <c r="HM127" s="510">
        <f>IF(ISBLANK(HR3),"",COUNTIF(HQ12:HQ112,"=10"))</f>
        <v>2</v>
      </c>
      <c r="HN127" s="510"/>
      <c r="HO127" s="505">
        <f>IF(ISBLANK(HR3),"",HM127/HM114)</f>
        <v>0.04</v>
      </c>
      <c r="HP127" s="505"/>
      <c r="HQ127" s="135"/>
      <c r="HR127" s="56"/>
      <c r="HS127" s="33"/>
      <c r="HT127" s="510">
        <f>IF(ISBLANK(HY3),"",COUNTIF(HX12:HX112,"=10"))</f>
        <v>17</v>
      </c>
      <c r="HU127" s="510"/>
      <c r="HV127" s="505">
        <f>IF(ISBLANK(HY3),"",HT127/HT114)</f>
        <v>0.36956521739130432</v>
      </c>
      <c r="HW127" s="505"/>
      <c r="HX127" s="135"/>
      <c r="HY127" s="56"/>
      <c r="HZ127" s="33"/>
      <c r="IA127" s="510">
        <f>IF(ISBLANK(IF3),"",COUNTIF(IE12:IE112,"=10"))</f>
        <v>23</v>
      </c>
      <c r="IB127" s="510"/>
      <c r="IC127" s="505">
        <f>IF(ISBLANK(IF3),"",IA127/IA114)</f>
        <v>0.44230769230769229</v>
      </c>
      <c r="ID127" s="505"/>
      <c r="IE127" s="135"/>
      <c r="IF127" s="56"/>
      <c r="IG127" s="33"/>
      <c r="IH127" s="510">
        <f>IF(ISBLANK(IM3),"",COUNTIF(IL12:IL112,"=10"))</f>
        <v>23</v>
      </c>
      <c r="II127" s="510"/>
      <c r="IJ127" s="505">
        <f>IF(ISBLANK(IM3),"",IH127/IH114)</f>
        <v>0.46</v>
      </c>
      <c r="IK127" s="505"/>
      <c r="IL127" s="135"/>
      <c r="IM127" s="56"/>
      <c r="IN127" s="33"/>
      <c r="IO127" s="510">
        <f>IF(ISBLANK(IT3),"",COUNTIF(IS12:IS112,"=10"))</f>
        <v>20</v>
      </c>
      <c r="IP127" s="510"/>
      <c r="IQ127" s="505">
        <f>IF(ISBLANK(IT3),"",IO127/IO114)</f>
        <v>0.39215686274509803</v>
      </c>
      <c r="IR127" s="505"/>
      <c r="IS127" s="135"/>
      <c r="IT127" s="56"/>
      <c r="IU127" s="33"/>
      <c r="IV127" s="510">
        <f>IF(ISBLANK(JA3),"",COUNTIF(IZ12:IZ112,"=10"))</f>
        <v>12</v>
      </c>
      <c r="IW127" s="510"/>
      <c r="IX127" s="505">
        <f>IF(ISBLANK(JA3),"",IV127/IV114)</f>
        <v>0.25</v>
      </c>
      <c r="IY127" s="505"/>
      <c r="IZ127" s="135"/>
      <c r="JA127" s="56"/>
      <c r="JB127" s="33"/>
      <c r="JC127" s="510">
        <f>IF(ISBLANK(JH3),"",COUNTIF(JG12:JG112,"=10"))</f>
        <v>11</v>
      </c>
      <c r="JD127" s="510"/>
      <c r="JE127" s="505">
        <f>IF(ISBLANK(JH3),"",JC127/JC114)</f>
        <v>0.22</v>
      </c>
      <c r="JF127" s="505"/>
      <c r="JG127" s="135"/>
      <c r="JH127" s="56"/>
      <c r="JI127" s="33"/>
      <c r="JJ127" s="510">
        <f>IF(ISBLANK(JO3),"",COUNTIF(JN12:JN112,"=10"))</f>
        <v>23</v>
      </c>
      <c r="JK127" s="510"/>
      <c r="JL127" s="505">
        <f>IF(ISBLANK(JO3),"",JJ127/JJ114)</f>
        <v>0.44230769230769229</v>
      </c>
      <c r="JM127" s="505"/>
      <c r="JN127" s="135"/>
      <c r="JO127" s="56"/>
      <c r="JP127" s="33"/>
      <c r="JQ127" s="510">
        <f>IF(ISBLANK(JV3),"",COUNTIF(JU12:JU112,"=10"))</f>
        <v>24</v>
      </c>
      <c r="JR127" s="510"/>
      <c r="JS127" s="505">
        <f>IF(ISBLANK(JV3),"",JQ127/JQ114)</f>
        <v>0.48979591836734693</v>
      </c>
      <c r="JT127" s="505"/>
      <c r="JU127" s="135"/>
      <c r="JV127" s="56"/>
      <c r="JW127" s="33"/>
      <c r="JX127" s="510">
        <f>IF(ISBLANK(KC3),"",COUNTIF(KB12:KB112,"=10"))</f>
        <v>19</v>
      </c>
      <c r="JY127" s="510"/>
      <c r="JZ127" s="505">
        <f>IF(ISBLANK(KC3),"",JX127/JX114)</f>
        <v>0.42222222222222222</v>
      </c>
      <c r="KA127" s="505"/>
      <c r="KB127" s="135"/>
      <c r="KC127" s="56"/>
      <c r="KD127" s="33"/>
      <c r="KE127" s="510">
        <f>IF(ISBLANK(KJ3),"",COUNTIF(KI12:KI112,"=10"))</f>
        <v>3</v>
      </c>
      <c r="KF127" s="510"/>
      <c r="KG127" s="505">
        <f>IF(ISBLANK(KJ3),"",KE127/KE114)</f>
        <v>6.3829787234042548E-2</v>
      </c>
      <c r="KH127" s="505"/>
      <c r="KI127" s="135"/>
      <c r="KJ127" s="56"/>
      <c r="KK127" s="33"/>
      <c r="KL127" s="510">
        <f>IF(ISBLANK(KQ3),"",COUNTIF(KP12:KP112,"=10"))</f>
        <v>18</v>
      </c>
      <c r="KM127" s="510"/>
      <c r="KN127" s="505">
        <f>IF(ISBLANK(KQ3),"",KL127/KL114)</f>
        <v>0.39130434782608697</v>
      </c>
      <c r="KO127" s="505"/>
      <c r="KP127" s="135"/>
      <c r="KQ127" s="56"/>
      <c r="KR127" s="111"/>
      <c r="KS127" s="530">
        <f>IF(ISBLANK(KX3),"",COUNTIF(KW12:KW112,"=10"))</f>
        <v>8</v>
      </c>
      <c r="KT127" s="530"/>
      <c r="KU127" s="533">
        <f>IF(ISBLANK(KX3),"",KS127/KS114)</f>
        <v>0.17777777777777778</v>
      </c>
      <c r="KV127" s="533"/>
      <c r="KW127" s="233"/>
      <c r="KX127" s="379"/>
      <c r="KY127" s="232"/>
      <c r="KZ127" s="530">
        <f>IF(ISBLANK(LE3),"",COUNTIF(LD12:LD112,"=10"))</f>
        <v>5</v>
      </c>
      <c r="LA127" s="530"/>
      <c r="LB127" s="533">
        <f>IF(ISBLANK(LE3),"",KZ127/KZ114)</f>
        <v>0.10204081632653061</v>
      </c>
      <c r="LC127" s="533"/>
      <c r="LD127" s="233"/>
      <c r="LE127" s="379"/>
      <c r="LF127" s="33"/>
      <c r="LG127" s="510">
        <f>IF(ISBLANK(LL3),"",COUNTIF(LK12:LK112,"=10"))</f>
        <v>17</v>
      </c>
      <c r="LH127" s="510"/>
      <c r="LI127" s="505">
        <f>IF(ISBLANK(LL3),"",LG127/LG114)</f>
        <v>0.39534883720930231</v>
      </c>
      <c r="LJ127" s="505"/>
      <c r="LK127" s="135"/>
      <c r="LL127" s="56"/>
      <c r="LM127" s="33"/>
      <c r="LN127" s="510">
        <f>IF(ISBLANK(LS3),"",COUNTIF(LR12:LR112,"=10"))</f>
        <v>9</v>
      </c>
      <c r="LO127" s="510"/>
      <c r="LP127" s="505">
        <f>IF(ISBLANK(LS3),"",LN127/LN114)</f>
        <v>0.22500000000000001</v>
      </c>
      <c r="LQ127" s="505"/>
      <c r="LR127" s="135"/>
      <c r="LS127" s="56"/>
      <c r="LT127" s="33"/>
      <c r="LU127" s="510">
        <f>IF(ISBLANK(LZ3),"",COUNTIF(LY12:LY112,"=10"))</f>
        <v>9</v>
      </c>
      <c r="LV127" s="510"/>
      <c r="LW127" s="505">
        <f>IF(ISBLANK(LZ3),"",LU127/LU114)</f>
        <v>0.21951219512195122</v>
      </c>
      <c r="LX127" s="505"/>
      <c r="LY127" s="135"/>
      <c r="LZ127" s="56"/>
      <c r="MA127" s="33"/>
      <c r="MB127" s="510">
        <f>IF(ISBLANK(MG3),"",COUNTIF(MF12:MF112,"=10"))</f>
        <v>16</v>
      </c>
      <c r="MC127" s="510"/>
      <c r="MD127" s="505">
        <f>IF(ISBLANK(MG3),"",MB127/MB114)</f>
        <v>0.3902439024390244</v>
      </c>
      <c r="ME127" s="505"/>
      <c r="MF127" s="135"/>
      <c r="MG127" s="56"/>
      <c r="MH127" s="33"/>
      <c r="MI127" s="510">
        <f>IF(ISBLANK(MN3),"",COUNTIF(MM12:MM112,"=10"))</f>
        <v>18</v>
      </c>
      <c r="MJ127" s="510"/>
      <c r="MK127" s="505">
        <f>IF(ISBLANK(MN3),"",MI127/MI114)</f>
        <v>0.41860465116279072</v>
      </c>
      <c r="ML127" s="505"/>
      <c r="MM127" s="135"/>
      <c r="MN127" s="56"/>
      <c r="MO127" s="33"/>
      <c r="MP127" s="510">
        <f>IF(ISBLANK(MU3),"",COUNTIF(MT12:MT112,"=10"))</f>
        <v>13</v>
      </c>
      <c r="MQ127" s="510"/>
      <c r="MR127" s="505">
        <f>IF(ISBLANK(MU3),"",MP127/MP114)</f>
        <v>0.30232558139534882</v>
      </c>
      <c r="MS127" s="505"/>
      <c r="MT127" s="135"/>
      <c r="MU127" s="56"/>
      <c r="MV127" s="33"/>
      <c r="MW127" s="510">
        <f>IF(ISBLANK(NB3),"",COUNTIF(NA12:NA112,"=10"))</f>
        <v>0</v>
      </c>
      <c r="MX127" s="510"/>
      <c r="MY127" s="505">
        <f>IF(ISBLANK(NB3),"",MW127/MW114)</f>
        <v>0</v>
      </c>
      <c r="MZ127" s="505"/>
      <c r="NA127" s="135"/>
      <c r="NB127" s="56"/>
      <c r="NC127" s="33"/>
      <c r="ND127" s="510" t="str">
        <f>IF(ISBLANK(NI3),"",COUNTIF(NH12:NH112,"=10"))</f>
        <v/>
      </c>
      <c r="NE127" s="510"/>
      <c r="NF127" s="505" t="str">
        <f>IF(ISBLANK(NI3),"",ND127/ND114)</f>
        <v/>
      </c>
      <c r="NG127" s="505"/>
      <c r="NH127" s="135"/>
      <c r="NI127" s="56"/>
      <c r="NJ127" s="33"/>
      <c r="NK127" s="510">
        <f>IF(ISBLANK(NP3),"",COUNTIF(NO12:NO112,"=10"))</f>
        <v>7</v>
      </c>
      <c r="NL127" s="510"/>
      <c r="NM127" s="505">
        <f>IF(ISBLANK(NP3),"",NK127/NK114)</f>
        <v>0.17073170731707318</v>
      </c>
      <c r="NN127" s="505"/>
      <c r="NO127" s="135"/>
      <c r="NP127" s="56"/>
      <c r="NQ127" s="33"/>
      <c r="NR127" s="510">
        <f>IF(ISBLANK(NW3),"",COUNTIF(NV12:NV112,"=10"))</f>
        <v>14</v>
      </c>
      <c r="NS127" s="510"/>
      <c r="NT127" s="505">
        <f>IF(ISBLANK(NW3),"",NR127/NR114)</f>
        <v>0.34146341463414637</v>
      </c>
      <c r="NU127" s="505"/>
      <c r="NV127" s="135"/>
      <c r="NW127" s="56"/>
      <c r="NX127" s="33"/>
      <c r="NY127" s="510">
        <f>IF(ISBLANK(OD3),"",COUNTIF(OC12:OC112,"=10"))</f>
        <v>14</v>
      </c>
      <c r="NZ127" s="510"/>
      <c r="OA127" s="505">
        <f>IF(ISBLANK(OD3),"",NY127/NY114)</f>
        <v>0.36842105263157893</v>
      </c>
      <c r="OB127" s="505"/>
      <c r="OC127" s="135"/>
      <c r="OD127" s="56"/>
      <c r="OE127" s="33"/>
      <c r="OF127" s="510" t="str">
        <f>IF(ISBLANK(OK3),"",COUNTIF(OJ12:OJ112,"=10"))</f>
        <v/>
      </c>
      <c r="OG127" s="510"/>
      <c r="OH127" s="505" t="str">
        <f>IF(ISBLANK(OK3),"",OF127/OF114)</f>
        <v/>
      </c>
      <c r="OI127" s="505"/>
      <c r="OJ127" s="135"/>
      <c r="OK127" s="56"/>
      <c r="OL127" s="33"/>
      <c r="OM127" s="510" t="str">
        <f>IF(ISBLANK(OR3),"",COUNTIF(OQ12:OQ112,"=10"))</f>
        <v/>
      </c>
      <c r="ON127" s="510"/>
      <c r="OO127" s="505" t="str">
        <f>IF(ISBLANK(OR3),"",OM127/OM114)</f>
        <v/>
      </c>
      <c r="OP127" s="505"/>
      <c r="OQ127" s="135"/>
      <c r="OR127" s="56"/>
      <c r="OS127" s="33"/>
      <c r="OT127" s="510" t="str">
        <f>IF(ISBLANK(OY3),"",COUNTIF(OX12:OX112,"=10"))</f>
        <v/>
      </c>
      <c r="OU127" s="510"/>
      <c r="OV127" s="505" t="str">
        <f>IF(ISBLANK(OY3),"",OT127/OT114)</f>
        <v/>
      </c>
      <c r="OW127" s="505"/>
      <c r="OX127" s="135"/>
      <c r="OY127" s="56"/>
      <c r="OZ127" s="33"/>
      <c r="PA127" s="510" t="str">
        <f>IF(ISBLANK(PF3),"",COUNTIF(PE12:PE112,"=10"))</f>
        <v/>
      </c>
      <c r="PB127" s="510"/>
      <c r="PC127" s="505" t="str">
        <f>IF(ISBLANK(PF3),"",PA127/PA114)</f>
        <v/>
      </c>
      <c r="PD127" s="505"/>
      <c r="PE127" s="135"/>
      <c r="PF127" s="56"/>
      <c r="PG127" s="33"/>
      <c r="PH127" s="510" t="str">
        <f>IF(ISBLANK(PM3),"",COUNTIF(PL12:PL112,"=10"))</f>
        <v/>
      </c>
      <c r="PI127" s="510"/>
      <c r="PJ127" s="505" t="str">
        <f>IF(ISBLANK(PM3),"",PH127/PH114)</f>
        <v/>
      </c>
      <c r="PK127" s="505"/>
      <c r="PL127" s="135"/>
      <c r="PM127" s="56"/>
      <c r="PN127" s="33"/>
      <c r="PO127" s="510" t="str">
        <f>IF(ISBLANK(PT3),"",COUNTIF(PS12:PS112,"=10"))</f>
        <v/>
      </c>
      <c r="PP127" s="510"/>
      <c r="PQ127" s="505" t="str">
        <f>IF(ISBLANK(PT3),"",PO127/PO114)</f>
        <v/>
      </c>
      <c r="PR127" s="505"/>
      <c r="PS127" s="135"/>
      <c r="PT127" s="56"/>
      <c r="PU127" s="33"/>
      <c r="PV127" s="510" t="str">
        <f>IF(ISBLANK(QA3),"",COUNTIF(PZ12:PZ112,"=10"))</f>
        <v/>
      </c>
      <c r="PW127" s="510"/>
      <c r="PX127" s="505" t="str">
        <f>IF(ISBLANK(QA3),"",PV127/PV114)</f>
        <v/>
      </c>
      <c r="PY127" s="505"/>
      <c r="PZ127" s="135"/>
      <c r="QA127" s="56"/>
    </row>
    <row r="128" spans="1:443" ht="15" customHeight="1" x14ac:dyDescent="0.2">
      <c r="A128" s="518"/>
      <c r="B128" s="55" t="s">
        <v>284</v>
      </c>
      <c r="C128" s="54"/>
      <c r="D128" s="510">
        <f>COUNTIF(I12:I112,"=90")</f>
        <v>1</v>
      </c>
      <c r="E128" s="510"/>
      <c r="F128" s="505">
        <f>D128/D114</f>
        <v>1.1363636363636364E-2</v>
      </c>
      <c r="G128" s="505"/>
      <c r="H128" s="34"/>
      <c r="I128" s="56"/>
      <c r="J128" s="33"/>
      <c r="K128" s="510">
        <f>COUNTIF(P12:P112,"=90")</f>
        <v>3</v>
      </c>
      <c r="L128" s="510"/>
      <c r="M128" s="505">
        <f>K128/K114</f>
        <v>3.7974683544303799E-2</v>
      </c>
      <c r="N128" s="505"/>
      <c r="O128" s="34"/>
      <c r="P128" s="56"/>
      <c r="Q128" s="33"/>
      <c r="R128" s="510">
        <f>IF(ISBLANK(W3),"",COUNTIF(W12:W112,"=90"))</f>
        <v>0</v>
      </c>
      <c r="S128" s="510"/>
      <c r="T128" s="505">
        <f>IF(ISBLANK(W3),"",R128/R114)</f>
        <v>0</v>
      </c>
      <c r="U128" s="505"/>
      <c r="V128" s="34"/>
      <c r="W128" s="56"/>
      <c r="X128" s="33"/>
      <c r="Y128" s="510">
        <f>IF(ISBLANK(AD3),"",COUNTIF(AD12:AD112,"=90"))</f>
        <v>0</v>
      </c>
      <c r="Z128" s="510"/>
      <c r="AA128" s="505">
        <f>IF(ISBLANK(AD3),"",Y128/Y114)</f>
        <v>0</v>
      </c>
      <c r="AB128" s="505"/>
      <c r="AC128" s="79"/>
      <c r="AD128" s="56"/>
      <c r="AE128" s="33"/>
      <c r="AF128" s="510">
        <f>IF(ISBLANK(AK3),"",COUNTIF(AK12:AK112,"=90"))</f>
        <v>0</v>
      </c>
      <c r="AG128" s="510"/>
      <c r="AH128" s="505">
        <f>IF(ISBLANK(AK3),"",AF128/AF114)</f>
        <v>0</v>
      </c>
      <c r="AI128" s="505"/>
      <c r="AJ128" s="79"/>
      <c r="AK128" s="56"/>
      <c r="AL128" s="33"/>
      <c r="AM128" s="510">
        <f>IF(ISBLANK(AR3),"",COUNTIF(AR12:AR112,"=90"))</f>
        <v>0</v>
      </c>
      <c r="AN128" s="510"/>
      <c r="AO128" s="505">
        <f>IF(ISBLANK(AR3),"",AM128/AM114)</f>
        <v>0</v>
      </c>
      <c r="AP128" s="505"/>
      <c r="AQ128" s="79"/>
      <c r="AR128" s="56"/>
      <c r="AS128" s="33"/>
      <c r="AT128" s="510">
        <f>IF(ISBLANK(AY3),"",COUNTIF(AY12:AY112,"=90"))</f>
        <v>3</v>
      </c>
      <c r="AU128" s="510"/>
      <c r="AV128" s="505">
        <f>IF(ISBLANK(AY3),"",AT128/AT114)</f>
        <v>4.3478260869565216E-2</v>
      </c>
      <c r="AW128" s="505"/>
      <c r="AX128" s="135"/>
      <c r="AY128" s="56"/>
      <c r="AZ128" s="33"/>
      <c r="BA128" s="510">
        <f>IF(ISBLANK(BF3),"",COUNTIF(BF12:BF112,"=90"))</f>
        <v>0</v>
      </c>
      <c r="BB128" s="510"/>
      <c r="BC128" s="505">
        <f>IF(ISBLANK(BF3),"",BA128/BA114)</f>
        <v>0</v>
      </c>
      <c r="BD128" s="505"/>
      <c r="BE128" s="135"/>
      <c r="BF128" s="56"/>
      <c r="BG128" s="33"/>
      <c r="BH128" s="510">
        <f>IF(ISBLANK(BM3),"",COUNTIF(BM12:BM112,"=90"))</f>
        <v>0</v>
      </c>
      <c r="BI128" s="510"/>
      <c r="BJ128" s="505">
        <f>IF(ISBLANK(BM3),"",BH128/BH114)</f>
        <v>0</v>
      </c>
      <c r="BK128" s="505"/>
      <c r="BL128" s="135"/>
      <c r="BM128" s="56"/>
      <c r="BN128" s="33"/>
      <c r="BO128" s="510">
        <f>IF(ISBLANK(BT3),"",COUNTIF(BT12:BT112,"=90"))</f>
        <v>1</v>
      </c>
      <c r="BP128" s="510"/>
      <c r="BQ128" s="505">
        <f>IF(ISBLANK(BT3),"",BO128/BO114)</f>
        <v>1.5151515151515152E-2</v>
      </c>
      <c r="BR128" s="505"/>
      <c r="BS128" s="135"/>
      <c r="BT128" s="56"/>
      <c r="BU128" s="33"/>
      <c r="BV128" s="510">
        <f>IF(ISBLANK(CA3),"",COUNTIF(CA12:CA112,"=90"))</f>
        <v>0</v>
      </c>
      <c r="BW128" s="510"/>
      <c r="BX128" s="505">
        <f>IF(ISBLANK(CA3),"",BV128/BV114)</f>
        <v>0</v>
      </c>
      <c r="BY128" s="505"/>
      <c r="BZ128" s="135"/>
      <c r="CA128" s="56"/>
      <c r="CB128" s="33"/>
      <c r="CC128" s="510">
        <f>IF(ISBLANK(CH3),"",COUNTIF(CH12:CH112,"=90"))</f>
        <v>0</v>
      </c>
      <c r="CD128" s="510"/>
      <c r="CE128" s="505">
        <f>IF(ISBLANK(CH3),"",CC128/CC114)</f>
        <v>0</v>
      </c>
      <c r="CF128" s="505"/>
      <c r="CG128" s="135"/>
      <c r="CH128" s="56"/>
      <c r="CI128" s="33"/>
      <c r="CJ128" s="510">
        <f>IF(ISBLANK(CO3),"",COUNTIF(CO12:CO112,"=90"))</f>
        <v>0</v>
      </c>
      <c r="CK128" s="510"/>
      <c r="CL128" s="505">
        <f>IF(ISBLANK(CO3),"",CJ128/CJ114)</f>
        <v>0</v>
      </c>
      <c r="CM128" s="505"/>
      <c r="CN128" s="135"/>
      <c r="CO128" s="56"/>
      <c r="CP128" s="33"/>
      <c r="CQ128" s="510">
        <f>IF(ISBLANK(CV3),"",COUNTIF(CV12:CV112,"=90"))</f>
        <v>1</v>
      </c>
      <c r="CR128" s="510"/>
      <c r="CS128" s="505">
        <f>IF(ISBLANK(CV3),"",CQ128/CQ114)</f>
        <v>1.5625E-2</v>
      </c>
      <c r="CT128" s="505"/>
      <c r="CU128" s="135"/>
      <c r="CV128" s="56"/>
      <c r="CW128" s="33"/>
      <c r="CX128" s="510">
        <f>IF(ISBLANK(DC3),"",COUNTIF(DC12:DC112,"=90"))</f>
        <v>0</v>
      </c>
      <c r="CY128" s="510"/>
      <c r="CZ128" s="505">
        <f>IF(ISBLANK(DC3),"",CX128/CX114)</f>
        <v>0</v>
      </c>
      <c r="DA128" s="505"/>
      <c r="DB128" s="135"/>
      <c r="DC128" s="56"/>
      <c r="DD128" s="33"/>
      <c r="DE128" s="510">
        <f>IF(ISBLANK(DJ3),"",COUNTIF(DJ12:DJ112,"=90"))</f>
        <v>1</v>
      </c>
      <c r="DF128" s="510"/>
      <c r="DG128" s="505">
        <f>IF(ISBLANK(DJ3),"",DE128/DE114)</f>
        <v>1.6949152542372881E-2</v>
      </c>
      <c r="DH128" s="505"/>
      <c r="DI128" s="135"/>
      <c r="DJ128" s="56"/>
      <c r="DK128" s="33"/>
      <c r="DL128" s="510">
        <f>IF(ISBLANK(DQ3),"",COUNTIF(DQ12:DQ112,"=90"))</f>
        <v>0</v>
      </c>
      <c r="DM128" s="510"/>
      <c r="DN128" s="505">
        <f>IF(ISBLANK(DQ3),"",DL128/DL114)</f>
        <v>0</v>
      </c>
      <c r="DO128" s="505"/>
      <c r="DP128" s="135"/>
      <c r="DQ128" s="56"/>
      <c r="DR128" s="33"/>
      <c r="DS128" s="510">
        <f>IF(ISBLANK(DX3),"",COUNTIF(DX12:DX112,"=90"))</f>
        <v>1</v>
      </c>
      <c r="DT128" s="510"/>
      <c r="DU128" s="505">
        <f>IF(ISBLANK(DX3),"",DS128/DS114)</f>
        <v>1.6666666666666666E-2</v>
      </c>
      <c r="DV128" s="505"/>
      <c r="DW128" s="135"/>
      <c r="DX128" s="56"/>
      <c r="DY128" s="33"/>
      <c r="DZ128" s="510">
        <f>IF(ISBLANK(EE3),"",COUNTIF(EE12:EE112,"=90"))</f>
        <v>0</v>
      </c>
      <c r="EA128" s="510"/>
      <c r="EB128" s="505">
        <f>IF(ISBLANK(EE3),"",DZ128/DZ114)</f>
        <v>0</v>
      </c>
      <c r="EC128" s="505"/>
      <c r="ED128" s="135"/>
      <c r="EE128" s="56"/>
      <c r="EF128" s="33"/>
      <c r="EG128" s="510">
        <f>IF(ISBLANK(EL3),"",COUNTIF(EL12:EL112,"=90"))</f>
        <v>0</v>
      </c>
      <c r="EH128" s="510"/>
      <c r="EI128" s="505">
        <f>IF(ISBLANK(EL3),"",EG128/EG114)</f>
        <v>0</v>
      </c>
      <c r="EJ128" s="505"/>
      <c r="EK128" s="135"/>
      <c r="EL128" s="56"/>
      <c r="EM128" s="33"/>
      <c r="EN128" s="510">
        <f>IF(ISBLANK(ES3),"",COUNTIF(ES12:ES112,"=90"))</f>
        <v>0</v>
      </c>
      <c r="EO128" s="510"/>
      <c r="EP128" s="505">
        <f>IF(ISBLANK(ES3),"",EN128/EN114)</f>
        <v>0</v>
      </c>
      <c r="EQ128" s="505"/>
      <c r="ER128" s="135"/>
      <c r="ES128" s="56"/>
      <c r="ET128" s="33"/>
      <c r="EU128" s="510">
        <f>IF(ISBLANK(EZ3),"",COUNTIF(EZ12:EZ112,"=90"))</f>
        <v>0</v>
      </c>
      <c r="EV128" s="510"/>
      <c r="EW128" s="505">
        <f>IF(ISBLANK(EZ3),"",EU128/EU114)</f>
        <v>0</v>
      </c>
      <c r="EX128" s="505"/>
      <c r="EY128" s="135"/>
      <c r="EZ128" s="56"/>
      <c r="FA128" s="33"/>
      <c r="FB128" s="510">
        <f>IF(ISBLANK(FG3),"",COUNTIF(FG12:FG112,"=90"))</f>
        <v>0</v>
      </c>
      <c r="FC128" s="510"/>
      <c r="FD128" s="505">
        <f>IF(ISBLANK(FG3),"",FB128/FB114)</f>
        <v>0</v>
      </c>
      <c r="FE128" s="505"/>
      <c r="FF128" s="135"/>
      <c r="FG128" s="56"/>
      <c r="FH128" s="33"/>
      <c r="FI128" s="510">
        <f>IF(ISBLANK(FN3),"",COUNTIF(FN12:FN112,"=90"))</f>
        <v>0</v>
      </c>
      <c r="FJ128" s="510"/>
      <c r="FK128" s="505">
        <f>IF(ISBLANK(FN3),"",FI128/FI114)</f>
        <v>0</v>
      </c>
      <c r="FL128" s="505"/>
      <c r="FM128" s="135"/>
      <c r="FN128" s="56"/>
      <c r="FO128" s="33"/>
      <c r="FP128" s="510">
        <f>IF(ISBLANK(FU3),"",COUNTIF(FU12:FU112,"=90"))</f>
        <v>1</v>
      </c>
      <c r="FQ128" s="510"/>
      <c r="FR128" s="505">
        <f>IF(ISBLANK(FU3),"",FP128/FP114)</f>
        <v>1.7543859649122806E-2</v>
      </c>
      <c r="FS128" s="505"/>
      <c r="FT128" s="135"/>
      <c r="FU128" s="56"/>
      <c r="FV128" s="33"/>
      <c r="FW128" s="510">
        <f>IF(ISBLANK(GB3),"",COUNTIF(GB12:GB112,"=90"))</f>
        <v>0</v>
      </c>
      <c r="FX128" s="510"/>
      <c r="FY128" s="505">
        <f>IF(ISBLANK(GB3),"",FW128/FW114)</f>
        <v>0</v>
      </c>
      <c r="FZ128" s="505"/>
      <c r="GA128" s="135"/>
      <c r="GB128" s="56"/>
      <c r="GC128" s="33"/>
      <c r="GD128" s="510">
        <f>IF(ISBLANK(GI3),"",COUNTIF(GI12:GI112,"=90"))</f>
        <v>0</v>
      </c>
      <c r="GE128" s="510"/>
      <c r="GF128" s="505">
        <f>IF(ISBLANK(GI3),"",GD128/GD114)</f>
        <v>0</v>
      </c>
      <c r="GG128" s="505"/>
      <c r="GH128" s="135"/>
      <c r="GI128" s="56"/>
      <c r="GJ128" s="33"/>
      <c r="GK128" s="510">
        <f>IF(ISBLANK(GP3),"",COUNTIF(GP12:GP112,"=90"))</f>
        <v>0</v>
      </c>
      <c r="GL128" s="510"/>
      <c r="GM128" s="505">
        <f>IF(ISBLANK(GP3),"",GK128/GK114)</f>
        <v>0</v>
      </c>
      <c r="GN128" s="505"/>
      <c r="GO128" s="135"/>
      <c r="GP128" s="56"/>
      <c r="GQ128" s="33"/>
      <c r="GR128" s="510">
        <f>IF(ISBLANK(GW3),"",COUNTIF(GW12:GW112,"=90"))</f>
        <v>0</v>
      </c>
      <c r="GS128" s="510"/>
      <c r="GT128" s="505">
        <f>IF(ISBLANK(GW3),"",GR128/GR114)</f>
        <v>0</v>
      </c>
      <c r="GU128" s="505"/>
      <c r="GV128" s="135"/>
      <c r="GW128" s="56"/>
      <c r="GX128" s="33"/>
      <c r="GY128" s="510">
        <f>IF(ISBLANK(HD3),"",COUNTIF(HD12:HD112,"=90"))</f>
        <v>0</v>
      </c>
      <c r="GZ128" s="510"/>
      <c r="HA128" s="505">
        <f>IF(ISBLANK(HD3),"",GY128/GY114)</f>
        <v>0</v>
      </c>
      <c r="HB128" s="505"/>
      <c r="HC128" s="135"/>
      <c r="HD128" s="56"/>
      <c r="HE128" s="33"/>
      <c r="HF128" s="510">
        <f>IF(ISBLANK(HK3),"",COUNTIF(HK12:HK112,"=90"))</f>
        <v>1</v>
      </c>
      <c r="HG128" s="510"/>
      <c r="HH128" s="505">
        <f>IF(ISBLANK(HK3),"",HF128/HF114)</f>
        <v>2.1276595744680851E-2</v>
      </c>
      <c r="HI128" s="505"/>
      <c r="HJ128" s="135"/>
      <c r="HK128" s="56"/>
      <c r="HL128" s="33"/>
      <c r="HM128" s="510">
        <f>IF(ISBLANK(HR3),"",COUNTIF(HR12:HR112,"=90"))</f>
        <v>0</v>
      </c>
      <c r="HN128" s="510"/>
      <c r="HO128" s="505">
        <f>IF(ISBLANK(HR3),"",HM128/HM114)</f>
        <v>0</v>
      </c>
      <c r="HP128" s="505"/>
      <c r="HQ128" s="135"/>
      <c r="HR128" s="56"/>
      <c r="HS128" s="33"/>
      <c r="HT128" s="510">
        <f>IF(ISBLANK(HY3),"",COUNTIF(HY12:HY112,"=90"))</f>
        <v>0</v>
      </c>
      <c r="HU128" s="510"/>
      <c r="HV128" s="505">
        <f>IF(ISBLANK(HY3),"",HT128/HT114)</f>
        <v>0</v>
      </c>
      <c r="HW128" s="505"/>
      <c r="HX128" s="135"/>
      <c r="HY128" s="56"/>
      <c r="HZ128" s="33"/>
      <c r="IA128" s="510">
        <f>IF(ISBLANK(IF3),"",COUNTIF(IF12:IF112,"=90"))</f>
        <v>2</v>
      </c>
      <c r="IB128" s="510"/>
      <c r="IC128" s="505">
        <f>IF(ISBLANK(IF3),"",IA128/IA114)</f>
        <v>3.8461538461538464E-2</v>
      </c>
      <c r="ID128" s="505"/>
      <c r="IE128" s="135"/>
      <c r="IF128" s="56"/>
      <c r="IG128" s="33"/>
      <c r="IH128" s="510">
        <f>IF(ISBLANK(IM3),"",COUNTIF(IM12:IM112,"=90"))</f>
        <v>0</v>
      </c>
      <c r="II128" s="510"/>
      <c r="IJ128" s="505">
        <f>IF(ISBLANK(IM3),"",IH128/IH114)</f>
        <v>0</v>
      </c>
      <c r="IK128" s="505"/>
      <c r="IL128" s="135"/>
      <c r="IM128" s="56"/>
      <c r="IN128" s="33"/>
      <c r="IO128" s="510">
        <f>IF(ISBLANK(IT3),"",COUNTIF(IT12:IT112,"=90"))</f>
        <v>1</v>
      </c>
      <c r="IP128" s="510"/>
      <c r="IQ128" s="505">
        <f>IF(ISBLANK(IT3),"",IO128/IO114)</f>
        <v>1.9607843137254902E-2</v>
      </c>
      <c r="IR128" s="505"/>
      <c r="IS128" s="135"/>
      <c r="IT128" s="56"/>
      <c r="IU128" s="33"/>
      <c r="IV128" s="510">
        <f>IF(ISBLANK(JA3),"",COUNTIF(JA12:JA112,"=90"))</f>
        <v>0</v>
      </c>
      <c r="IW128" s="510"/>
      <c r="IX128" s="505">
        <f>IF(ISBLANK(JA3),"",IV128/IV114)</f>
        <v>0</v>
      </c>
      <c r="IY128" s="505"/>
      <c r="IZ128" s="135"/>
      <c r="JA128" s="56"/>
      <c r="JB128" s="33"/>
      <c r="JC128" s="510">
        <f>IF(ISBLANK(JH3),"",COUNTIF(JH12:JH112,"=90"))</f>
        <v>0</v>
      </c>
      <c r="JD128" s="510"/>
      <c r="JE128" s="505">
        <f>IF(ISBLANK(JH3),"",JC128/JC114)</f>
        <v>0</v>
      </c>
      <c r="JF128" s="505"/>
      <c r="JG128" s="135"/>
      <c r="JH128" s="56"/>
      <c r="JI128" s="33"/>
      <c r="JJ128" s="510">
        <f>IF(ISBLANK(JO3),"",COUNTIF(JO12:JO112,"=90"))</f>
        <v>0</v>
      </c>
      <c r="JK128" s="510"/>
      <c r="JL128" s="505">
        <f>IF(ISBLANK(JO3),"",JJ128/JJ114)</f>
        <v>0</v>
      </c>
      <c r="JM128" s="505"/>
      <c r="JN128" s="135"/>
      <c r="JO128" s="56"/>
      <c r="JP128" s="33"/>
      <c r="JQ128" s="510">
        <f>IF(ISBLANK(JV3),"",COUNTIF(JV12:JV112,"=90"))</f>
        <v>0</v>
      </c>
      <c r="JR128" s="510"/>
      <c r="JS128" s="505">
        <f>IF(ISBLANK(JV3),"",JQ128/JQ114)</f>
        <v>0</v>
      </c>
      <c r="JT128" s="505"/>
      <c r="JU128" s="135"/>
      <c r="JV128" s="56"/>
      <c r="JW128" s="33"/>
      <c r="JX128" s="510">
        <f>IF(ISBLANK(KC3),"",COUNTIF(KC12:KC112,"=90"))</f>
        <v>0</v>
      </c>
      <c r="JY128" s="510"/>
      <c r="JZ128" s="505">
        <f>IF(ISBLANK(KC3),"",JX128/JX114)</f>
        <v>0</v>
      </c>
      <c r="KA128" s="505"/>
      <c r="KB128" s="135"/>
      <c r="KC128" s="56"/>
      <c r="KD128" s="33"/>
      <c r="KE128" s="510">
        <f>IF(ISBLANK(KJ3),"",COUNTIF(KJ12:KJ112,"=90"))</f>
        <v>0</v>
      </c>
      <c r="KF128" s="510"/>
      <c r="KG128" s="505">
        <f>IF(ISBLANK(KJ3),"",KE128/KE114)</f>
        <v>0</v>
      </c>
      <c r="KH128" s="505"/>
      <c r="KI128" s="135"/>
      <c r="KJ128" s="56"/>
      <c r="KK128" s="33"/>
      <c r="KL128" s="510">
        <f>IF(ISBLANK(KQ3),"",COUNTIF(KQ12:KQ112,"=90"))</f>
        <v>0</v>
      </c>
      <c r="KM128" s="510"/>
      <c r="KN128" s="505">
        <f>IF(ISBLANK(KQ3),"",KL128/KL114)</f>
        <v>0</v>
      </c>
      <c r="KO128" s="505"/>
      <c r="KP128" s="135"/>
      <c r="KQ128" s="56"/>
      <c r="KR128" s="111"/>
      <c r="KS128" s="530">
        <f>IF(ISBLANK(KX3),"",COUNTIF(KX12:KX112,"=90"))</f>
        <v>0</v>
      </c>
      <c r="KT128" s="530"/>
      <c r="KU128" s="533">
        <f>IF(ISBLANK(KX3),"",KS128/KS114)</f>
        <v>0</v>
      </c>
      <c r="KV128" s="533"/>
      <c r="KW128" s="233"/>
      <c r="KX128" s="379"/>
      <c r="KY128" s="232"/>
      <c r="KZ128" s="530">
        <f>IF(ISBLANK(LE3),"",COUNTIF(LE12:LE112,"=90"))</f>
        <v>0</v>
      </c>
      <c r="LA128" s="530"/>
      <c r="LB128" s="533">
        <f>IF(ISBLANK(LE3),"",KZ128/KZ114)</f>
        <v>0</v>
      </c>
      <c r="LC128" s="533"/>
      <c r="LD128" s="233"/>
      <c r="LE128" s="379"/>
      <c r="LF128" s="33"/>
      <c r="LG128" s="510">
        <f>IF(ISBLANK(LL3),"",COUNTIF(LL12:LL112,"=90"))</f>
        <v>0</v>
      </c>
      <c r="LH128" s="510"/>
      <c r="LI128" s="505">
        <f>IF(ISBLANK(LL3),"",LG128/LG114)</f>
        <v>0</v>
      </c>
      <c r="LJ128" s="505"/>
      <c r="LK128" s="135"/>
      <c r="LL128" s="56"/>
      <c r="LM128" s="33"/>
      <c r="LN128" s="510">
        <f>IF(ISBLANK(LS3),"",COUNTIF(LS12:LS112,"=90"))</f>
        <v>0</v>
      </c>
      <c r="LO128" s="510"/>
      <c r="LP128" s="505">
        <f>IF(ISBLANK(LS3),"",LN128/LN114)</f>
        <v>0</v>
      </c>
      <c r="LQ128" s="505"/>
      <c r="LR128" s="135"/>
      <c r="LS128" s="56"/>
      <c r="LT128" s="33"/>
      <c r="LU128" s="510">
        <f>IF(ISBLANK(LZ3),"",COUNTIF(LZ12:LZ112,"=90"))</f>
        <v>0</v>
      </c>
      <c r="LV128" s="510"/>
      <c r="LW128" s="505">
        <f>IF(ISBLANK(LZ3),"",LU128/LU114)</f>
        <v>0</v>
      </c>
      <c r="LX128" s="505"/>
      <c r="LY128" s="135"/>
      <c r="LZ128" s="56"/>
      <c r="MA128" s="33"/>
      <c r="MB128" s="510">
        <f>IF(ISBLANK(MG3),"",COUNTIF(MG12:MG112,"=90"))</f>
        <v>0</v>
      </c>
      <c r="MC128" s="510"/>
      <c r="MD128" s="505">
        <f>IF(ISBLANK(MG3),"",MB128/MB114)</f>
        <v>0</v>
      </c>
      <c r="ME128" s="505"/>
      <c r="MF128" s="135"/>
      <c r="MG128" s="56"/>
      <c r="MH128" s="33"/>
      <c r="MI128" s="510">
        <f>IF(ISBLANK(MN3),"",COUNTIF(MN12:MN112,"=90"))</f>
        <v>2</v>
      </c>
      <c r="MJ128" s="510"/>
      <c r="MK128" s="505">
        <f>IF(ISBLANK(MN3),"",MI128/MI114)</f>
        <v>4.6511627906976744E-2</v>
      </c>
      <c r="ML128" s="505"/>
      <c r="MM128" s="135"/>
      <c r="MN128" s="56"/>
      <c r="MO128" s="33"/>
      <c r="MP128" s="510">
        <f>IF(ISBLANK(MU3),"",COUNTIF(MU12:MU112,"=90"))</f>
        <v>1</v>
      </c>
      <c r="MQ128" s="510"/>
      <c r="MR128" s="505">
        <f>IF(ISBLANK(MU3),"",MP128/MP114)</f>
        <v>2.3255813953488372E-2</v>
      </c>
      <c r="MS128" s="505"/>
      <c r="MT128" s="135"/>
      <c r="MU128" s="56"/>
      <c r="MV128" s="33"/>
      <c r="MW128" s="510">
        <f>IF(ISBLANK(NB3),"",COUNTIF(NB12:NB112,"=90"))</f>
        <v>0</v>
      </c>
      <c r="MX128" s="510"/>
      <c r="MY128" s="505">
        <f>IF(ISBLANK(NB3),"",MW128/MW114)</f>
        <v>0</v>
      </c>
      <c r="MZ128" s="505"/>
      <c r="NA128" s="135"/>
      <c r="NB128" s="56"/>
      <c r="NC128" s="33"/>
      <c r="ND128" s="510" t="str">
        <f>IF(ISBLANK(NI3),"",COUNTIF(NI12:NI112,"=90"))</f>
        <v/>
      </c>
      <c r="NE128" s="510"/>
      <c r="NF128" s="505" t="str">
        <f>IF(ISBLANK(NI3),"",ND128/ND114)</f>
        <v/>
      </c>
      <c r="NG128" s="505"/>
      <c r="NH128" s="135"/>
      <c r="NI128" s="56"/>
      <c r="NJ128" s="33"/>
      <c r="NK128" s="510">
        <f>IF(ISBLANK(NP3),"",COUNTIF(NP12:NP112,"=90"))</f>
        <v>0</v>
      </c>
      <c r="NL128" s="510"/>
      <c r="NM128" s="505">
        <f>IF(ISBLANK(NP3),"",NK128/NK114)</f>
        <v>0</v>
      </c>
      <c r="NN128" s="505"/>
      <c r="NO128" s="135"/>
      <c r="NP128" s="56"/>
      <c r="NQ128" s="33"/>
      <c r="NR128" s="510">
        <f>IF(ISBLANK(NW3),"",COUNTIF(NW12:NW112,"=90"))</f>
        <v>0</v>
      </c>
      <c r="NS128" s="510"/>
      <c r="NT128" s="505">
        <f>IF(ISBLANK(NW3),"",NR128/NR114)</f>
        <v>0</v>
      </c>
      <c r="NU128" s="505"/>
      <c r="NV128" s="135"/>
      <c r="NW128" s="56"/>
      <c r="NX128" s="33"/>
      <c r="NY128" s="510">
        <f>IF(ISBLANK(OD3),"",COUNTIF(OD12:OD112,"=90"))</f>
        <v>0</v>
      </c>
      <c r="NZ128" s="510"/>
      <c r="OA128" s="505">
        <f>IF(ISBLANK(OD3),"",NY128/NY114)</f>
        <v>0</v>
      </c>
      <c r="OB128" s="505"/>
      <c r="OC128" s="135"/>
      <c r="OD128" s="56"/>
      <c r="OE128" s="33"/>
      <c r="OF128" s="510" t="str">
        <f>IF(ISBLANK(OK3),"",COUNTIF(OK12:OK112,"=90"))</f>
        <v/>
      </c>
      <c r="OG128" s="510"/>
      <c r="OH128" s="505" t="str">
        <f>IF(ISBLANK(OK3),"",OF128/OF114)</f>
        <v/>
      </c>
      <c r="OI128" s="505"/>
      <c r="OJ128" s="135"/>
      <c r="OK128" s="56"/>
      <c r="OL128" s="33"/>
      <c r="OM128" s="510" t="str">
        <f>IF(ISBLANK(OR3),"",COUNTIF(OR12:OR112,"=90"))</f>
        <v/>
      </c>
      <c r="ON128" s="510"/>
      <c r="OO128" s="505" t="str">
        <f>IF(ISBLANK(OR3),"",OM128/OM114)</f>
        <v/>
      </c>
      <c r="OP128" s="505"/>
      <c r="OQ128" s="135"/>
      <c r="OR128" s="56"/>
      <c r="OS128" s="33"/>
      <c r="OT128" s="510" t="str">
        <f>IF(ISBLANK(OY3),"",COUNTIF(OY12:OY112,"=90"))</f>
        <v/>
      </c>
      <c r="OU128" s="510"/>
      <c r="OV128" s="505" t="str">
        <f>IF(ISBLANK(OY3),"",OT128/OT114)</f>
        <v/>
      </c>
      <c r="OW128" s="505"/>
      <c r="OX128" s="135"/>
      <c r="OY128" s="56"/>
      <c r="OZ128" s="33"/>
      <c r="PA128" s="510" t="str">
        <f>IF(ISBLANK(PF3),"",COUNTIF(PF12:PF112,"=90"))</f>
        <v/>
      </c>
      <c r="PB128" s="510"/>
      <c r="PC128" s="505" t="str">
        <f>IF(ISBLANK(PF3),"",PA128/PA114)</f>
        <v/>
      </c>
      <c r="PD128" s="505"/>
      <c r="PE128" s="135"/>
      <c r="PF128" s="56"/>
      <c r="PG128" s="33"/>
      <c r="PH128" s="510" t="str">
        <f>IF(ISBLANK(PM3),"",COUNTIF(PM12:PM112,"=90"))</f>
        <v/>
      </c>
      <c r="PI128" s="510"/>
      <c r="PJ128" s="505" t="str">
        <f>IF(ISBLANK(PM3),"",PH128/PH114)</f>
        <v/>
      </c>
      <c r="PK128" s="505"/>
      <c r="PL128" s="135"/>
      <c r="PM128" s="56"/>
      <c r="PN128" s="33"/>
      <c r="PO128" s="510" t="str">
        <f>IF(ISBLANK(PT3),"",COUNTIF(PT12:PT112,"=90"))</f>
        <v/>
      </c>
      <c r="PP128" s="510"/>
      <c r="PQ128" s="505" t="str">
        <f>IF(ISBLANK(PT3),"",PO128/PO114)</f>
        <v/>
      </c>
      <c r="PR128" s="505"/>
      <c r="PS128" s="135"/>
      <c r="PT128" s="56"/>
      <c r="PU128" s="33"/>
      <c r="PV128" s="510" t="str">
        <f>IF(ISBLANK(QA3),"",COUNTIF(QA12:QA112,"=90"))</f>
        <v/>
      </c>
      <c r="PW128" s="510"/>
      <c r="PX128" s="505" t="str">
        <f>IF(ISBLANK(QA3),"",PV128/PV114)</f>
        <v/>
      </c>
      <c r="PY128" s="505"/>
      <c r="PZ128" s="135"/>
      <c r="QA128" s="56"/>
    </row>
    <row r="129" spans="1:443" ht="15" customHeight="1" x14ac:dyDescent="0.2">
      <c r="A129" s="518"/>
      <c r="B129" s="55" t="s">
        <v>285</v>
      </c>
      <c r="C129" s="54"/>
      <c r="D129" s="510">
        <f>COUNTIF(I12:I112,"=0")</f>
        <v>0</v>
      </c>
      <c r="E129" s="510"/>
      <c r="F129" s="505">
        <f>D129/D114</f>
        <v>0</v>
      </c>
      <c r="G129" s="505"/>
      <c r="H129" s="34"/>
      <c r="I129" s="56"/>
      <c r="J129" s="33"/>
      <c r="K129" s="510">
        <f>COUNTIF(P12:P112,"=0")</f>
        <v>0</v>
      </c>
      <c r="L129" s="510"/>
      <c r="M129" s="505">
        <f>K129/K114</f>
        <v>0</v>
      </c>
      <c r="N129" s="505"/>
      <c r="O129" s="34"/>
      <c r="P129" s="56"/>
      <c r="Q129" s="33"/>
      <c r="R129" s="510">
        <f>IF(ISBLANK(W3),"",COUNTIF(W12:W112,"=0"))</f>
        <v>12</v>
      </c>
      <c r="S129" s="510"/>
      <c r="T129" s="505">
        <f>IF(ISBLANK(W3),"",R129/R114)</f>
        <v>0.14457831325301204</v>
      </c>
      <c r="U129" s="505"/>
      <c r="V129" s="34"/>
      <c r="W129" s="56"/>
      <c r="X129" s="33"/>
      <c r="Y129" s="510">
        <f>IF(ISBLANK(AD3),"",COUNTIF(AD12:AD112,"=0"))</f>
        <v>2</v>
      </c>
      <c r="Z129" s="510"/>
      <c r="AA129" s="505">
        <f>IF(ISBLANK(AD3),"",Y129/Y114)</f>
        <v>2.8571428571428571E-2</v>
      </c>
      <c r="AB129" s="505"/>
      <c r="AC129" s="79"/>
      <c r="AD129" s="56"/>
      <c r="AE129" s="33"/>
      <c r="AF129" s="510">
        <f>IF(ISBLANK(AK3),"",COUNTIF(AK12:AK112,"=0"))</f>
        <v>0</v>
      </c>
      <c r="AG129" s="510"/>
      <c r="AH129" s="505">
        <f>IF(ISBLANK(AK3),"",AF129/AF114)</f>
        <v>0</v>
      </c>
      <c r="AI129" s="505"/>
      <c r="AJ129" s="79"/>
      <c r="AK129" s="56"/>
      <c r="AL129" s="33"/>
      <c r="AM129" s="510">
        <f>IF(ISBLANK(AR3),"",COUNTIF(AR12:AR112,"=0"))</f>
        <v>0</v>
      </c>
      <c r="AN129" s="510"/>
      <c r="AO129" s="505">
        <f>IF(ISBLANK(AR3),"",AM129/AM114)</f>
        <v>0</v>
      </c>
      <c r="AP129" s="505"/>
      <c r="AQ129" s="79"/>
      <c r="AR129" s="56"/>
      <c r="AS129" s="33"/>
      <c r="AT129" s="510">
        <f>IF(ISBLANK(AY3),"",COUNTIF(AY12:AY112,"=0"))</f>
        <v>0</v>
      </c>
      <c r="AU129" s="510"/>
      <c r="AV129" s="505">
        <f>IF(ISBLANK(AY3),"",AT129/AT114)</f>
        <v>0</v>
      </c>
      <c r="AW129" s="505"/>
      <c r="AX129" s="135"/>
      <c r="AY129" s="56"/>
      <c r="AZ129" s="33"/>
      <c r="BA129" s="510">
        <f>IF(ISBLANK(BF3),"",COUNTIF(BF12:BF112,"=0"))</f>
        <v>13</v>
      </c>
      <c r="BB129" s="510"/>
      <c r="BC129" s="505">
        <f>IF(ISBLANK(BF3),"",BA129/BA114)</f>
        <v>0.21311475409836064</v>
      </c>
      <c r="BD129" s="505"/>
      <c r="BE129" s="135"/>
      <c r="BF129" s="56"/>
      <c r="BG129" s="33"/>
      <c r="BH129" s="510">
        <f>IF(ISBLANK(BM3),"",COUNTIF(BM12:BM112,"=0"))</f>
        <v>3</v>
      </c>
      <c r="BI129" s="510"/>
      <c r="BJ129" s="505">
        <f>IF(ISBLANK(BM3),"",BH129/BH114)</f>
        <v>4.3478260869565216E-2</v>
      </c>
      <c r="BK129" s="505"/>
      <c r="BL129" s="135"/>
      <c r="BM129" s="56"/>
      <c r="BN129" s="33"/>
      <c r="BO129" s="510">
        <f>IF(ISBLANK(BT3),"",COUNTIF(BT12:BT112,"=0"))</f>
        <v>3</v>
      </c>
      <c r="BP129" s="510"/>
      <c r="BQ129" s="505">
        <f>IF(ISBLANK(BT3),"",BO129/BO114)</f>
        <v>4.5454545454545456E-2</v>
      </c>
      <c r="BR129" s="505"/>
      <c r="BS129" s="135"/>
      <c r="BT129" s="56"/>
      <c r="BU129" s="33"/>
      <c r="BV129" s="510">
        <f>IF(ISBLANK(CA3),"",COUNTIF(CA12:CA112,"=0"))</f>
        <v>1</v>
      </c>
      <c r="BW129" s="510"/>
      <c r="BX129" s="505">
        <f>IF(ISBLANK(CA3),"",BV129/BV114)</f>
        <v>1.5625E-2</v>
      </c>
      <c r="BY129" s="505"/>
      <c r="BZ129" s="135"/>
      <c r="CA129" s="56"/>
      <c r="CB129" s="33"/>
      <c r="CC129" s="510">
        <f>IF(ISBLANK(CH3),"",COUNTIF(CH12:CH112,"=0"))</f>
        <v>12</v>
      </c>
      <c r="CD129" s="510"/>
      <c r="CE129" s="505">
        <f>IF(ISBLANK(CH3),"",CC129/CC114)</f>
        <v>0.19047619047619047</v>
      </c>
      <c r="CF129" s="505"/>
      <c r="CG129" s="135"/>
      <c r="CH129" s="56"/>
      <c r="CI129" s="33"/>
      <c r="CJ129" s="510">
        <f>IF(ISBLANK(CO3),"",COUNTIF(CO12:CO112,"=0"))</f>
        <v>1</v>
      </c>
      <c r="CK129" s="510"/>
      <c r="CL129" s="505">
        <f>IF(ISBLANK(CO3),"",CJ129/CJ114)</f>
        <v>1.5384615384615385E-2</v>
      </c>
      <c r="CM129" s="505"/>
      <c r="CN129" s="135"/>
      <c r="CO129" s="56"/>
      <c r="CP129" s="33"/>
      <c r="CQ129" s="510">
        <f>IF(ISBLANK(CV3),"",COUNTIF(CV12:CV112,"=0"))</f>
        <v>0</v>
      </c>
      <c r="CR129" s="510"/>
      <c r="CS129" s="505">
        <f>IF(ISBLANK(CV3),"",CQ129/CQ114)</f>
        <v>0</v>
      </c>
      <c r="CT129" s="505"/>
      <c r="CU129" s="135"/>
      <c r="CV129" s="56"/>
      <c r="CW129" s="33"/>
      <c r="CX129" s="510">
        <f>IF(ISBLANK(DC3),"",COUNTIF(DC12:DC112,"=0"))</f>
        <v>33</v>
      </c>
      <c r="CY129" s="510"/>
      <c r="CZ129" s="505">
        <f>IF(ISBLANK(DC3),"",CX129/CX114)</f>
        <v>0.52380952380952384</v>
      </c>
      <c r="DA129" s="505"/>
      <c r="DB129" s="135"/>
      <c r="DC129" s="56"/>
      <c r="DD129" s="33"/>
      <c r="DE129" s="510">
        <f>IF(ISBLANK(DJ3),"",COUNTIF(DJ12:DJ112,"=0"))</f>
        <v>5</v>
      </c>
      <c r="DF129" s="510"/>
      <c r="DG129" s="505">
        <f>IF(ISBLANK(DJ3),"",DE129/DE114)</f>
        <v>8.4745762711864403E-2</v>
      </c>
      <c r="DH129" s="505"/>
      <c r="DI129" s="135"/>
      <c r="DJ129" s="56"/>
      <c r="DK129" s="33"/>
      <c r="DL129" s="510">
        <f>IF(ISBLANK(DQ3),"",COUNTIF(DQ12:DQ112,"=0"))</f>
        <v>21</v>
      </c>
      <c r="DM129" s="510"/>
      <c r="DN129" s="505">
        <f>IF(ISBLANK(DQ3),"",DL129/DL114)</f>
        <v>0.34426229508196721</v>
      </c>
      <c r="DO129" s="505"/>
      <c r="DP129" s="135"/>
      <c r="DQ129" s="56"/>
      <c r="DR129" s="33"/>
      <c r="DS129" s="510">
        <f>IF(ISBLANK(DX3),"",COUNTIF(DX12:DX112,"=0"))</f>
        <v>1</v>
      </c>
      <c r="DT129" s="510"/>
      <c r="DU129" s="505">
        <f>IF(ISBLANK(DX3),"",DS129/DS114)</f>
        <v>1.6666666666666666E-2</v>
      </c>
      <c r="DV129" s="505"/>
      <c r="DW129" s="135"/>
      <c r="DX129" s="56"/>
      <c r="DY129" s="33"/>
      <c r="DZ129" s="510">
        <f>IF(ISBLANK(EE3),"",COUNTIF(EE12:EE112,"=0"))</f>
        <v>7</v>
      </c>
      <c r="EA129" s="510"/>
      <c r="EB129" s="505">
        <f>IF(ISBLANK(EE3),"",DZ129/DZ114)</f>
        <v>0.11864406779661017</v>
      </c>
      <c r="EC129" s="505"/>
      <c r="ED129" s="135"/>
      <c r="EE129" s="56"/>
      <c r="EF129" s="33"/>
      <c r="EG129" s="510">
        <f>IF(ISBLANK(EL3),"",COUNTIF(EL12:EL112,"=0"))</f>
        <v>0</v>
      </c>
      <c r="EH129" s="510"/>
      <c r="EI129" s="505">
        <f>IF(ISBLANK(EL3),"",EG129/EG114)</f>
        <v>0</v>
      </c>
      <c r="EJ129" s="505"/>
      <c r="EK129" s="135"/>
      <c r="EL129" s="56"/>
      <c r="EM129" s="33"/>
      <c r="EN129" s="510">
        <f>IF(ISBLANK(ES3),"",COUNTIF(ES12:ES112,"=0"))</f>
        <v>0</v>
      </c>
      <c r="EO129" s="510"/>
      <c r="EP129" s="505">
        <f>IF(ISBLANK(ES3),"",EN129/EN114)</f>
        <v>0</v>
      </c>
      <c r="EQ129" s="505"/>
      <c r="ER129" s="135"/>
      <c r="ES129" s="56"/>
      <c r="ET129" s="33"/>
      <c r="EU129" s="510">
        <f>IF(ISBLANK(EZ3),"",COUNTIF(EZ12:EZ112,"=0"))</f>
        <v>0</v>
      </c>
      <c r="EV129" s="510"/>
      <c r="EW129" s="505">
        <f>IF(ISBLANK(EZ3),"",EU129/EU114)</f>
        <v>0</v>
      </c>
      <c r="EX129" s="505"/>
      <c r="EY129" s="135"/>
      <c r="EZ129" s="56"/>
      <c r="FA129" s="33"/>
      <c r="FB129" s="510">
        <f>IF(ISBLANK(FG3),"",COUNTIF(FG12:FG112,"=0"))</f>
        <v>7</v>
      </c>
      <c r="FC129" s="510"/>
      <c r="FD129" s="505">
        <f>IF(ISBLANK(FG3),"",FB129/FB114)</f>
        <v>0.1206896551724138</v>
      </c>
      <c r="FE129" s="505"/>
      <c r="FF129" s="135"/>
      <c r="FG129" s="56"/>
      <c r="FH129" s="33"/>
      <c r="FI129" s="510">
        <f>IF(ISBLANK(FN3),"",COUNTIF(FN12:FN112,"=0"))</f>
        <v>0</v>
      </c>
      <c r="FJ129" s="510"/>
      <c r="FK129" s="505">
        <f>IF(ISBLANK(FN3),"",FI129/FI114)</f>
        <v>0</v>
      </c>
      <c r="FL129" s="505"/>
      <c r="FM129" s="135"/>
      <c r="FN129" s="56"/>
      <c r="FO129" s="33"/>
      <c r="FP129" s="510">
        <f>IF(ISBLANK(FU3),"",COUNTIF(FU12:FU112,"=0"))</f>
        <v>0</v>
      </c>
      <c r="FQ129" s="510"/>
      <c r="FR129" s="505">
        <f>IF(ISBLANK(FU3),"",FP129/FP114)</f>
        <v>0</v>
      </c>
      <c r="FS129" s="505"/>
      <c r="FT129" s="135"/>
      <c r="FU129" s="56"/>
      <c r="FV129" s="33"/>
      <c r="FW129" s="510">
        <f>IF(ISBLANK(GB3),"",COUNTIF(GB12:GB112,"=0"))</f>
        <v>18</v>
      </c>
      <c r="FX129" s="510"/>
      <c r="FY129" s="505">
        <f>IF(ISBLANK(GB3),"",FW129/FW114)</f>
        <v>0.36734693877551022</v>
      </c>
      <c r="FZ129" s="505"/>
      <c r="GA129" s="135"/>
      <c r="GB129" s="56"/>
      <c r="GC129" s="33"/>
      <c r="GD129" s="510">
        <f>IF(ISBLANK(GI3),"",COUNTIF(GI12:GI112,"=0"))</f>
        <v>17</v>
      </c>
      <c r="GE129" s="510"/>
      <c r="GF129" s="505">
        <f>IF(ISBLANK(GI3),"",GD129/GD114)</f>
        <v>0.34</v>
      </c>
      <c r="GG129" s="505"/>
      <c r="GH129" s="135"/>
      <c r="GI129" s="56"/>
      <c r="GJ129" s="33"/>
      <c r="GK129" s="510">
        <f>IF(ISBLANK(GP3),"",COUNTIF(GP12:GP112,"=0"))</f>
        <v>0</v>
      </c>
      <c r="GL129" s="510"/>
      <c r="GM129" s="505">
        <f>IF(ISBLANK(GP3),"",GK129/GK114)</f>
        <v>0</v>
      </c>
      <c r="GN129" s="505"/>
      <c r="GO129" s="135"/>
      <c r="GP129" s="56"/>
      <c r="GQ129" s="33"/>
      <c r="GR129" s="510">
        <f>IF(ISBLANK(GW3),"",COUNTIF(GW12:GW112,"=0"))</f>
        <v>55</v>
      </c>
      <c r="GS129" s="510"/>
      <c r="GT129" s="505">
        <f>IF(ISBLANK(GW3),"",GR129/GR114)</f>
        <v>1</v>
      </c>
      <c r="GU129" s="505"/>
      <c r="GV129" s="135"/>
      <c r="GW129" s="56"/>
      <c r="GX129" s="33"/>
      <c r="GY129" s="510">
        <f>IF(ISBLANK(HD3),"",COUNTIF(HD12:HD112,"=0"))</f>
        <v>5</v>
      </c>
      <c r="GZ129" s="510"/>
      <c r="HA129" s="505">
        <f>IF(ISBLANK(HD3),"",GY129/GY114)</f>
        <v>0.10416666666666667</v>
      </c>
      <c r="HB129" s="505"/>
      <c r="HC129" s="135"/>
      <c r="HD129" s="56"/>
      <c r="HE129" s="33"/>
      <c r="HF129" s="510">
        <f>IF(ISBLANK(HK3),"",COUNTIF(HK12:HK112,"=0"))</f>
        <v>0</v>
      </c>
      <c r="HG129" s="510"/>
      <c r="HH129" s="505">
        <f>IF(ISBLANK(HK3),"",HF129/HF114)</f>
        <v>0</v>
      </c>
      <c r="HI129" s="505"/>
      <c r="HJ129" s="135"/>
      <c r="HK129" s="56"/>
      <c r="HL129" s="33"/>
      <c r="HM129" s="510">
        <f>IF(ISBLANK(HR3),"",COUNTIF(HR12:HR112,"=0"))</f>
        <v>43</v>
      </c>
      <c r="HN129" s="510"/>
      <c r="HO129" s="505">
        <f>IF(ISBLANK(HR3),"",HM129/HM114)</f>
        <v>0.86</v>
      </c>
      <c r="HP129" s="505"/>
      <c r="HQ129" s="135"/>
      <c r="HR129" s="56"/>
      <c r="HS129" s="33"/>
      <c r="HT129" s="510">
        <f>IF(ISBLANK(HY3),"",COUNTIF(HY12:HY112,"=0"))</f>
        <v>0</v>
      </c>
      <c r="HU129" s="510"/>
      <c r="HV129" s="505">
        <f>IF(ISBLANK(HY3),"",HT129/HT114)</f>
        <v>0</v>
      </c>
      <c r="HW129" s="505"/>
      <c r="HX129" s="135"/>
      <c r="HY129" s="56"/>
      <c r="HZ129" s="33"/>
      <c r="IA129" s="510">
        <f>IF(ISBLANK(IF3),"",COUNTIF(IF12:IF112,"=0"))</f>
        <v>3</v>
      </c>
      <c r="IB129" s="510"/>
      <c r="IC129" s="505">
        <f>IF(ISBLANK(IF3),"",IA129/IA114)</f>
        <v>5.7692307692307696E-2</v>
      </c>
      <c r="ID129" s="505"/>
      <c r="IE129" s="135"/>
      <c r="IF129" s="56"/>
      <c r="IG129" s="33"/>
      <c r="IH129" s="510">
        <f>IF(ISBLANK(IM3),"",COUNTIF(IM12:IM112,"=0"))</f>
        <v>0</v>
      </c>
      <c r="II129" s="510"/>
      <c r="IJ129" s="505">
        <f>IF(ISBLANK(IM3),"",IH129/IH114)</f>
        <v>0</v>
      </c>
      <c r="IK129" s="505"/>
      <c r="IL129" s="135"/>
      <c r="IM129" s="56"/>
      <c r="IN129" s="33"/>
      <c r="IO129" s="510">
        <f>IF(ISBLANK(IT3),"",COUNTIF(IT12:IT112,"=0"))</f>
        <v>1</v>
      </c>
      <c r="IP129" s="510"/>
      <c r="IQ129" s="505">
        <f>IF(ISBLANK(IT3),"",IO129/IO114)</f>
        <v>1.9607843137254902E-2</v>
      </c>
      <c r="IR129" s="505"/>
      <c r="IS129" s="135"/>
      <c r="IT129" s="56"/>
      <c r="IU129" s="33"/>
      <c r="IV129" s="510">
        <f>IF(ISBLANK(JA3),"",COUNTIF(JA12:JA112,"=0"))</f>
        <v>0</v>
      </c>
      <c r="IW129" s="510"/>
      <c r="IX129" s="505">
        <f>IF(ISBLANK(JA3),"",IV129/IV114)</f>
        <v>0</v>
      </c>
      <c r="IY129" s="505"/>
      <c r="IZ129" s="135"/>
      <c r="JA129" s="56"/>
      <c r="JB129" s="33"/>
      <c r="JC129" s="510">
        <f>IF(ISBLANK(JH3),"",COUNTIF(JH12:JH112,"=0"))</f>
        <v>0</v>
      </c>
      <c r="JD129" s="510"/>
      <c r="JE129" s="505">
        <f>IF(ISBLANK(JH3),"",JC129/JC114)</f>
        <v>0</v>
      </c>
      <c r="JF129" s="505"/>
      <c r="JG129" s="135"/>
      <c r="JH129" s="56"/>
      <c r="JI129" s="33"/>
      <c r="JJ129" s="510">
        <f>IF(ISBLANK(JO3),"",COUNTIF(JO12:JO112,"=0"))</f>
        <v>2</v>
      </c>
      <c r="JK129" s="510"/>
      <c r="JL129" s="505">
        <f>IF(ISBLANK(JO3),"",JJ129/JJ114)</f>
        <v>3.8461538461538464E-2</v>
      </c>
      <c r="JM129" s="505"/>
      <c r="JN129" s="135"/>
      <c r="JO129" s="56"/>
      <c r="JP129" s="33"/>
      <c r="JQ129" s="510">
        <f>IF(ISBLANK(JV3),"",COUNTIF(JV12:JV112,"=0"))</f>
        <v>0</v>
      </c>
      <c r="JR129" s="510"/>
      <c r="JS129" s="505">
        <f>IF(ISBLANK(JV3),"",JQ129/JQ114)</f>
        <v>0</v>
      </c>
      <c r="JT129" s="505"/>
      <c r="JU129" s="135"/>
      <c r="JV129" s="56"/>
      <c r="JW129" s="33"/>
      <c r="JX129" s="510">
        <f>IF(ISBLANK(KC3),"",COUNTIF(KC12:KC112,"=0"))</f>
        <v>2</v>
      </c>
      <c r="JY129" s="510"/>
      <c r="JZ129" s="505">
        <f>IF(ISBLANK(KC3),"",JX129/JX114)</f>
        <v>4.4444444444444446E-2</v>
      </c>
      <c r="KA129" s="505"/>
      <c r="KB129" s="135"/>
      <c r="KC129" s="56"/>
      <c r="KD129" s="33"/>
      <c r="KE129" s="510">
        <f>IF(ISBLANK(KJ3),"",COUNTIF(KJ12:KJ112,"=0"))</f>
        <v>39</v>
      </c>
      <c r="KF129" s="510"/>
      <c r="KG129" s="505">
        <f>IF(ISBLANK(KJ3),"",KE129/KE114)</f>
        <v>0.82978723404255317</v>
      </c>
      <c r="KH129" s="505"/>
      <c r="KI129" s="135"/>
      <c r="KJ129" s="56"/>
      <c r="KK129" s="33"/>
      <c r="KL129" s="510">
        <f>IF(ISBLANK(KQ3),"",COUNTIF(KQ12:KQ112,"=0"))</f>
        <v>0</v>
      </c>
      <c r="KM129" s="510"/>
      <c r="KN129" s="505">
        <f>IF(ISBLANK(KQ3),"",KL129/KL114)</f>
        <v>0</v>
      </c>
      <c r="KO129" s="505"/>
      <c r="KP129" s="135"/>
      <c r="KQ129" s="56"/>
      <c r="KR129" s="111"/>
      <c r="KS129" s="530">
        <f>IF(ISBLANK(KX3),"",COUNTIF(KX12:KX112,"=0"))</f>
        <v>0</v>
      </c>
      <c r="KT129" s="530"/>
      <c r="KU129" s="533">
        <f>IF(ISBLANK(KX3),"",KS129/KS114)</f>
        <v>0</v>
      </c>
      <c r="KV129" s="533"/>
      <c r="KW129" s="233"/>
      <c r="KX129" s="379"/>
      <c r="KY129" s="232"/>
      <c r="KZ129" s="530">
        <f>IF(ISBLANK(LE3),"",COUNTIF(LE12:LE112,"=0"))</f>
        <v>43</v>
      </c>
      <c r="LA129" s="530"/>
      <c r="LB129" s="533">
        <f>IF(ISBLANK(LE3),"",KZ129/KZ114)</f>
        <v>0.87755102040816324</v>
      </c>
      <c r="LC129" s="533"/>
      <c r="LD129" s="233"/>
      <c r="LE129" s="379"/>
      <c r="LF129" s="33"/>
      <c r="LG129" s="510">
        <f>IF(ISBLANK(LL3),"",COUNTIF(LL12:LL112,"=0"))</f>
        <v>0</v>
      </c>
      <c r="LH129" s="510"/>
      <c r="LI129" s="505">
        <f>IF(ISBLANK(LL3),"",LG129/LG114)</f>
        <v>0</v>
      </c>
      <c r="LJ129" s="505"/>
      <c r="LK129" s="135"/>
      <c r="LL129" s="56"/>
      <c r="LM129" s="33"/>
      <c r="LN129" s="510">
        <f>IF(ISBLANK(LS3),"",COUNTIF(LS12:LS112,"=0"))</f>
        <v>0</v>
      </c>
      <c r="LO129" s="510"/>
      <c r="LP129" s="505">
        <f>IF(ISBLANK(LS3),"",LN129/LN114)</f>
        <v>0</v>
      </c>
      <c r="LQ129" s="505"/>
      <c r="LR129" s="135"/>
      <c r="LS129" s="56"/>
      <c r="LT129" s="33"/>
      <c r="LU129" s="510">
        <f>IF(ISBLANK(LZ3),"",COUNTIF(LZ12:LZ112,"=0"))</f>
        <v>0</v>
      </c>
      <c r="LV129" s="510"/>
      <c r="LW129" s="505">
        <f>IF(ISBLANK(LZ3),"",LU129/LU114)</f>
        <v>0</v>
      </c>
      <c r="LX129" s="505"/>
      <c r="LY129" s="135"/>
      <c r="LZ129" s="56"/>
      <c r="MA129" s="33"/>
      <c r="MB129" s="510">
        <f>IF(ISBLANK(MG3),"",COUNTIF(MG12:MG112,"=0"))</f>
        <v>0</v>
      </c>
      <c r="MC129" s="510"/>
      <c r="MD129" s="505">
        <f>IF(ISBLANK(MG3),"",MB129/MB114)</f>
        <v>0</v>
      </c>
      <c r="ME129" s="505"/>
      <c r="MF129" s="135"/>
      <c r="MG129" s="56"/>
      <c r="MH129" s="33"/>
      <c r="MI129" s="510">
        <f>IF(ISBLANK(MN3),"",COUNTIF(MN12:MN112,"=0"))</f>
        <v>1</v>
      </c>
      <c r="MJ129" s="510"/>
      <c r="MK129" s="505">
        <f>IF(ISBLANK(MN3),"",MI129/MI114)</f>
        <v>2.3255813953488372E-2</v>
      </c>
      <c r="ML129" s="505"/>
      <c r="MM129" s="135"/>
      <c r="MN129" s="56"/>
      <c r="MO129" s="33"/>
      <c r="MP129" s="510">
        <f>IF(ISBLANK(MU3),"",COUNTIF(MU12:MU112,"=0"))</f>
        <v>7</v>
      </c>
      <c r="MQ129" s="510"/>
      <c r="MR129" s="505">
        <f>IF(ISBLANK(MU3),"",MP129/MP114)</f>
        <v>0.16279069767441862</v>
      </c>
      <c r="MS129" s="505"/>
      <c r="MT129" s="135"/>
      <c r="MU129" s="56"/>
      <c r="MV129" s="33"/>
      <c r="MW129" s="510">
        <f>IF(ISBLANK(NB3),"",COUNTIF(NB12:NB112,"=0"))</f>
        <v>28</v>
      </c>
      <c r="MX129" s="510"/>
      <c r="MY129" s="505">
        <f>IF(ISBLANK(NB3),"",MW129/MW114)</f>
        <v>0.71794871794871795</v>
      </c>
      <c r="MZ129" s="505"/>
      <c r="NA129" s="135"/>
      <c r="NB129" s="56"/>
      <c r="NC129" s="33"/>
      <c r="ND129" s="510" t="str">
        <f>IF(ISBLANK(NI3),"",COUNTIF(NI12:NI112,"=0"))</f>
        <v/>
      </c>
      <c r="NE129" s="510"/>
      <c r="NF129" s="505" t="str">
        <f>IF(ISBLANK(NI3),"",ND129/ND114)</f>
        <v/>
      </c>
      <c r="NG129" s="505"/>
      <c r="NH129" s="135"/>
      <c r="NI129" s="56"/>
      <c r="NJ129" s="33"/>
      <c r="NK129" s="510">
        <f>IF(ISBLANK(NP3),"",COUNTIF(NP12:NP112,"=0"))</f>
        <v>5</v>
      </c>
      <c r="NL129" s="510"/>
      <c r="NM129" s="505">
        <f>IF(ISBLANK(NP3),"",NK129/NK114)</f>
        <v>0.12195121951219512</v>
      </c>
      <c r="NN129" s="505"/>
      <c r="NO129" s="135"/>
      <c r="NP129" s="56"/>
      <c r="NQ129" s="33"/>
      <c r="NR129" s="510">
        <f>IF(ISBLANK(NW3),"",COUNTIF(NW12:NW112,"=0"))</f>
        <v>0</v>
      </c>
      <c r="NS129" s="510"/>
      <c r="NT129" s="505">
        <f>IF(ISBLANK(NW3),"",NR129/NR114)</f>
        <v>0</v>
      </c>
      <c r="NU129" s="505"/>
      <c r="NV129" s="135"/>
      <c r="NW129" s="56"/>
      <c r="NX129" s="33"/>
      <c r="NY129" s="510">
        <f>IF(ISBLANK(OD3),"",COUNTIF(OD12:OD112,"=0"))</f>
        <v>0</v>
      </c>
      <c r="NZ129" s="510"/>
      <c r="OA129" s="505">
        <f>IF(ISBLANK(OD3),"",NY129/NY114)</f>
        <v>0</v>
      </c>
      <c r="OB129" s="505"/>
      <c r="OC129" s="135"/>
      <c r="OD129" s="56"/>
      <c r="OE129" s="33"/>
      <c r="OF129" s="510" t="str">
        <f>IF(ISBLANK(OK3),"",COUNTIF(OK12:OK112,"=0"))</f>
        <v/>
      </c>
      <c r="OG129" s="510"/>
      <c r="OH129" s="505" t="str">
        <f>IF(ISBLANK(OK3),"",OF129/OF114)</f>
        <v/>
      </c>
      <c r="OI129" s="505"/>
      <c r="OJ129" s="135"/>
      <c r="OK129" s="56"/>
      <c r="OL129" s="33"/>
      <c r="OM129" s="510" t="str">
        <f>IF(ISBLANK(OR3),"",COUNTIF(OR12:OR112,"=0"))</f>
        <v/>
      </c>
      <c r="ON129" s="510"/>
      <c r="OO129" s="505" t="str">
        <f>IF(ISBLANK(OR3),"",OM129/OM114)</f>
        <v/>
      </c>
      <c r="OP129" s="505"/>
      <c r="OQ129" s="135"/>
      <c r="OR129" s="56"/>
      <c r="OS129" s="33"/>
      <c r="OT129" s="510" t="str">
        <f>IF(ISBLANK(OY3),"",COUNTIF(OY12:OY112,"=0"))</f>
        <v/>
      </c>
      <c r="OU129" s="510"/>
      <c r="OV129" s="505" t="str">
        <f>IF(ISBLANK(OY3),"",OT129/OT114)</f>
        <v/>
      </c>
      <c r="OW129" s="505"/>
      <c r="OX129" s="135"/>
      <c r="OY129" s="56"/>
      <c r="OZ129" s="33"/>
      <c r="PA129" s="510" t="str">
        <f>IF(ISBLANK(PF3),"",COUNTIF(PF12:PF112,"=0"))</f>
        <v/>
      </c>
      <c r="PB129" s="510"/>
      <c r="PC129" s="505" t="str">
        <f>IF(ISBLANK(PF3),"",PA129/PA114)</f>
        <v/>
      </c>
      <c r="PD129" s="505"/>
      <c r="PE129" s="135"/>
      <c r="PF129" s="56"/>
      <c r="PG129" s="33"/>
      <c r="PH129" s="510" t="str">
        <f>IF(ISBLANK(PM3),"",COUNTIF(PM12:PM112,"=0"))</f>
        <v/>
      </c>
      <c r="PI129" s="510"/>
      <c r="PJ129" s="505" t="str">
        <f>IF(ISBLANK(PM3),"",PH129/PH114)</f>
        <v/>
      </c>
      <c r="PK129" s="505"/>
      <c r="PL129" s="135"/>
      <c r="PM129" s="56"/>
      <c r="PN129" s="33"/>
      <c r="PO129" s="510" t="str">
        <f>IF(ISBLANK(PT3),"",COUNTIF(PT12:PT112,"=0"))</f>
        <v/>
      </c>
      <c r="PP129" s="510"/>
      <c r="PQ129" s="505" t="str">
        <f>IF(ISBLANK(PT3),"",PO129/PO114)</f>
        <v/>
      </c>
      <c r="PR129" s="505"/>
      <c r="PS129" s="135"/>
      <c r="PT129" s="56"/>
      <c r="PU129" s="33"/>
      <c r="PV129" s="510" t="str">
        <f>IF(ISBLANK(QA3),"",COUNTIF(QA12:QA112,"=0"))</f>
        <v/>
      </c>
      <c r="PW129" s="510"/>
      <c r="PX129" s="505" t="str">
        <f>IF(ISBLANK(QA3),"",PV129/PV114)</f>
        <v/>
      </c>
      <c r="PY129" s="505"/>
      <c r="PZ129" s="135"/>
      <c r="QA129" s="56"/>
    </row>
    <row r="130" spans="1:443" ht="15" customHeight="1" thickBot="1" x14ac:dyDescent="0.25">
      <c r="A130" s="519"/>
      <c r="B130" s="57" t="s">
        <v>272</v>
      </c>
      <c r="C130" s="54"/>
      <c r="D130" s="514">
        <f>SUMIF(I12:I112,"&gt;=0")/COUNTIF(I12:I112,"&gt;=0")</f>
        <v>53.863636363636367</v>
      </c>
      <c r="E130" s="514"/>
      <c r="F130" s="110"/>
      <c r="G130" s="110"/>
      <c r="H130" s="58"/>
      <c r="I130" s="59"/>
      <c r="J130" s="33"/>
      <c r="K130" s="514">
        <f>SUMIF(P12:P112,"&gt;=0")/COUNTIF(P12:P112,"&gt;=0")</f>
        <v>52.784810126582279</v>
      </c>
      <c r="L130" s="514"/>
      <c r="M130" s="110"/>
      <c r="N130" s="110"/>
      <c r="O130" s="58"/>
      <c r="P130" s="59"/>
      <c r="Q130" s="33"/>
      <c r="R130" s="514">
        <f>IF(ISBLANK(W3),"",SUMIF(W12:W112,"&gt;=0")/COUNTIF(W12:W112,"&gt;=0"))</f>
        <v>30.602409638554217</v>
      </c>
      <c r="S130" s="514"/>
      <c r="T130" s="110"/>
      <c r="U130" s="110"/>
      <c r="V130" s="58"/>
      <c r="W130" s="59"/>
      <c r="X130" s="33"/>
      <c r="Y130" s="514">
        <f>IF(ISBLANK(AD3),"",SUMIF(AD12:AD112,"&gt;=0")/COUNTIF(AD12:AD112,"&gt;=0"))</f>
        <v>44.714285714285715</v>
      </c>
      <c r="Z130" s="514"/>
      <c r="AA130" s="110"/>
      <c r="AB130" s="110"/>
      <c r="AC130" s="80"/>
      <c r="AD130" s="59"/>
      <c r="AE130" s="33"/>
      <c r="AF130" s="514">
        <f>IF(ISBLANK(AK3),"",SUMIF(AK12:AK112,"&gt;=0")/COUNTIF(AK12:AK112,"&gt;=0"))</f>
        <v>37.636363636363633</v>
      </c>
      <c r="AG130" s="514"/>
      <c r="AH130" s="110"/>
      <c r="AI130" s="110"/>
      <c r="AJ130" s="80"/>
      <c r="AK130" s="59"/>
      <c r="AL130" s="33"/>
      <c r="AM130" s="514">
        <f>IF(ISBLANK(AR3),"",SUMIF(AR12:AR112,"&gt;=0")/COUNTIF(AR12:AR112,"&gt;=0"))</f>
        <v>57.213114754098363</v>
      </c>
      <c r="AN130" s="514"/>
      <c r="AO130" s="110"/>
      <c r="AP130" s="110"/>
      <c r="AQ130" s="80"/>
      <c r="AR130" s="59"/>
      <c r="AS130" s="33"/>
      <c r="AT130" s="514">
        <f>IF(ISBLANK(AY3),"",SUMIF(AY12:AY112,"&gt;=0")/COUNTIF(AY12:AY112,"&gt;=0"))</f>
        <v>46.666666666666664</v>
      </c>
      <c r="AU130" s="514"/>
      <c r="AV130" s="110"/>
      <c r="AW130" s="110"/>
      <c r="AX130" s="136"/>
      <c r="AY130" s="59"/>
      <c r="AZ130" s="33"/>
      <c r="BA130" s="514">
        <f>IF(ISBLANK(BF3),"",SUMIF(BF12:BF112,"&gt;=0")/COUNTIF(BF12:BF112,"&gt;=0"))</f>
        <v>24.754098360655739</v>
      </c>
      <c r="BB130" s="514"/>
      <c r="BC130" s="110"/>
      <c r="BD130" s="110"/>
      <c r="BE130" s="136"/>
      <c r="BF130" s="59"/>
      <c r="BG130" s="33"/>
      <c r="BH130" s="514">
        <f>IF(ISBLANK(BM3),"",SUMIF(BM12:BM112,"&gt;=0")/COUNTIF(BM12:BM112,"&gt;=0"))</f>
        <v>42.318840579710148</v>
      </c>
      <c r="BI130" s="514"/>
      <c r="BJ130" s="110"/>
      <c r="BK130" s="110"/>
      <c r="BL130" s="136"/>
      <c r="BM130" s="59"/>
      <c r="BN130" s="33"/>
      <c r="BO130" s="514">
        <f>IF(ISBLANK(BT3),"",SUMIF(BT12:BT112,"&gt;=0")/COUNTIF(BT12:BT112,"&gt;=0"))</f>
        <v>38.939393939393938</v>
      </c>
      <c r="BP130" s="514"/>
      <c r="BQ130" s="110"/>
      <c r="BR130" s="110"/>
      <c r="BS130" s="136"/>
      <c r="BT130" s="59"/>
      <c r="BU130" s="33"/>
      <c r="BV130" s="514">
        <f>IF(ISBLANK(CA3),"",SUMIF(CA12:CA112,"&gt;=0")/COUNTIF(CA12:CA112,"&gt;=0"))</f>
        <v>47.96875</v>
      </c>
      <c r="BW130" s="514"/>
      <c r="BX130" s="110"/>
      <c r="BY130" s="110"/>
      <c r="BZ130" s="136"/>
      <c r="CA130" s="59"/>
      <c r="CB130" s="33"/>
      <c r="CC130" s="514">
        <f>IF(ISBLANK(CH3),"",SUMIF(CH12:CH112,"&gt;=0")/COUNTIF(CH12:CH112,"&gt;=0"))</f>
        <v>31.428571428571427</v>
      </c>
      <c r="CD130" s="514"/>
      <c r="CE130" s="110"/>
      <c r="CF130" s="110"/>
      <c r="CG130" s="136"/>
      <c r="CH130" s="59"/>
      <c r="CI130" s="33"/>
      <c r="CJ130" s="514">
        <f>IF(ISBLANK(CO3),"",SUMIF(CO12:CO112,"&gt;=0")/COUNTIF(CO12:CO112,"&gt;=0"))</f>
        <v>42.153846153846153</v>
      </c>
      <c r="CK130" s="514"/>
      <c r="CL130" s="110"/>
      <c r="CM130" s="110"/>
      <c r="CN130" s="136"/>
      <c r="CO130" s="59"/>
      <c r="CP130" s="33"/>
      <c r="CQ130" s="514">
        <f>IF(ISBLANK(CV3),"",SUMIF(CV12:CV112,"&gt;=0")/COUNTIF(CV12:CV112,"&gt;=0"))</f>
        <v>53.125</v>
      </c>
      <c r="CR130" s="514"/>
      <c r="CS130" s="110"/>
      <c r="CT130" s="110"/>
      <c r="CU130" s="136"/>
      <c r="CV130" s="59"/>
      <c r="CW130" s="33"/>
      <c r="CX130" s="514">
        <f>IF(ISBLANK(DC3),"",SUMIF(DC12:DC112,"&gt;=0")/COUNTIF(DC12:DC112,"&gt;=0"))</f>
        <v>10.793650793650794</v>
      </c>
      <c r="CY130" s="514"/>
      <c r="CZ130" s="110"/>
      <c r="DA130" s="110"/>
      <c r="DB130" s="136"/>
      <c r="DC130" s="59"/>
      <c r="DD130" s="33"/>
      <c r="DE130" s="514">
        <f>IF(ISBLANK(DJ3),"",SUMIF(DJ12:DJ112,"&gt;=0")/COUNTIF(DJ12:DJ112,"&gt;=0"))</f>
        <v>34.745762711864408</v>
      </c>
      <c r="DF130" s="514"/>
      <c r="DG130" s="110"/>
      <c r="DH130" s="110"/>
      <c r="DI130" s="136"/>
      <c r="DJ130" s="59"/>
      <c r="DK130" s="33"/>
      <c r="DL130" s="514">
        <f>IF(ISBLANK(DQ3),"",SUMIF(DQ12:DQ112,"&gt;=0")/COUNTIF(DQ12:DQ112,"&gt;=0"))</f>
        <v>7.5409836065573774</v>
      </c>
      <c r="DM130" s="514"/>
      <c r="DN130" s="110"/>
      <c r="DO130" s="110"/>
      <c r="DP130" s="136"/>
      <c r="DQ130" s="59"/>
      <c r="DR130" s="33"/>
      <c r="DS130" s="514">
        <f>IF(ISBLANK(DX3),"",SUMIF(DX12:DX112,"&gt;=0")/COUNTIF(DX12:DX112,"&gt;=0"))</f>
        <v>56.5</v>
      </c>
      <c r="DT130" s="514"/>
      <c r="DU130" s="110"/>
      <c r="DV130" s="110"/>
      <c r="DW130" s="136"/>
      <c r="DX130" s="59"/>
      <c r="DY130" s="33"/>
      <c r="DZ130" s="514">
        <f>IF(ISBLANK(EE3),"",SUMIF(EE12:EE112,"&gt;=0")/COUNTIF(EE12:EE112,"&gt;=0"))</f>
        <v>37.796610169491522</v>
      </c>
      <c r="EA130" s="514"/>
      <c r="EB130" s="110"/>
      <c r="EC130" s="110"/>
      <c r="ED130" s="136"/>
      <c r="EE130" s="59"/>
      <c r="EF130" s="33"/>
      <c r="EG130" s="514">
        <f>IF(ISBLANK(EL3),"",SUMIF(EL12:EL112,"&gt;=0")/COUNTIF(EL12:EL112,"&gt;=0"))</f>
        <v>38.813559322033896</v>
      </c>
      <c r="EH130" s="514"/>
      <c r="EI130" s="110"/>
      <c r="EJ130" s="110"/>
      <c r="EK130" s="136"/>
      <c r="EL130" s="59"/>
      <c r="EM130" s="33"/>
      <c r="EN130" s="514">
        <f>IF(ISBLANK(ES3),"",SUMIF(ES12:ES112,"&gt;=0")/COUNTIF(ES12:ES112,"&gt;=0"))</f>
        <v>46.833333333333336</v>
      </c>
      <c r="EO130" s="514"/>
      <c r="EP130" s="110"/>
      <c r="EQ130" s="110"/>
      <c r="ER130" s="136"/>
      <c r="ES130" s="59"/>
      <c r="ET130" s="33"/>
      <c r="EU130" s="514">
        <f>IF(ISBLANK(EZ3),"",SUMIF(EZ12:EZ112,"&gt;=0")/COUNTIF(EZ12:EZ112,"&gt;=0"))</f>
        <v>24.90909090909091</v>
      </c>
      <c r="EV130" s="514"/>
      <c r="EW130" s="110"/>
      <c r="EX130" s="110"/>
      <c r="EY130" s="136"/>
      <c r="EZ130" s="59"/>
      <c r="FA130" s="33"/>
      <c r="FB130" s="514">
        <f>IF(ISBLANK(FG3),"",SUMIF(FG12:FG112,"&gt;=0")/COUNTIF(FG12:FG112,"&gt;=0"))</f>
        <v>34.137931034482762</v>
      </c>
      <c r="FC130" s="514"/>
      <c r="FD130" s="110"/>
      <c r="FE130" s="110"/>
      <c r="FF130" s="136"/>
      <c r="FG130" s="59"/>
      <c r="FH130" s="33"/>
      <c r="FI130" s="514">
        <f>IF(ISBLANK(FN3),"",SUMIF(FN12:FN112,"&gt;=0")/COUNTIF(FN12:FN112,"&gt;=0"))</f>
        <v>43.636363636363633</v>
      </c>
      <c r="FJ130" s="514"/>
      <c r="FK130" s="110"/>
      <c r="FL130" s="110"/>
      <c r="FM130" s="136"/>
      <c r="FN130" s="59"/>
      <c r="FO130" s="33"/>
      <c r="FP130" s="514">
        <f>IF(ISBLANK(FU3),"",SUMIF(FU12:FU112,"&gt;=0")/COUNTIF(FU12:FU112,"&gt;=0"))</f>
        <v>52.10526315789474</v>
      </c>
      <c r="FQ130" s="514"/>
      <c r="FR130" s="110"/>
      <c r="FS130" s="110"/>
      <c r="FT130" s="136"/>
      <c r="FU130" s="59"/>
      <c r="FV130" s="33"/>
      <c r="FW130" s="514">
        <f>IF(ISBLANK(GB3),"",SUMIF(GB12:GB112,"&gt;=0")/COUNTIF(GB12:GB112,"&gt;=0"))</f>
        <v>11.836734693877551</v>
      </c>
      <c r="FX130" s="514"/>
      <c r="FY130" s="110"/>
      <c r="FZ130" s="110"/>
      <c r="GA130" s="136"/>
      <c r="GB130" s="59"/>
      <c r="GC130" s="33"/>
      <c r="GD130" s="514">
        <f>IF(ISBLANK(GI3),"",SUMIF(GI12:GI112,"&gt;=0")/COUNTIF(GI12:GI112,"&gt;=0"))</f>
        <v>18.600000000000001</v>
      </c>
      <c r="GE130" s="514"/>
      <c r="GF130" s="110"/>
      <c r="GG130" s="110"/>
      <c r="GH130" s="136"/>
      <c r="GI130" s="59"/>
      <c r="GJ130" s="33"/>
      <c r="GK130" s="514">
        <f>IF(ISBLANK(GP3),"",SUMIF(GP12:GP112,"&gt;=0")/COUNTIF(GP12:GP112,"&gt;=0"))</f>
        <v>50.384615384615387</v>
      </c>
      <c r="GL130" s="514"/>
      <c r="GM130" s="110"/>
      <c r="GN130" s="110"/>
      <c r="GO130" s="136"/>
      <c r="GP130" s="59"/>
      <c r="GQ130" s="33"/>
      <c r="GR130" s="514">
        <f>IF(ISBLANK(GW3),"",SUMIF(GW12:GW112,"&gt;=0")/COUNTIF(GW12:GW112,"&gt;=0"))</f>
        <v>0</v>
      </c>
      <c r="GS130" s="514"/>
      <c r="GT130" s="110"/>
      <c r="GU130" s="110"/>
      <c r="GV130" s="136"/>
      <c r="GW130" s="59"/>
      <c r="GX130" s="33"/>
      <c r="GY130" s="514">
        <f>IF(ISBLANK(HD3),"",SUMIF(HD12:HD112,"&gt;=0")/COUNTIF(HD12:HD112,"&gt;=0"))</f>
        <v>35</v>
      </c>
      <c r="GZ130" s="514"/>
      <c r="HA130" s="110"/>
      <c r="HB130" s="110"/>
      <c r="HC130" s="136"/>
      <c r="HD130" s="59"/>
      <c r="HE130" s="33"/>
      <c r="HF130" s="514">
        <f>IF(ISBLANK(HK3),"",SUMIF(HK12:HK112,"&gt;=0")/COUNTIF(HK12:HK112,"&gt;=0"))</f>
        <v>28.723404255319149</v>
      </c>
      <c r="HG130" s="514"/>
      <c r="HH130" s="110"/>
      <c r="HI130" s="110"/>
      <c r="HJ130" s="136"/>
      <c r="HK130" s="59"/>
      <c r="HL130" s="33"/>
      <c r="HM130" s="514">
        <f>IF(ISBLANK(HR3),"",SUMIF(HR12:HR112,"&gt;=0")/COUNTIF(HR12:HR112,"&gt;=0"))</f>
        <v>2.4</v>
      </c>
      <c r="HN130" s="514"/>
      <c r="HO130" s="110"/>
      <c r="HP130" s="110"/>
      <c r="HQ130" s="136"/>
      <c r="HR130" s="59"/>
      <c r="HS130" s="33"/>
      <c r="HT130" s="514">
        <f>IF(ISBLANK(HY3),"",SUMIF(HY12:HY112,"&gt;=0")/COUNTIF(HY12:HY112,"&gt;=0"))</f>
        <v>38.260869565217391</v>
      </c>
      <c r="HU130" s="514"/>
      <c r="HV130" s="110"/>
      <c r="HW130" s="110"/>
      <c r="HX130" s="136"/>
      <c r="HY130" s="59"/>
      <c r="HZ130" s="33"/>
      <c r="IA130" s="514">
        <f>IF(ISBLANK(IF3),"",SUMIF(IF12:IF112,"&gt;=0")/COUNTIF(IF12:IF112,"&gt;=0"))</f>
        <v>51.53846153846154</v>
      </c>
      <c r="IB130" s="514"/>
      <c r="IC130" s="110"/>
      <c r="ID130" s="110"/>
      <c r="IE130" s="136"/>
      <c r="IF130" s="59"/>
      <c r="IG130" s="33"/>
      <c r="IH130" s="514">
        <f>IF(ISBLANK(IM3),"",SUMIF(IM12:IM112,"&gt;=0")/COUNTIF(IM12:IM112,"&gt;=0"))</f>
        <v>33.4</v>
      </c>
      <c r="II130" s="514"/>
      <c r="IJ130" s="110"/>
      <c r="IK130" s="110"/>
      <c r="IL130" s="136"/>
      <c r="IM130" s="59"/>
      <c r="IN130" s="33"/>
      <c r="IO130" s="514">
        <f>IF(ISBLANK(IT3),"",SUMIF(IT12:IT112,"&gt;=0")/COUNTIF(IT12:IT112,"&gt;=0"))</f>
        <v>50.980392156862742</v>
      </c>
      <c r="IP130" s="514"/>
      <c r="IQ130" s="110"/>
      <c r="IR130" s="110"/>
      <c r="IS130" s="136"/>
      <c r="IT130" s="59"/>
      <c r="IU130" s="33"/>
      <c r="IV130" s="514">
        <f>IF(ISBLANK(JA3),"",SUMIF(JA12:JA112,"&gt;=0")/COUNTIF(JA12:JA112,"&gt;=0"))</f>
        <v>43.75</v>
      </c>
      <c r="IW130" s="514"/>
      <c r="IX130" s="110"/>
      <c r="IY130" s="110"/>
      <c r="IZ130" s="136"/>
      <c r="JA130" s="59"/>
      <c r="JB130" s="33"/>
      <c r="JC130" s="514">
        <f>IF(ISBLANK(JH3),"",SUMIF(JH12:JH112,"&gt;=0")/COUNTIF(JH12:JH112,"&gt;=0"))</f>
        <v>24</v>
      </c>
      <c r="JD130" s="514"/>
      <c r="JE130" s="110"/>
      <c r="JF130" s="110"/>
      <c r="JG130" s="136"/>
      <c r="JH130" s="59"/>
      <c r="JI130" s="33"/>
      <c r="JJ130" s="514">
        <f>IF(ISBLANK(JO3),"",SUMIF(JO12:JO112,"&gt;=0")/COUNTIF(JO12:JO112,"&gt;=0"))</f>
        <v>42.5</v>
      </c>
      <c r="JK130" s="514"/>
      <c r="JL130" s="110"/>
      <c r="JM130" s="110"/>
      <c r="JN130" s="136"/>
      <c r="JO130" s="59"/>
      <c r="JP130" s="33"/>
      <c r="JQ130" s="514">
        <f>IF(ISBLANK(JV3),"",SUMIF(JV12:JV112,"&gt;=0")/COUNTIF(JV12:JV112,"&gt;=0"))</f>
        <v>56.326530612244895</v>
      </c>
      <c r="JR130" s="514"/>
      <c r="JS130" s="110"/>
      <c r="JT130" s="110"/>
      <c r="JU130" s="136"/>
      <c r="JV130" s="59"/>
      <c r="JW130" s="33"/>
      <c r="JX130" s="514">
        <f>IF(ISBLANK(KC3),"",SUMIF(KC12:KC112,"&gt;=0")/COUNTIF(KC12:KC112,"&gt;=0"))</f>
        <v>34.666666666666664</v>
      </c>
      <c r="JY130" s="514"/>
      <c r="JZ130" s="110"/>
      <c r="KA130" s="110"/>
      <c r="KB130" s="136"/>
      <c r="KC130" s="59"/>
      <c r="KD130" s="33"/>
      <c r="KE130" s="514">
        <f>IF(ISBLANK(KJ3),"",SUMIF(KJ12:KJ112,"&gt;=0")/COUNTIF(KJ12:KJ112,"&gt;=0"))</f>
        <v>2.7659574468085109</v>
      </c>
      <c r="KF130" s="514"/>
      <c r="KG130" s="110"/>
      <c r="KH130" s="110"/>
      <c r="KI130" s="136"/>
      <c r="KJ130" s="59"/>
      <c r="KK130" s="33"/>
      <c r="KL130" s="514">
        <f>IF(ISBLANK(KQ3),"",SUMIF(KQ12:KQ112,"&gt;=0")/COUNTIF(KQ12:KQ112,"&gt;=0"))</f>
        <v>38.478260869565219</v>
      </c>
      <c r="KM130" s="514"/>
      <c r="KN130" s="110"/>
      <c r="KO130" s="110"/>
      <c r="KP130" s="136"/>
      <c r="KQ130" s="59"/>
      <c r="KR130" s="111"/>
      <c r="KS130" s="514">
        <f>IF(ISBLANK(KX3),"",SUMIF(KX12:KX112,"&gt;=0")/COUNTIF(KX12:KX112,"&gt;=0"))</f>
        <v>27.777777777777779</v>
      </c>
      <c r="KT130" s="514"/>
      <c r="KU130" s="381"/>
      <c r="KV130" s="381"/>
      <c r="KW130" s="382"/>
      <c r="KX130" s="383"/>
      <c r="KY130" s="232"/>
      <c r="KZ130" s="514">
        <f>IF(ISBLANK(LE3),"",SUMIF(LE12:LE112,"&gt;=0")/COUNTIF(LE12:LE112,"&gt;=0"))</f>
        <v>1.4285714285714286</v>
      </c>
      <c r="LA130" s="514"/>
      <c r="LB130" s="381"/>
      <c r="LC130" s="381"/>
      <c r="LD130" s="382"/>
      <c r="LE130" s="383"/>
      <c r="LF130" s="33"/>
      <c r="LG130" s="514">
        <f>IF(ISBLANK(LL3),"",SUMIF(LL12:LL112,"&gt;=0")/COUNTIF(LL12:LL112,"&gt;=0"))</f>
        <v>51.860465116279073</v>
      </c>
      <c r="LH130" s="514"/>
      <c r="LI130" s="110"/>
      <c r="LJ130" s="110"/>
      <c r="LK130" s="136"/>
      <c r="LL130" s="59"/>
      <c r="LM130" s="33"/>
      <c r="LN130" s="514">
        <f>IF(ISBLANK(LS3),"",SUMIF(LS12:LS112,"&gt;=0")/COUNTIF(LS12:LS112,"&gt;=0"))</f>
        <v>50.5</v>
      </c>
      <c r="LO130" s="514"/>
      <c r="LP130" s="110"/>
      <c r="LQ130" s="110"/>
      <c r="LR130" s="136"/>
      <c r="LS130" s="59"/>
      <c r="LT130" s="33"/>
      <c r="LU130" s="514">
        <f>IF(ISBLANK(LZ3),"",SUMIF(LZ12:LZ112,"&gt;=0")/COUNTIF(LZ12:LZ112,"&gt;=0"))</f>
        <v>30.487804878048781</v>
      </c>
      <c r="LV130" s="514"/>
      <c r="LW130" s="110"/>
      <c r="LX130" s="110"/>
      <c r="LY130" s="136"/>
      <c r="LZ130" s="59"/>
      <c r="MA130" s="33"/>
      <c r="MB130" s="514">
        <f>IF(ISBLANK(MG3),"",SUMIF(MG12:MG112,"&gt;=0")/COUNTIF(MG12:MG112,"&gt;=0"))</f>
        <v>36.341463414634148</v>
      </c>
      <c r="MC130" s="514"/>
      <c r="MD130" s="110"/>
      <c r="ME130" s="110"/>
      <c r="MF130" s="136"/>
      <c r="MG130" s="59"/>
      <c r="MH130" s="33"/>
      <c r="MI130" s="514">
        <f>IF(ISBLANK(MN3),"",SUMIF(MN12:MN112,"&gt;=0")/COUNTIF(MN12:MN112,"&gt;=0"))</f>
        <v>51.162790697674417</v>
      </c>
      <c r="MJ130" s="514"/>
      <c r="MK130" s="110"/>
      <c r="ML130" s="110"/>
      <c r="MM130" s="136"/>
      <c r="MN130" s="59"/>
      <c r="MO130" s="33"/>
      <c r="MP130" s="514">
        <f>IF(ISBLANK(MU3),"",SUMIF(MU12:MU112,"&gt;=0")/COUNTIF(MU12:MU112,"&gt;=0"))</f>
        <v>27.209302325581394</v>
      </c>
      <c r="MQ130" s="514"/>
      <c r="MR130" s="110"/>
      <c r="MS130" s="110"/>
      <c r="MT130" s="136"/>
      <c r="MU130" s="59"/>
      <c r="MV130" s="33"/>
      <c r="MW130" s="514">
        <f>IF(ISBLANK(NB3),"",SUMIF(NB12:NB112,"&gt;=0")/COUNTIF(NB12:NB112,"&gt;=0"))</f>
        <v>4.8717948717948714</v>
      </c>
      <c r="MX130" s="514"/>
      <c r="MY130" s="110"/>
      <c r="MZ130" s="110"/>
      <c r="NA130" s="136"/>
      <c r="NB130" s="59"/>
      <c r="NC130" s="33"/>
      <c r="ND130" s="514" t="str">
        <f>IF(ISBLANK(NI3),"",SUMIF(NI12:NI112,"&gt;=0")/COUNTIF(NI12:NI112,"&gt;=0"))</f>
        <v/>
      </c>
      <c r="NE130" s="514"/>
      <c r="NF130" s="110"/>
      <c r="NG130" s="110"/>
      <c r="NH130" s="136"/>
      <c r="NI130" s="59"/>
      <c r="NJ130" s="33"/>
      <c r="NK130" s="514">
        <f>IF(ISBLANK(NP3),"",SUMIF(NP12:NP112,"&gt;=0")/COUNTIF(NP12:NP112,"&gt;=0"))</f>
        <v>27.560975609756099</v>
      </c>
      <c r="NL130" s="514"/>
      <c r="NM130" s="110"/>
      <c r="NN130" s="110"/>
      <c r="NO130" s="136"/>
      <c r="NP130" s="59"/>
      <c r="NQ130" s="33"/>
      <c r="NR130" s="514">
        <f>IF(ISBLANK(NW3),"",SUMIF(NW12:NW112,"&gt;=0")/COUNTIF(NW12:NW112,"&gt;=0"))</f>
        <v>28.536585365853657</v>
      </c>
      <c r="NS130" s="514"/>
      <c r="NT130" s="110"/>
      <c r="NU130" s="110"/>
      <c r="NV130" s="136"/>
      <c r="NW130" s="59"/>
      <c r="NX130" s="33"/>
      <c r="NY130" s="514">
        <f>IF(ISBLANK(OD3),"",SUMIF(OD12:OD112,"&gt;=0")/COUNTIF(OD12:OD112,"&gt;=0"))</f>
        <v>41.05263157894737</v>
      </c>
      <c r="NZ130" s="514"/>
      <c r="OA130" s="110"/>
      <c r="OB130" s="110"/>
      <c r="OC130" s="136"/>
      <c r="OD130" s="59"/>
      <c r="OE130" s="33"/>
      <c r="OF130" s="514" t="str">
        <f>IF(ISBLANK(OK3),"",SUMIF(OK12:OK112,"&gt;=0")/COUNTIF(OK12:OK112,"&gt;=0"))</f>
        <v/>
      </c>
      <c r="OG130" s="514"/>
      <c r="OH130" s="110"/>
      <c r="OI130" s="110"/>
      <c r="OJ130" s="136"/>
      <c r="OK130" s="59"/>
      <c r="OL130" s="33"/>
      <c r="OM130" s="514" t="str">
        <f>IF(ISBLANK(OR3),"",SUMIF(OR12:OR112,"&gt;=0")/COUNTIF(OR12:OR112,"&gt;=0"))</f>
        <v/>
      </c>
      <c r="ON130" s="514"/>
      <c r="OO130" s="110"/>
      <c r="OP130" s="110"/>
      <c r="OQ130" s="136"/>
      <c r="OR130" s="59"/>
      <c r="OS130" s="33"/>
      <c r="OT130" s="514" t="str">
        <f>IF(ISBLANK(OY3),"",SUMIF(OY12:OY112,"&gt;=0")/COUNTIF(OY12:OY112,"&gt;=0"))</f>
        <v/>
      </c>
      <c r="OU130" s="514"/>
      <c r="OV130" s="110"/>
      <c r="OW130" s="110"/>
      <c r="OX130" s="136"/>
      <c r="OY130" s="59"/>
      <c r="OZ130" s="33"/>
      <c r="PA130" s="514" t="str">
        <f>IF(ISBLANK(PF3),"",SUMIF(PF12:PF112,"&gt;=0")/COUNTIF(PF12:PF112,"&gt;=0"))</f>
        <v/>
      </c>
      <c r="PB130" s="514"/>
      <c r="PC130" s="110"/>
      <c r="PD130" s="110"/>
      <c r="PE130" s="136"/>
      <c r="PF130" s="59"/>
      <c r="PG130" s="33"/>
      <c r="PH130" s="514" t="str">
        <f>IF(ISBLANK(PM3),"",SUMIF(PM12:PM112,"&gt;=0")/COUNTIF(PM12:PM112,"&gt;=0"))</f>
        <v/>
      </c>
      <c r="PI130" s="514"/>
      <c r="PJ130" s="110"/>
      <c r="PK130" s="110"/>
      <c r="PL130" s="136"/>
      <c r="PM130" s="59"/>
      <c r="PN130" s="33"/>
      <c r="PO130" s="514" t="str">
        <f>IF(ISBLANK(PT3),"",SUMIF(PT12:PT112,"&gt;=0")/COUNTIF(PT12:PT112,"&gt;=0"))</f>
        <v/>
      </c>
      <c r="PP130" s="514"/>
      <c r="PQ130" s="110"/>
      <c r="PR130" s="110"/>
      <c r="PS130" s="136"/>
      <c r="PT130" s="59"/>
      <c r="PU130" s="33"/>
      <c r="PV130" s="514" t="str">
        <f>IF(ISBLANK(QA3),"",SUMIF(QA12:QA112,"&gt;=0")/COUNTIF(QA12:QA112,"&gt;=0"))</f>
        <v/>
      </c>
      <c r="PW130" s="514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BH3" activePane="bottomRight" state="frozen"/>
      <selection pane="topRight" activeCell="J1" sqref="J1"/>
      <selection pane="bottomLeft" activeCell="A3" sqref="A3"/>
      <selection pane="bottomRight" activeCell="BP11" sqref="BP11"/>
    </sheetView>
  </sheetViews>
  <sheetFormatPr defaultColWidth="9.140625" defaultRowHeight="12.75" x14ac:dyDescent="0.2"/>
  <cols>
    <col min="1" max="1" width="2.7109375" style="4" customWidth="1"/>
    <col min="2" max="2" width="8.570312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338</v>
      </c>
      <c r="F2" s="310" t="s">
        <v>333</v>
      </c>
      <c r="G2" s="311" t="s">
        <v>339</v>
      </c>
      <c r="H2" s="311" t="s">
        <v>334</v>
      </c>
      <c r="I2" s="312" t="s">
        <v>335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>Chelsea (N)</v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44" t="s">
        <v>278</v>
      </c>
      <c r="BW2" s="545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2310</v>
      </c>
      <c r="F3" s="305">
        <f>IF(ISBLANK(Výsledky!$I$3),"-",SUM(J3:M3,O3,Q3,S3:T3,V3,X3,Z3:AA3,AC3:AE3,AG3:AI3,AK3:AM3,AP3,AR3,AT3:AU3,AW3:AX3,BA3,BC3:BD3,BF3,BH3,BJ3,BL3,BN3,BP3,BR3:BS3))</f>
        <v>1540</v>
      </c>
      <c r="G3" s="147">
        <f>IF(ISBLANK(Výsledky!$AK$3),"-",SUM(N3,R3,U3,Y3,AB3,AF3,AV3,BB3,BG3,BI3,BM3,BO3,BT3))</f>
        <v>450</v>
      </c>
      <c r="H3" s="147">
        <f>IF(ISBLANK(Výsledky!$AY$3),"-",SUM(P3,W3,AJ3,AO3,AQ3,AY3))</f>
        <v>130</v>
      </c>
      <c r="I3" s="166">
        <f>IF(ISBLANK(Výsledky!$HK$3),"-",SUM(AN3,AS3,AZ3,BE3,BK3,BQ3))</f>
        <v>190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>
        <f>IF(ISBLANK(Výsledky!$LS$3),"",Výsledky!LS96)</f>
        <v>30</v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 t="str">
        <f>IF(ISBLANK(Výsledky!$NI$3),"",Výsledky!NI96)</f>
        <v/>
      </c>
      <c r="BK3" s="148">
        <f>IF(ISBLANK(Výsledky!$NP$3),"",Výsledky!NP96)</f>
        <v>20</v>
      </c>
      <c r="BL3" s="148">
        <f>IF(ISBLANK(Výsledky!$NW$3),"",Výsledky!NW96)</f>
        <v>30</v>
      </c>
      <c r="BM3" s="148">
        <f>IF(ISBLANK(Výsledky!$OD$3),"",Výsledky!OD96)</f>
        <v>50</v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2170</v>
      </c>
      <c r="F4" s="306">
        <f>IF(ISBLANK(Výsledky!$I$3),"-",SUM(J4:M4,O4,Q4,S4:T4,V4,X4,Z4:AA4,AC4:AE4,AG4:AI4,AK4:AM4,AP4,AR4,AT4:AU4,AW4:AX4,BA4,BC4:BD4,BF4,BH4,BJ4,BL4,BN4,BP4,BR4:BS4))</f>
        <v>1310</v>
      </c>
      <c r="G4" s="151">
        <f>IF(ISBLANK(Výsledky!$AK$3),"-",SUM(N4,R4,U4,Y4,AB4,AF4,AV4,BB4,BG4,BI4,BM4,BO4,BT4))</f>
        <v>450</v>
      </c>
      <c r="H4" s="151">
        <f>IF(ISBLANK(Výsledky!$AY$3),"-",SUM(P4,W4,AJ4,AO4,AQ4,AY4))</f>
        <v>190</v>
      </c>
      <c r="I4" s="167">
        <f>IF(ISBLANK(Výsledky!$HK$3),"-",SUM(AN4,AS4,AZ4,BE4,BK4,BQ4))</f>
        <v>220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>
        <f>IF(ISBLANK(Výsledky!$LS$3),"",Výsledky!LS99)</f>
        <v>50</v>
      </c>
      <c r="BE4" s="152">
        <f>IF(ISBLANK(Výsledky!$LZ$3),"",Výsledky!LZ99)</f>
        <v>60</v>
      </c>
      <c r="BF4" s="152">
        <f>IF(ISBLANK(Výsledky!$MG$3),"",Výsledky!MG99)</f>
        <v>30</v>
      </c>
      <c r="BG4" s="152">
        <f>IF(ISBLANK(Výsledky!$MN$3),"",Výsledky!MN99)</f>
        <v>60</v>
      </c>
      <c r="BH4" s="152">
        <f>IF(ISBLANK(Výsledky!$MU$3),"",Výsledky!MU99)</f>
        <v>20</v>
      </c>
      <c r="BI4" s="152">
        <f>IF(ISBLANK(Výsledky!$NB$3),"",Výsledky!NB99)</f>
        <v>0</v>
      </c>
      <c r="BJ4" s="152" t="str">
        <f>IF(ISBLANK(Výsledky!$NI$3),"",Výsledky!NI99)</f>
        <v/>
      </c>
      <c r="BK4" s="152">
        <f>IF(ISBLANK(Výsledky!$NP$3),"",Výsledky!NP99)</f>
        <v>30</v>
      </c>
      <c r="BL4" s="152">
        <f>IF(ISBLANK(Výsledky!$NW$3),"",Výsledky!NW99)</f>
        <v>20</v>
      </c>
      <c r="BM4" s="152">
        <f>IF(ISBLANK(Výsledky!$OD$3),"",Výsledky!OD99)</f>
        <v>30</v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2150</v>
      </c>
      <c r="F5" s="306">
        <f>IF(ISBLANK(Výsledky!$I$3),"-",SUM(J5:M5,O5,Q5,S5:T5,V5,X5,Z5:AA5,AC5:AE5,AG5:AI5,AK5:AM5,AP5,AR5,AT5:AU5,AW5:AX5,BA5,BC5:BD5,BF5,BH5,BJ5,BL5,BN5,BP5,BR5:BS5))</f>
        <v>1300</v>
      </c>
      <c r="G5" s="151">
        <f>IF(ISBLANK(Výsledky!$AK$3),"-",SUM(N5,R5,U5,Y5,AB5,AF5,AV5,BB5,BG5,BI5,BM5,BO5,BT5))</f>
        <v>420</v>
      </c>
      <c r="H5" s="151">
        <f>IF(ISBLANK(Výsledky!$AY$3),"-",SUM(P5,W5,AJ5,AO5,AQ5,AY5))</f>
        <v>220</v>
      </c>
      <c r="I5" s="167">
        <f>IF(ISBLANK(Výsledky!$HK$3),"-",SUM(AN5,AS5,AZ5,BE5,BK5,BQ5))</f>
        <v>210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>
        <f>IF(ISBLANK(Výsledky!$LS$3),"",Výsledky!LS78)</f>
        <v>50</v>
      </c>
      <c r="BE5" s="152">
        <f>IF(ISBLANK(Výsledky!$LZ$3),"",Výsledky!LZ78)</f>
        <v>20</v>
      </c>
      <c r="BF5" s="152">
        <f>IF(ISBLANK(Výsledky!$MG$3),"",Výsledky!MG78)</f>
        <v>30</v>
      </c>
      <c r="BG5" s="152">
        <f>IF(ISBLANK(Výsledky!$MN$3),"",Výsledky!MN78)</f>
        <v>40</v>
      </c>
      <c r="BH5" s="152">
        <f>IF(ISBLANK(Výsledky!$MU$3),"",Výsledky!MU78)</f>
        <v>20</v>
      </c>
      <c r="BI5" s="152">
        <f>IF(ISBLANK(Výsledky!$NB$3),"",Výsledky!NB78)</f>
        <v>0</v>
      </c>
      <c r="BJ5" s="152" t="str">
        <f>IF(ISBLANK(Výsledky!$NI$3),"",Výsledky!NI78)</f>
        <v/>
      </c>
      <c r="BK5" s="152">
        <f>IF(ISBLANK(Výsledky!$NP$3),"",Výsledky!NP78)</f>
        <v>20</v>
      </c>
      <c r="BL5" s="152">
        <f>IF(ISBLANK(Výsledky!$NW$3),"",Výsledky!NW78)</f>
        <v>30</v>
      </c>
      <c r="BM5" s="152">
        <f>IF(ISBLANK(Výsledky!$OD$3),"",Výsledky!OD78)</f>
        <v>30</v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Tipy!A81</f>
        <v>82</v>
      </c>
      <c r="D6" s="179" t="str">
        <f>Tipy!B81</f>
        <v>Rajjum</v>
      </c>
      <c r="E6" s="308">
        <f>SUM(F6:I6)</f>
        <v>2150</v>
      </c>
      <c r="F6" s="306">
        <f>IF(ISBLANK(Výsledky!$I$3),"-",SUM(J6:M6,O6,Q6,S6:T6,V6,X6,Z6:AA6,AC6:AE6,AG6:AI6,AK6:AM6,AP6,AR6,AT6:AU6,AW6:AX6,BA6,BC6:BD6,BF6,BH6,BJ6,BL6,BN6,BP6,BR6:BS6))</f>
        <v>1280</v>
      </c>
      <c r="G6" s="151">
        <f>IF(ISBLANK(Výsledky!$AK$3),"-",SUM(N6,R6,U6,Y6,AB6,AF6,AV6,BB6,BG6,BI6,BM6,BO6,BT6))</f>
        <v>470</v>
      </c>
      <c r="H6" s="151">
        <f>IF(ISBLANK(Výsledky!$AY$3),"-",SUM(P6,W6,AJ6,AO6,AQ6,AY6))</f>
        <v>210</v>
      </c>
      <c r="I6" s="167">
        <f>IF(ISBLANK(Výsledky!$HK$3),"-",SUM(AN6,AS6,AZ6,BE6,BK6,BQ6))</f>
        <v>190</v>
      </c>
      <c r="J6" s="164">
        <f>IF(ISBLANK(Výsledky!$I$3),"",Výsledky!I87)</f>
        <v>70</v>
      </c>
      <c r="K6" s="152">
        <f>IF(ISBLANK(Výsledky!$P$3),"",Výsledky!P87)</f>
        <v>80</v>
      </c>
      <c r="L6" s="152">
        <f>IF(ISBLANK(Výsledky!$W$3),"",Výsledky!W87)</f>
        <v>40</v>
      </c>
      <c r="M6" s="152">
        <f>IF(ISBLANK(Výsledky!$AD$3),"",Výsledky!AD87)</f>
        <v>30</v>
      </c>
      <c r="N6" s="152">
        <f>IF(ISBLANK(Výsledky!$AK$3),"",Výsledky!AK87)</f>
        <v>60</v>
      </c>
      <c r="O6" s="152">
        <f>IF(ISBLANK(Výsledky!$AR$3),"",Výsledky!AR87)</f>
        <v>60</v>
      </c>
      <c r="P6" s="152">
        <f>IF(ISBLANK(Výsledky!$AY$3),"",Výsledky!AY87)</f>
        <v>40</v>
      </c>
      <c r="Q6" s="152">
        <f>IF(ISBLANK(Výsledky!$BF$3),"",Výsledky!BF87)</f>
        <v>30</v>
      </c>
      <c r="R6" s="152">
        <f>IF(ISBLANK(Výsledky!$BM$3),"",Výsledky!BM87)</f>
        <v>50</v>
      </c>
      <c r="S6" s="152">
        <f>IF(ISBLANK(Výsledky!$BT$3),"",Výsledky!BT87)</f>
        <v>80</v>
      </c>
      <c r="T6" s="152">
        <f>IF(ISBLANK(Výsledky!$CA$3),"",Výsledky!CA87)</f>
        <v>50</v>
      </c>
      <c r="U6" s="152" t="str">
        <f>IF(ISBLANK(Výsledky!$CH$3),"",Výsledky!CH87)</f>
        <v>-</v>
      </c>
      <c r="V6" s="152">
        <f>IF(ISBLANK(Výsledky!$CO$3),"",Výsledky!CO87)</f>
        <v>30</v>
      </c>
      <c r="W6" s="152">
        <f>IF(ISBLANK(Výsledky!$CV$3),"",Výsledky!CV87)</f>
        <v>60</v>
      </c>
      <c r="X6" s="152">
        <f>IF(ISBLANK(Výsledky!$DC$3),"",Výsledky!DC87)</f>
        <v>0</v>
      </c>
      <c r="Y6" s="152">
        <f>IF(ISBLANK(Výsledky!$DJ$3),"",Výsledky!DJ87)</f>
        <v>10</v>
      </c>
      <c r="Z6" s="152">
        <f>IF(ISBLANK(Výsledky!$DQ$3),"",Výsledky!DQ87)</f>
        <v>0</v>
      </c>
      <c r="AA6" s="152">
        <f>IF(ISBLANK(Výsledky!$DX$3),"",Výsledky!DX87)</f>
        <v>60</v>
      </c>
      <c r="AB6" s="152">
        <f>IF(ISBLANK(Výsledky!$EE$3),"",Výsledky!EE87)</f>
        <v>80</v>
      </c>
      <c r="AC6" s="152">
        <f>IF(ISBLANK(Výsledky!$EL$3),"",Výsledky!EL87)</f>
        <v>40</v>
      </c>
      <c r="AD6" s="152">
        <f>IF(ISBLANK(Výsledky!$ES$3),"",Výsledky!ES87)</f>
        <v>30</v>
      </c>
      <c r="AE6" s="152">
        <f>IF(ISBLANK(Výsledky!$EZ$3),"",Výsledky!EZ87)</f>
        <v>20</v>
      </c>
      <c r="AF6" s="152">
        <f>IF(ISBLANK(Výsledky!$FG$3),"",Výsledky!FG87)</f>
        <v>80</v>
      </c>
      <c r="AG6" s="152">
        <f>IF(ISBLANK(Výsledky!$FN$3),"",Výsledky!FN87)</f>
        <v>60</v>
      </c>
      <c r="AH6" s="152">
        <f>IF(ISBLANK(Výsledky!$FU$3),"",Výsledky!FU87)</f>
        <v>60</v>
      </c>
      <c r="AI6" s="152">
        <f>IF(ISBLANK(Výsledky!$GB$3),"",Výsledky!GB87)</f>
        <v>0</v>
      </c>
      <c r="AJ6" s="152">
        <f>IF(ISBLANK(Výsledky!$GI$3),"",Výsledky!GI87)</f>
        <v>30</v>
      </c>
      <c r="AK6" s="152">
        <f>IF(ISBLANK(Výsledky!$GP$3),"",Výsledky!GP87)</f>
        <v>50</v>
      </c>
      <c r="AL6" s="152">
        <v>0</v>
      </c>
      <c r="AM6" s="152" t="str">
        <f>IF(ISBLANK(Výsledky!$HD$3),"",Výsledky!HD87)</f>
        <v>-</v>
      </c>
      <c r="AN6" s="152">
        <f>IF(ISBLANK(Výsledky!$HK$3),"",Výsledky!HK87)</f>
        <v>20</v>
      </c>
      <c r="AO6" s="152">
        <f>IF(ISBLANK(Výsledky!$HR$3),"",Výsledky!HR87)</f>
        <v>0</v>
      </c>
      <c r="AP6" s="152">
        <f>IF(ISBLANK(Výsledky!$HY$3),"",Výsledky!HY87)</f>
        <v>40</v>
      </c>
      <c r="AQ6" s="152">
        <f>IF(ISBLANK(Výsledky!$IF$3),"",Výsledky!IF87)</f>
        <v>80</v>
      </c>
      <c r="AR6" s="152">
        <f>IF(ISBLANK(Výsledky!$IM$3),"",Výsledky!IM87)</f>
        <v>20</v>
      </c>
      <c r="AS6" s="152">
        <f>IF(ISBLANK(Výsledky!$IT$3),"",Výsledky!IT87)</f>
        <v>70</v>
      </c>
      <c r="AT6" s="152">
        <f>IF(ISBLANK(Výsledky!$JA$3),"",Výsledky!JA87)</f>
        <v>80</v>
      </c>
      <c r="AU6" s="152">
        <f>IF(ISBLANK(Výsledky!$JH$3),"",Výsledky!JH87)</f>
        <v>20</v>
      </c>
      <c r="AV6" s="152">
        <f>IF(ISBLANK(Výsledky!$JO$3),"",Výsledky!JO87)</f>
        <v>60</v>
      </c>
      <c r="AW6" s="152">
        <f>IF(ISBLANK(Výsledky!$JV$3),"",Výsledky!JV87)</f>
        <v>60</v>
      </c>
      <c r="AX6" s="152">
        <f>IF(ISBLANK(Výsledky!$KC$3),"",Výsledky!KC87)</f>
        <v>50</v>
      </c>
      <c r="AY6" s="152">
        <f>IF(ISBLANK(Výsledky!$KJ$3),"",Výsledky!KJ87)</f>
        <v>0</v>
      </c>
      <c r="AZ6" s="152">
        <f>IF(ISBLANK(Výsledky!$KQ$3),"",Výsledky!KQ87)</f>
        <v>20</v>
      </c>
      <c r="BA6" s="152">
        <f>IF(ISBLANK(Výsledky!$KX$3),"",Výsledky!KX87)</f>
        <v>30</v>
      </c>
      <c r="BB6" s="152">
        <f>IF(ISBLANK(Výsledky!$LE$3),"",Výsledky!LE87)</f>
        <v>0</v>
      </c>
      <c r="BC6" s="152">
        <f>IF(ISBLANK(Výsledky!$LL$3),"",Výsledky!LL87)</f>
        <v>30</v>
      </c>
      <c r="BD6" s="152">
        <f>IF(ISBLANK(Výsledky!$LS$3),"",Výsledky!LS87)</f>
        <v>50</v>
      </c>
      <c r="BE6" s="152">
        <f>IF(ISBLANK(Výsledky!$LZ$3),"",Výsledky!LZ87)</f>
        <v>60</v>
      </c>
      <c r="BF6" s="152">
        <f>IF(ISBLANK(Výsledky!$MG$3),"",Výsledky!MG87)</f>
        <v>50</v>
      </c>
      <c r="BG6" s="152">
        <f>IF(ISBLANK(Výsledky!$MN$3),"",Výsledky!MN87)</f>
        <v>70</v>
      </c>
      <c r="BH6" s="152">
        <f>IF(ISBLANK(Výsledky!$MU$3),"",Výsledky!MU87)</f>
        <v>30</v>
      </c>
      <c r="BI6" s="152">
        <f>IF(ISBLANK(Výsledky!$NB$3),"",Výsledky!NB87)</f>
        <v>0</v>
      </c>
      <c r="BJ6" s="152" t="str">
        <f>IF(ISBLANK(Výsledky!$NI$3),"",Výsledky!NI87)</f>
        <v/>
      </c>
      <c r="BK6" s="152">
        <f>IF(ISBLANK(Výsledky!$NP$3),"",Výsledky!NP87)</f>
        <v>20</v>
      </c>
      <c r="BL6" s="152">
        <f>IF(ISBLANK(Výsledky!$NW$3),"",Výsledky!NW87)</f>
        <v>30</v>
      </c>
      <c r="BM6" s="152">
        <f>IF(ISBLANK(Výsledky!$OD$3),"",Výsledky!OD87)</f>
        <v>60</v>
      </c>
      <c r="BN6" s="152" t="str">
        <f>IF(ISBLANK(Výsledky!$OK$3),"",Výsledky!OK87)</f>
        <v/>
      </c>
      <c r="BO6" s="152" t="str">
        <f>IF(ISBLANK(Výsledky!$OR$3),"",Výsledky!OR87)</f>
        <v/>
      </c>
      <c r="BP6" s="152" t="str">
        <f>IF(ISBLANK(Výsledky!$OY$3),"",Výsledky!OY87)</f>
        <v/>
      </c>
      <c r="BQ6" s="152" t="str">
        <f>IF(ISBLANK(Výsledky!$PF$3),"",Výsledky!PF87)</f>
        <v/>
      </c>
      <c r="BR6" s="152" t="str">
        <f>IF(ISBLANK(Výsledky!$PM$3),"",Výsledky!PM87)</f>
        <v/>
      </c>
      <c r="BS6" s="152" t="str">
        <f>IF(ISBLANK(Výsledky!$PT$3),"",Výsledky!PT87)</f>
        <v/>
      </c>
      <c r="BT6" s="153" t="str">
        <f>IF(ISBLANK(Výsledky!$QA$3),"",Výsledky!QA87)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Tipy!A39</f>
        <v>59</v>
      </c>
      <c r="D7" s="179" t="str">
        <f>Tipy!B39</f>
        <v>jirka1618</v>
      </c>
      <c r="E7" s="308">
        <f>SUM(F7:I7)</f>
        <v>2140</v>
      </c>
      <c r="F7" s="306">
        <f>IF(ISBLANK(Výsledky!$I$3),"-",SUM(J7:M7,O7,Q7,S7:T7,V7,X7,Z7:AA7,AC7:AE7,AG7:AI7,AK7:AM7,AP7,AR7,AT7:AU7,AW7:AX7,BA7,BC7:BD7,BF7,BH7,BJ7,BL7,BN7,BP7,BR7:BS7))</f>
        <v>1270</v>
      </c>
      <c r="G7" s="151">
        <f>IF(ISBLANK(Výsledky!$AK$3),"-",SUM(N7,R7,U7,Y7,AB7,AF7,AV7,BB7,BG7,BI7,BM7,BO7,BT7))</f>
        <v>470</v>
      </c>
      <c r="H7" s="151">
        <f>IF(ISBLANK(Výsledky!$AY$3),"-",SUM(P7,W7,AJ7,AO7,AQ7,AY7))</f>
        <v>220</v>
      </c>
      <c r="I7" s="167">
        <f>IF(ISBLANK(Výsledky!$HK$3),"-",SUM(AN7,AS7,AZ7,BE7,BK7,BQ7))</f>
        <v>180</v>
      </c>
      <c r="J7" s="164">
        <f>IF(ISBLANK(Výsledky!$I$3),"",Výsledky!I45)</f>
        <v>80</v>
      </c>
      <c r="K7" s="152">
        <f>IF(ISBLANK(Výsledky!$P$3),"",Výsledky!P45)</f>
        <v>30</v>
      </c>
      <c r="L7" s="152">
        <f>IF(ISBLANK(Výsledky!$W$3),"",Výsledky!W45)</f>
        <v>40</v>
      </c>
      <c r="M7" s="152">
        <f>IF(ISBLANK(Výsledky!$AD$3),"",Výsledky!AD45)</f>
        <v>60</v>
      </c>
      <c r="N7" s="152">
        <f>IF(ISBLANK(Výsledky!$AK$3),"",Výsledky!AK45)</f>
        <v>50</v>
      </c>
      <c r="O7" s="152">
        <f>IF(ISBLANK(Výsledky!$AR$3),"",Výsledky!AR45)</f>
        <v>80</v>
      </c>
      <c r="P7" s="152">
        <f>IF(ISBLANK(Výsledky!$AY$3),"",Výsledky!AY45)</f>
        <v>80</v>
      </c>
      <c r="Q7" s="152">
        <f>IF(ISBLANK(Výsledky!$BF$3),"",Výsledky!BF45)</f>
        <v>30</v>
      </c>
      <c r="R7" s="152">
        <f>IF(ISBLANK(Výsledky!$BM$3),"",Výsledky!BM45)</f>
        <v>50</v>
      </c>
      <c r="S7" s="152">
        <f>IF(ISBLANK(Výsledky!$BT$3),"",Výsledky!BT45)</f>
        <v>50</v>
      </c>
      <c r="T7" s="152">
        <f>IF(ISBLANK(Výsledky!$CA$3),"",Výsledky!CA45)</f>
        <v>60</v>
      </c>
      <c r="U7" s="152">
        <f>IF(ISBLANK(Výsledky!$CH$3),"",Výsledky!CH45)</f>
        <v>50</v>
      </c>
      <c r="V7" s="152">
        <f>IF(ISBLANK(Výsledky!$CO$3),"",Výsledky!CO45)</f>
        <v>60</v>
      </c>
      <c r="W7" s="152">
        <f>IF(ISBLANK(Výsledky!$CV$3),"",Výsledky!CV45)</f>
        <v>60</v>
      </c>
      <c r="X7" s="152">
        <f>IF(ISBLANK(Výsledky!$DC$3),"",Výsledky!DC45)</f>
        <v>0</v>
      </c>
      <c r="Y7" s="152">
        <f>IF(ISBLANK(Výsledky!$DJ$3),"",Výsledky!DJ45)</f>
        <v>50</v>
      </c>
      <c r="Z7" s="152">
        <f>IF(ISBLANK(Výsledky!$DQ$3),"",Výsledky!DQ45)</f>
        <v>0</v>
      </c>
      <c r="AA7" s="152">
        <f>IF(ISBLANK(Výsledky!$DX$3),"",Výsledky!DX45)</f>
        <v>50</v>
      </c>
      <c r="AB7" s="152">
        <f>IF(ISBLANK(Výsledky!$EE$3),"",Výsledky!EE45)</f>
        <v>60</v>
      </c>
      <c r="AC7" s="152">
        <f>IF(ISBLANK(Výsledky!$EL$3),"",Výsledky!EL45)</f>
        <v>50</v>
      </c>
      <c r="AD7" s="152">
        <f>IF(ISBLANK(Výsledky!$ES$3),"",Výsledky!ES45)</f>
        <v>50</v>
      </c>
      <c r="AE7" s="152">
        <f>IF(ISBLANK(Výsledky!$EZ$3),"",Výsledky!EZ45)</f>
        <v>30</v>
      </c>
      <c r="AF7" s="152">
        <f>IF(ISBLANK(Výsledky!$FG$3),"",Výsledky!FG45)</f>
        <v>50</v>
      </c>
      <c r="AG7" s="152">
        <f>IF(ISBLANK(Výsledky!$FN$3),"",Výsledky!FN45)</f>
        <v>50</v>
      </c>
      <c r="AH7" s="152">
        <f>IF(ISBLANK(Výsledky!$FU$3),"",Výsledky!FU45)</f>
        <v>70</v>
      </c>
      <c r="AI7" s="152">
        <f>IF(ISBLANK(Výsledky!$GB$3),"",Výsledky!GB45)</f>
        <v>0</v>
      </c>
      <c r="AJ7" s="152">
        <f>IF(ISBLANK(Výsledky!$GI$3),"",Výsledky!GI45)</f>
        <v>0</v>
      </c>
      <c r="AK7" s="152">
        <f>IF(ISBLANK(Výsledky!$GP$3),"",Výsledky!GP45)</f>
        <v>50</v>
      </c>
      <c r="AL7" s="200">
        <v>0</v>
      </c>
      <c r="AM7" s="152">
        <f>IF(ISBLANK(Výsledky!$HD$3),"",Výsledky!HD45)</f>
        <v>40</v>
      </c>
      <c r="AN7" s="152">
        <f>IF(ISBLANK(Výsledky!$HK$3),"",Výsledky!HK45)</f>
        <v>20</v>
      </c>
      <c r="AO7" s="152">
        <f>IF(ISBLANK(Výsledky!$HR$3),"",Výsledky!HR45)</f>
        <v>0</v>
      </c>
      <c r="AP7" s="152">
        <f>IF(ISBLANK(Výsledky!$HY$3),"",Výsledky!HY45)</f>
        <v>60</v>
      </c>
      <c r="AQ7" s="152">
        <f>IF(ISBLANK(Výsledky!$IF$3),"",Výsledky!IF45)</f>
        <v>80</v>
      </c>
      <c r="AR7" s="152">
        <f>IF(ISBLANK(Výsledky!$IM$3),"",Výsledky!IM45)</f>
        <v>20</v>
      </c>
      <c r="AS7" s="152">
        <f>IF(ISBLANK(Výsledky!$IT$3),"",Výsledky!IT45)</f>
        <v>60</v>
      </c>
      <c r="AT7" s="152" t="str">
        <f>IF(ISBLANK(Výsledky!$JA$3),"",Výsledky!JA45)</f>
        <v>-</v>
      </c>
      <c r="AU7" s="152">
        <f>IF(ISBLANK(Výsledky!$JH$3),"",Výsledky!JH45)</f>
        <v>20</v>
      </c>
      <c r="AV7" s="152">
        <f>IF(ISBLANK(Výsledky!$JO$3),"",Výsledky!JO45)</f>
        <v>80</v>
      </c>
      <c r="AW7" s="152">
        <f>IF(ISBLANK(Výsledky!$JV$3),"",Výsledky!JV45)</f>
        <v>50</v>
      </c>
      <c r="AX7" s="152">
        <f>IF(ISBLANK(Výsledky!$KC$3),"",Výsledky!KC45)</f>
        <v>30</v>
      </c>
      <c r="AY7" s="152">
        <f>IF(ISBLANK(Výsledky!$KJ$3),"",Výsledky!KJ45)</f>
        <v>0</v>
      </c>
      <c r="AZ7" s="152">
        <f>IF(ISBLANK(Výsledky!$KQ$3),"",Výsledky!KQ45)</f>
        <v>20</v>
      </c>
      <c r="BA7" s="152">
        <f>IF(ISBLANK(Výsledky!$KX$3),"",Výsledky!KX45)</f>
        <v>30</v>
      </c>
      <c r="BB7" s="152">
        <f>IF(ISBLANK(Výsledky!$LE$3),"",Výsledky!LE45)</f>
        <v>0</v>
      </c>
      <c r="BC7" s="152">
        <f>IF(ISBLANK(Výsledky!$LL$3),"",Výsledky!LL45)</f>
        <v>60</v>
      </c>
      <c r="BD7" s="152">
        <f>IF(ISBLANK(Výsledky!$LS$3),"",Výsledky!LS45)</f>
        <v>60</v>
      </c>
      <c r="BE7" s="152">
        <f>IF(ISBLANK(Výsledky!$LZ$3),"",Výsledky!LZ45)</f>
        <v>60</v>
      </c>
      <c r="BF7" s="152">
        <f>IF(ISBLANK(Výsledky!$MG$3),"",Výsledky!MG45)</f>
        <v>30</v>
      </c>
      <c r="BG7" s="152">
        <f>IF(ISBLANK(Výsledky!$MN$3),"",Výsledky!MN45)</f>
        <v>50</v>
      </c>
      <c r="BH7" s="152">
        <f>IF(ISBLANK(Výsledky!$MU$3),"",Výsledky!MU45)</f>
        <v>0</v>
      </c>
      <c r="BI7" s="152">
        <f>IF(ISBLANK(Výsledky!$NB$3),"",Výsledky!NB45)</f>
        <v>0</v>
      </c>
      <c r="BJ7" s="152" t="str">
        <f>IF(ISBLANK(Výsledky!$NI$3),"",Výsledky!NI45)</f>
        <v/>
      </c>
      <c r="BK7" s="152">
        <f>IF(ISBLANK(Výsledky!$NP$3),"",Výsledky!NP45)</f>
        <v>20</v>
      </c>
      <c r="BL7" s="152">
        <f>IF(ISBLANK(Výsledky!$NW$3),"",Výsledky!NW45)</f>
        <v>30</v>
      </c>
      <c r="BM7" s="152">
        <f>IF(ISBLANK(Výsledky!$OD$3),"",Výsledky!OD45)</f>
        <v>30</v>
      </c>
      <c r="BN7" s="152" t="str">
        <f>IF(ISBLANK(Výsledky!$OK$3),"",Výsledky!OK45)</f>
        <v/>
      </c>
      <c r="BO7" s="152" t="str">
        <f>IF(ISBLANK(Výsledky!$OR$3),"",Výsledky!OR45)</f>
        <v/>
      </c>
      <c r="BP7" s="152" t="str">
        <f>IF(ISBLANK(Výsledky!$OY$3),"",Výsledky!OY45)</f>
        <v/>
      </c>
      <c r="BQ7" s="152" t="str">
        <f>IF(ISBLANK(Výsledky!$PF$3),"",Výsledky!PF45)</f>
        <v/>
      </c>
      <c r="BR7" s="152" t="str">
        <f>IF(ISBLANK(Výsledky!$PM$3),"",Výsledky!PM45)</f>
        <v/>
      </c>
      <c r="BS7" s="152" t="str">
        <f>IF(ISBLANK(Výsledky!$PT$3),"",Výsledky!PT45)</f>
        <v/>
      </c>
      <c r="BT7" s="153" t="str">
        <f>IF(ISBLANK(Výsledky!$QA$3),"",Výsledky!QA45)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2080</v>
      </c>
      <c r="F8" s="306">
        <f>IF(ISBLANK(Výsledky!$I$3),"-",SUM(J8:M8,O8,Q8,S8:T8,V8,X8,Z8:AA8,AC8:AE8,AG8:AI8,AK8:AM8,AP8,AR8,AT8:AU8,AW8:AX8,BA8,BC8:BD8,BF8,BH8,BJ8,BL8,BN8,BP8,BR8:BS8))</f>
        <v>1400</v>
      </c>
      <c r="G8" s="151">
        <f>IF(ISBLANK(Výsledky!$AK$3),"-",SUM(N8,R8,U8,Y8,AB8,AF8,AV8,BB8,BG8,BI8,BM8,BO8,BT8))</f>
        <v>300</v>
      </c>
      <c r="H8" s="151">
        <f>IF(ISBLANK(Výsledky!$AY$3),"-",SUM(P8,W8,AJ8,AO8,AQ8,AY8))</f>
        <v>200</v>
      </c>
      <c r="I8" s="167">
        <f>IF(ISBLANK(Výsledky!$HK$3),"-",SUM(AN8,AS8,AZ8,BE8,BK8,BQ8))</f>
        <v>180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>
        <f>IF(ISBLANK(Výsledky!$LS$3),"",Výsledky!LS21)</f>
        <v>30</v>
      </c>
      <c r="BE8" s="152">
        <f>IF(ISBLANK(Výsledky!$LZ$3),"",Výsledky!LZ21)</f>
        <v>20</v>
      </c>
      <c r="BF8" s="152">
        <f>IF(ISBLANK(Výsledky!$MG$3),"",Výsledky!MG21)</f>
        <v>50</v>
      </c>
      <c r="BG8" s="152">
        <f>IF(ISBLANK(Výsledky!$MN$3),"",Výsledky!MN21)</f>
        <v>50</v>
      </c>
      <c r="BH8" s="152">
        <f>IF(ISBLANK(Výsledky!$MU$3),"",Výsledky!MU21)</f>
        <v>30</v>
      </c>
      <c r="BI8" s="152">
        <f>IF(ISBLANK(Výsledky!$NB$3),"",Výsledky!NB21)</f>
        <v>0</v>
      </c>
      <c r="BJ8" s="152" t="str">
        <f>IF(ISBLANK(Výsledky!$NI$3),"",Výsledky!NI21)</f>
        <v/>
      </c>
      <c r="BK8" s="152">
        <f>IF(ISBLANK(Výsledky!$NP$3),"",Výsledky!NP21)</f>
        <v>50</v>
      </c>
      <c r="BL8" s="152">
        <f>IF(ISBLANK(Výsledky!$NW$3),"",Výsledky!NW21)</f>
        <v>20</v>
      </c>
      <c r="BM8" s="152">
        <f>IF(ISBLANK(Výsledky!$OD$3),"",Výsledky!OD21)</f>
        <v>30</v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Tipy!A27</f>
        <v>6</v>
      </c>
      <c r="D9" s="179" t="str">
        <f>Tipy!B27</f>
        <v>Fifo</v>
      </c>
      <c r="E9" s="308">
        <f>SUM(F9:I9)</f>
        <v>2040</v>
      </c>
      <c r="F9" s="306">
        <f>IF(ISBLANK(Výsledky!$I$3),"-",SUM(J9:M9,O9,Q9,S9:T9,V9,X9,Z9:AA9,AC9:AE9,AG9:AI9,AK9:AM9,AP9,AR9,AT9:AU9,AW9:AX9,BA9,BC9:BD9,BF9,BH9,BJ9,BL9,BN9,BP9,BR9:BS9))</f>
        <v>1290</v>
      </c>
      <c r="G9" s="151">
        <f>IF(ISBLANK(Výsledky!$AK$3),"-",SUM(N9,R9,U9,Y9,AB9,AF9,AV9,BB9,BG9,BI9,BM9,BO9,BT9))</f>
        <v>390</v>
      </c>
      <c r="H9" s="151">
        <f>IF(ISBLANK(Výsledky!$AY$3),"-",SUM(P9,W9,AJ9,AO9,AQ9,AY9))</f>
        <v>170</v>
      </c>
      <c r="I9" s="167">
        <f>IF(ISBLANK(Výsledky!$HK$3),"-",SUM(AN9,AS9,AZ9,BE9,BK9,BQ9))</f>
        <v>190</v>
      </c>
      <c r="J9" s="164">
        <f>IF(ISBLANK(Výsledky!$I$3),"",Výsledky!I33)</f>
        <v>50</v>
      </c>
      <c r="K9" s="152">
        <f>IF(ISBLANK(Výsledky!$P$3),"",Výsledky!P33)</f>
        <v>60</v>
      </c>
      <c r="L9" s="152">
        <f>IF(ISBLANK(Výsledky!$W$3),"",Výsledky!W33)</f>
        <v>30</v>
      </c>
      <c r="M9" s="152">
        <f>IF(ISBLANK(Výsledky!$AD$3),"",Výsledky!AD33)</f>
        <v>70</v>
      </c>
      <c r="N9" s="152">
        <f>IF(ISBLANK(Výsledky!$AK$3),"",Výsledky!AK33)</f>
        <v>30</v>
      </c>
      <c r="O9" s="152">
        <f>IF(ISBLANK(Výsledky!$AR$3),"",Výsledky!AR33)</f>
        <v>80</v>
      </c>
      <c r="P9" s="152">
        <f>IF(ISBLANK(Výsledky!$AY$3),"",Výsledky!AY33)</f>
        <v>50</v>
      </c>
      <c r="Q9" s="152">
        <f>IF(ISBLANK(Výsledky!$BF$3),"",Výsledky!BF33)</f>
        <v>30</v>
      </c>
      <c r="R9" s="152">
        <f>IF(ISBLANK(Výsledky!$BM$3),"",Výsledky!BM33)</f>
        <v>50</v>
      </c>
      <c r="S9" s="152">
        <f>IF(ISBLANK(Výsledky!$BT$3),"",Výsledky!BT33)</f>
        <v>30</v>
      </c>
      <c r="T9" s="152">
        <f>IF(ISBLANK(Výsledky!$CA$3),"",Výsledky!CA33)</f>
        <v>50</v>
      </c>
      <c r="U9" s="152">
        <f>IF(ISBLANK(Výsledky!$CH$3),"",Výsledky!CH33)</f>
        <v>20</v>
      </c>
      <c r="V9" s="152">
        <f>IF(ISBLANK(Výsledky!$CO$3),"",Výsledky!CO33)</f>
        <v>60</v>
      </c>
      <c r="W9" s="152">
        <f>IF(ISBLANK(Výsledky!$CV$3),"",Výsledky!CV33)</f>
        <v>60</v>
      </c>
      <c r="X9" s="152">
        <f>IF(ISBLANK(Výsledky!$DC$3),"",Výsledky!DC33)</f>
        <v>0</v>
      </c>
      <c r="Y9" s="152">
        <f>IF(ISBLANK(Výsledky!$DJ$3),"",Výsledky!DJ33)</f>
        <v>60</v>
      </c>
      <c r="Z9" s="152">
        <f>IF(ISBLANK(Výsledky!$DQ$3),"",Výsledky!DQ33)</f>
        <v>10</v>
      </c>
      <c r="AA9" s="152">
        <f>IF(ISBLANK(Výsledky!$DX$3),"",Výsledky!DX33)</f>
        <v>50</v>
      </c>
      <c r="AB9" s="152">
        <f>IF(ISBLANK(Výsledky!$EE$3),"",Výsledky!EE33)</f>
        <v>50</v>
      </c>
      <c r="AC9" s="152">
        <f>IF(ISBLANK(Výsledky!$EL$3),"",Výsledky!EL33)</f>
        <v>40</v>
      </c>
      <c r="AD9" s="152">
        <f>IF(ISBLANK(Výsledky!$ES$3),"",Výsledky!ES33)</f>
        <v>60</v>
      </c>
      <c r="AE9" s="152">
        <f>IF(ISBLANK(Výsledky!$EZ$3),"",Výsledky!EZ33)</f>
        <v>30</v>
      </c>
      <c r="AF9" s="152">
        <f>IF(ISBLANK(Výsledky!$FG$3),"",Výsledky!FG33)</f>
        <v>20</v>
      </c>
      <c r="AG9" s="152">
        <f>IF(ISBLANK(Výsledky!$FN$3),"",Výsledky!FN33)</f>
        <v>20</v>
      </c>
      <c r="AH9" s="152">
        <f>IF(ISBLANK(Výsledky!$FU$3),"",Výsledky!FU33)</f>
        <v>50</v>
      </c>
      <c r="AI9" s="152">
        <f>IF(ISBLANK(Výsledky!$GB$3),"",Výsledky!GB33)</f>
        <v>0</v>
      </c>
      <c r="AJ9" s="152">
        <f>IF(ISBLANK(Výsledky!$GI$3),"",Výsledky!GI33)</f>
        <v>0</v>
      </c>
      <c r="AK9" s="152">
        <f>IF(ISBLANK(Výsledky!$GP$3),"",Výsledky!GP33)</f>
        <v>70</v>
      </c>
      <c r="AL9" s="152">
        <v>0</v>
      </c>
      <c r="AM9" s="152">
        <f>IF(ISBLANK(Výsledky!$HD$3),"",Výsledky!HD33)</f>
        <v>40</v>
      </c>
      <c r="AN9" s="152">
        <f>IF(ISBLANK(Výsledky!$HK$3),"",Výsledky!HK33)</f>
        <v>50</v>
      </c>
      <c r="AO9" s="152">
        <f>IF(ISBLANK(Výsledky!$HR$3),"",Výsledky!HR33)</f>
        <v>0</v>
      </c>
      <c r="AP9" s="152">
        <f>IF(ISBLANK(Výsledky!$HY$3),"",Výsledky!HY33)</f>
        <v>20</v>
      </c>
      <c r="AQ9" s="152">
        <f>IF(ISBLANK(Výsledky!$IF$3),"",Výsledky!IF33)</f>
        <v>60</v>
      </c>
      <c r="AR9" s="152">
        <f>IF(ISBLANK(Výsledky!$IM$3),"",Výsledky!IM33)</f>
        <v>30</v>
      </c>
      <c r="AS9" s="152">
        <f>IF(ISBLANK(Výsledky!$IT$3),"",Výsledky!IT33)</f>
        <v>70</v>
      </c>
      <c r="AT9" s="152">
        <f>IF(ISBLANK(Výsledky!$JA$3),"",Výsledky!JA33)</f>
        <v>60</v>
      </c>
      <c r="AU9" s="152">
        <f>IF(ISBLANK(Výsledky!$JH$3),"",Výsledky!JH33)</f>
        <v>20</v>
      </c>
      <c r="AV9" s="152">
        <f>IF(ISBLANK(Výsledky!$JO$3),"",Výsledky!JO33)</f>
        <v>60</v>
      </c>
      <c r="AW9" s="152">
        <f>IF(ISBLANK(Výsledky!$JV$3),"",Výsledky!JV33)</f>
        <v>60</v>
      </c>
      <c r="AX9" s="152">
        <f>IF(ISBLANK(Výsledky!$KC$3),"",Výsledky!KC33)</f>
        <v>60</v>
      </c>
      <c r="AY9" s="152">
        <f>IF(ISBLANK(Výsledky!$KJ$3),"",Výsledky!KJ33)</f>
        <v>0</v>
      </c>
      <c r="AZ9" s="152">
        <f>IF(ISBLANK(Výsledky!$KQ$3),"",Výsledky!KQ33)</f>
        <v>20</v>
      </c>
      <c r="BA9" s="152">
        <f>IF(ISBLANK(Výsledky!$KX$3),"",Výsledky!KX33)</f>
        <v>20</v>
      </c>
      <c r="BB9" s="152">
        <f>IF(ISBLANK(Výsledky!$LE$3),"",Výsledky!LE33)</f>
        <v>0</v>
      </c>
      <c r="BC9" s="152">
        <f>IF(ISBLANK(Výsledky!$LL$3),"",Výsledky!LL33)</f>
        <v>30</v>
      </c>
      <c r="BD9" s="152">
        <f>IF(ISBLANK(Výsledky!$LS$3),"",Výsledky!LS33)</f>
        <v>70</v>
      </c>
      <c r="BE9" s="152">
        <f>IF(ISBLANK(Výsledky!$LZ$3),"",Výsledky!LZ33)</f>
        <v>20</v>
      </c>
      <c r="BF9" s="152">
        <f>IF(ISBLANK(Výsledky!$MG$3),"",Výsledky!MG33)</f>
        <v>30</v>
      </c>
      <c r="BG9" s="152">
        <f>IF(ISBLANK(Výsledky!$MN$3),"",Výsledky!MN33)</f>
        <v>60</v>
      </c>
      <c r="BH9" s="152">
        <f>IF(ISBLANK(Výsledky!$MU$3),"",Výsledky!MU33)</f>
        <v>30</v>
      </c>
      <c r="BI9" s="152">
        <f>IF(ISBLANK(Výsledky!$NB$3),"",Výsledky!NB33)</f>
        <v>0</v>
      </c>
      <c r="BJ9" s="152" t="str">
        <f>IF(ISBLANK(Výsledky!$NI$3),"",Výsledky!NI33)</f>
        <v/>
      </c>
      <c r="BK9" s="152">
        <f>IF(ISBLANK(Výsledky!$NP$3),"",Výsledky!NP33)</f>
        <v>30</v>
      </c>
      <c r="BL9" s="152">
        <f>IF(ISBLANK(Výsledky!$NW$3),"",Výsledky!NW33)</f>
        <v>30</v>
      </c>
      <c r="BM9" s="152">
        <f>IF(ISBLANK(Výsledky!$OD$3),"",Výsledky!OD33)</f>
        <v>40</v>
      </c>
      <c r="BN9" s="152" t="str">
        <f>IF(ISBLANK(Výsledky!$OK$3),"",Výsledky!OK33)</f>
        <v/>
      </c>
      <c r="BO9" s="152" t="str">
        <f>IF(ISBLANK(Výsledky!$OR$3),"",Výsledky!OR33)</f>
        <v/>
      </c>
      <c r="BP9" s="152" t="str">
        <f>IF(ISBLANK(Výsledky!$OY$3),"",Výsledky!OY33)</f>
        <v/>
      </c>
      <c r="BQ9" s="152" t="str">
        <f>IF(ISBLANK(Výsledky!$PF$3),"",Výsledky!PF33)</f>
        <v/>
      </c>
      <c r="BR9" s="152" t="str">
        <f>IF(ISBLANK(Výsledky!$PM$3),"",Výsledky!PM33)</f>
        <v/>
      </c>
      <c r="BS9" s="152" t="str">
        <f>IF(ISBLANK(Výsledky!$PT$3),"",Výsledky!PT33)</f>
        <v/>
      </c>
      <c r="BT9" s="153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>SUM(F10:I10)</f>
        <v>2040</v>
      </c>
      <c r="F10" s="306">
        <f>IF(ISBLANK(Výsledky!$I$3),"-",SUM(J10:M10,O10,Q10,S10:T10,V10,X10,Z10:AA10,AC10:AE10,AG10:AI10,AK10:AM10,AP10,AR10,AT10:AU10,AW10:AX10,BA10,BC10:BD10,BF10,BH10,BJ10,BL10,BN10,BP10,BR10:BS10))</f>
        <v>1270</v>
      </c>
      <c r="G10" s="151">
        <f>IF(ISBLANK(Výsledky!$AK$3),"-",SUM(N10,R10,U10,Y10,AB10,AF10,AV10,BB10,BG10,BI10,BM10,BO10,BT10))</f>
        <v>380</v>
      </c>
      <c r="H10" s="151">
        <f>IF(ISBLANK(Výsledky!$AY$3),"-",SUM(P10,W10,AJ10,AO10,AQ10,AY10))</f>
        <v>190</v>
      </c>
      <c r="I10" s="167">
        <f>IF(ISBLANK(Výsledky!$HK$3),"-",SUM(AN10,AS10,AZ10,BE10,BK10,BQ10))</f>
        <v>200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>
        <f>IF(ISBLANK(Výsledky!$GP$3),"",Výsledky!GP76)</f>
        <v>50</v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>
        <f>IF(ISBLANK(Výsledky!$IM$3),"",Výsledky!IM76)</f>
        <v>30</v>
      </c>
      <c r="AS10" s="152">
        <f>IF(ISBLANK(Výsledky!$IT$3),"",Výsledky!IT76)</f>
        <v>60</v>
      </c>
      <c r="AT10" s="152">
        <f>IF(ISBLANK(Výsledky!$JA$3),"",Výsledky!JA76)</f>
        <v>50</v>
      </c>
      <c r="AU10" s="152">
        <f>IF(ISBLANK(Výsledky!$JH$3),"",Výsledky!JH76)</f>
        <v>30</v>
      </c>
      <c r="AV10" s="152">
        <f>IF(ISBLANK(Výsledky!$JO$3),"",Výsledky!JO76)</f>
        <v>50</v>
      </c>
      <c r="AW10" s="152">
        <f>IF(ISBLANK(Výsledky!$JV$3),"",Výsledky!JV76)</f>
        <v>60</v>
      </c>
      <c r="AX10" s="152">
        <f>IF(ISBLANK(Výsledky!$KC$3),"",Výsledky!KC76)</f>
        <v>20</v>
      </c>
      <c r="AY10" s="152">
        <f>IF(ISBLANK(Výsledky!$KJ$3),"",Výsledky!KJ76)</f>
        <v>0</v>
      </c>
      <c r="AZ10" s="152">
        <f>IF(ISBLANK(Výsledky!$KQ$3),"",Výsledky!KQ76)</f>
        <v>60</v>
      </c>
      <c r="BA10" s="152">
        <f>IF(ISBLANK(Výsledky!$KX$3),"",Výsledky!KX76)</f>
        <v>30</v>
      </c>
      <c r="BB10" s="152">
        <f>IF(ISBLANK(Výsledky!$LE$3),"",Výsledky!LE76)</f>
        <v>0</v>
      </c>
      <c r="BC10" s="152">
        <f>IF(ISBLANK(Výsledky!$LL$3),"",Výsledky!LL76)</f>
        <v>80</v>
      </c>
      <c r="BD10" s="152">
        <f>IF(ISBLANK(Výsledky!$LS$3),"",Výsledky!LS76)</f>
        <v>50</v>
      </c>
      <c r="BE10" s="152">
        <f>IF(ISBLANK(Výsledky!$LZ$3),"",Výsledky!LZ76)</f>
        <v>30</v>
      </c>
      <c r="BF10" s="152">
        <f>IF(ISBLANK(Výsledky!$MG$3),"",Výsledky!MG76)</f>
        <v>30</v>
      </c>
      <c r="BG10" s="152">
        <f>IF(ISBLANK(Výsledky!$MN$3),"",Výsledky!MN76)</f>
        <v>40</v>
      </c>
      <c r="BH10" s="152">
        <f>IF(ISBLANK(Výsledky!$MU$3),"",Výsledky!MU76)</f>
        <v>10</v>
      </c>
      <c r="BI10" s="152">
        <f>IF(ISBLANK(Výsledky!$NB$3),"",Výsledky!NB76)</f>
        <v>0</v>
      </c>
      <c r="BJ10" s="152" t="str">
        <f>IF(ISBLANK(Výsledky!$NI$3),"",Výsledky!NI76)</f>
        <v/>
      </c>
      <c r="BK10" s="152">
        <f>IF(ISBLANK(Výsledky!$NP$3),"",Výsledky!NP76)</f>
        <v>20</v>
      </c>
      <c r="BL10" s="152">
        <f>IF(ISBLANK(Výsledky!$NW$3),"",Výsledky!NW76)</f>
        <v>20</v>
      </c>
      <c r="BM10" s="152">
        <f>IF(ISBLANK(Výsledky!$OD$3),"",Výsledky!OD76)</f>
        <v>50</v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Tipy!A82</f>
        <v>77</v>
      </c>
      <c r="D11" s="179" t="str">
        <f>Tipy!B82</f>
        <v>REDbull</v>
      </c>
      <c r="E11" s="308">
        <f>SUM(F11:I11)</f>
        <v>2040</v>
      </c>
      <c r="F11" s="306">
        <f>IF(ISBLANK(Výsledky!$I$3),"-",SUM(J11:M11,O11,Q11,S11:T11,V11,X11,Z11:AA11,AC11:AE11,AG11:AI11,AK11:AM11,AP11,AR11,AT11:AU11,AW11:AX11,BA11,BC11:BD11,BF11,BH11,BJ11,BL11,BN11,BP11,BR11:BS11))</f>
        <v>1360</v>
      </c>
      <c r="G11" s="151">
        <f>IF(ISBLANK(Výsledky!$AK$3),"-",SUM(N11,R11,U11,Y11,AB11,AF11,AV11,BB11,BG11,BI11,BM11,BO11,BT11))</f>
        <v>330</v>
      </c>
      <c r="H11" s="151">
        <f>IF(ISBLANK(Výsledky!$AY$3),"-",SUM(P11,W11,AJ11,AO11,AQ11,AY11))</f>
        <v>170</v>
      </c>
      <c r="I11" s="167">
        <f>IF(ISBLANK(Výsledky!$HK$3),"-",SUM(AN11,AS11,AZ11,BE11,BK11,BQ11))</f>
        <v>180</v>
      </c>
      <c r="J11" s="164">
        <f>IF(ISBLANK(Výsledky!$I$3),"",Výsledky!I88)</f>
        <v>30</v>
      </c>
      <c r="K11" s="152">
        <f>IF(ISBLANK(Výsledky!$P$3),"",Výsledky!P88)</f>
        <v>30</v>
      </c>
      <c r="L11" s="152">
        <f>IF(ISBLANK(Výsledky!$W$3),"",Výsledky!W88)</f>
        <v>50</v>
      </c>
      <c r="M11" s="152">
        <f>IF(ISBLANK(Výsledky!$AD$3),"",Výsledky!AD88)</f>
        <v>30</v>
      </c>
      <c r="N11" s="152">
        <f>IF(ISBLANK(Výsledky!$AK$3),"",Výsledky!AK88)</f>
        <v>60</v>
      </c>
      <c r="O11" s="152">
        <f>IF(ISBLANK(Výsledky!$AR$3),"",Výsledky!AR88)</f>
        <v>60</v>
      </c>
      <c r="P11" s="152">
        <f>IF(ISBLANK(Výsledky!$AY$3),"",Výsledky!AY88)</f>
        <v>50</v>
      </c>
      <c r="Q11" s="152">
        <f>IF(ISBLANK(Výsledky!$BF$3),"",Výsledky!BF88)</f>
        <v>10</v>
      </c>
      <c r="R11" s="152">
        <f>IF(ISBLANK(Výsledky!$BM$3),"",Výsledky!BM88)</f>
        <v>50</v>
      </c>
      <c r="S11" s="152">
        <f>IF(ISBLANK(Výsledky!$BT$3),"",Výsledky!BT88)</f>
        <v>80</v>
      </c>
      <c r="T11" s="152">
        <f>IF(ISBLANK(Výsledky!$CA$3),"",Výsledky!CA88)</f>
        <v>50</v>
      </c>
      <c r="U11" s="152">
        <f>IF(ISBLANK(Výsledky!$CH$3),"",Výsledky!CH88)</f>
        <v>30</v>
      </c>
      <c r="V11" s="152">
        <f>IF(ISBLANK(Výsledky!$CO$3),"",Výsledky!CO88)</f>
        <v>50</v>
      </c>
      <c r="W11" s="152">
        <f>IF(ISBLANK(Výsledky!$CV$3),"",Výsledky!CV88)</f>
        <v>50</v>
      </c>
      <c r="X11" s="152">
        <f>IF(ISBLANK(Výsledky!$DC$3),"",Výsledky!DC88)</f>
        <v>0</v>
      </c>
      <c r="Y11" s="152">
        <f>IF(ISBLANK(Výsledky!$DJ$3),"",Výsledky!DJ88)</f>
        <v>50</v>
      </c>
      <c r="Z11" s="152">
        <f>IF(ISBLANK(Výsledky!$DQ$3),"",Výsledky!DQ88)</f>
        <v>10</v>
      </c>
      <c r="AA11" s="152">
        <f>IF(ISBLANK(Výsledky!$DX$3),"",Výsledky!DX88)</f>
        <v>70</v>
      </c>
      <c r="AB11" s="152">
        <f>IF(ISBLANK(Výsledky!$EE$3),"",Výsledky!EE88)</f>
        <v>20</v>
      </c>
      <c r="AC11" s="152">
        <f>IF(ISBLANK(Výsledky!$EL$3),"",Výsledky!EL88)</f>
        <v>30</v>
      </c>
      <c r="AD11" s="152">
        <f>IF(ISBLANK(Výsledky!$ES$3),"",Výsledky!ES88)</f>
        <v>70</v>
      </c>
      <c r="AE11" s="152">
        <f>IF(ISBLANK(Výsledky!$EZ$3),"",Výsledky!EZ88)</f>
        <v>20</v>
      </c>
      <c r="AF11" s="152">
        <f>IF(ISBLANK(Výsledky!$FG$3),"",Výsledky!FG88)</f>
        <v>10</v>
      </c>
      <c r="AG11" s="152">
        <f>IF(ISBLANK(Výsledky!$FN$3),"",Výsledky!FN88)</f>
        <v>50</v>
      </c>
      <c r="AH11" s="152">
        <f>IF(ISBLANK(Výsledky!$FU$3),"",Výsledky!FU88)</f>
        <v>60</v>
      </c>
      <c r="AI11" s="152">
        <f>IF(ISBLANK(Výsledky!$GB$3),"",Výsledky!GB88)</f>
        <v>40</v>
      </c>
      <c r="AJ11" s="152">
        <f>IF(ISBLANK(Výsledky!$GI$3),"",Výsledky!GI88)</f>
        <v>30</v>
      </c>
      <c r="AK11" s="152">
        <f>IF(ISBLANK(Výsledky!$GP$3),"",Výsledky!GP88)</f>
        <v>50</v>
      </c>
      <c r="AL11" s="152">
        <v>0</v>
      </c>
      <c r="AM11" s="152">
        <f>IF(ISBLANK(Výsledky!$HD$3),"",Výsledky!HD88)</f>
        <v>30</v>
      </c>
      <c r="AN11" s="152">
        <f>IF(ISBLANK(Výsledky!$HK$3),"",Výsledky!HK88)</f>
        <v>30</v>
      </c>
      <c r="AO11" s="152">
        <f>IF(ISBLANK(Výsledky!$HR$3),"",Výsledky!HR88)</f>
        <v>0</v>
      </c>
      <c r="AP11" s="152">
        <f>IF(ISBLANK(Výsledky!$HY$3),"",Výsledky!HY88)</f>
        <v>40</v>
      </c>
      <c r="AQ11" s="152">
        <f>IF(ISBLANK(Výsledky!$IF$3),"",Výsledky!IF88)</f>
        <v>40</v>
      </c>
      <c r="AR11" s="152">
        <f>IF(ISBLANK(Výsledky!$IM$3),"",Výsledky!IM88)</f>
        <v>20</v>
      </c>
      <c r="AS11" s="152">
        <f>IF(ISBLANK(Výsledky!$IT$3),"",Výsledky!IT88)</f>
        <v>60</v>
      </c>
      <c r="AT11" s="152">
        <f>IF(ISBLANK(Výsledky!$JA$3),"",Výsledky!JA88)</f>
        <v>50</v>
      </c>
      <c r="AU11" s="152">
        <f>IF(ISBLANK(Výsledky!$JH$3),"",Výsledky!JH88)</f>
        <v>20</v>
      </c>
      <c r="AV11" s="152">
        <f>IF(ISBLANK(Výsledky!$JO$3),"",Výsledky!JO88)</f>
        <v>30</v>
      </c>
      <c r="AW11" s="152">
        <f>IF(ISBLANK(Výsledky!$JV$3),"",Výsledky!JV88)</f>
        <v>60</v>
      </c>
      <c r="AX11" s="152">
        <f>IF(ISBLANK(Výsledky!$KC$3),"",Výsledky!KC88)</f>
        <v>30</v>
      </c>
      <c r="AY11" s="152">
        <f>IF(ISBLANK(Výsledky!$KJ$3),"",Výsledky!KJ88)</f>
        <v>0</v>
      </c>
      <c r="AZ11" s="152">
        <f>IF(ISBLANK(Výsledky!$KQ$3),"",Výsledky!KQ88)</f>
        <v>20</v>
      </c>
      <c r="BA11" s="152">
        <f>IF(ISBLANK(Výsledky!$KX$3),"",Výsledky!KX88)</f>
        <v>30</v>
      </c>
      <c r="BB11" s="152">
        <f>IF(ISBLANK(Výsledky!$LE$3),"",Výsledky!LE88)</f>
        <v>0</v>
      </c>
      <c r="BC11" s="152">
        <f>IF(ISBLANK(Výsledky!$LL$3),"",Výsledky!LL88)</f>
        <v>80</v>
      </c>
      <c r="BD11" s="152">
        <f>IF(ISBLANK(Výsledky!$LS$3),"",Výsledky!LS88)</f>
        <v>60</v>
      </c>
      <c r="BE11" s="152">
        <f>IF(ISBLANK(Výsledky!$LZ$3),"",Výsledky!LZ88)</f>
        <v>60</v>
      </c>
      <c r="BF11" s="152">
        <f>IF(ISBLANK(Výsledky!$MG$3),"",Výsledky!MG88)</f>
        <v>60</v>
      </c>
      <c r="BG11" s="152">
        <f>IF(ISBLANK(Výsledky!$MN$3),"",Výsledky!MN88)</f>
        <v>20</v>
      </c>
      <c r="BH11" s="152">
        <f>IF(ISBLANK(Výsledky!$MU$3),"",Výsledky!MU88)</f>
        <v>60</v>
      </c>
      <c r="BI11" s="152">
        <f>IF(ISBLANK(Výsledky!$NB$3),"",Výsledky!NB88)</f>
        <v>0</v>
      </c>
      <c r="BJ11" s="152" t="str">
        <f>IF(ISBLANK(Výsledky!$NI$3),"",Výsledky!NI88)</f>
        <v/>
      </c>
      <c r="BK11" s="152">
        <f>IF(ISBLANK(Výsledky!$NP$3),"",Výsledky!NP88)</f>
        <v>10</v>
      </c>
      <c r="BL11" s="152">
        <f>IF(ISBLANK(Výsledky!$NW$3),"",Výsledky!NW88)</f>
        <v>30</v>
      </c>
      <c r="BM11" s="152">
        <f>IF(ISBLANK(Výsledky!$OD$3),"",Výsledky!OD88)</f>
        <v>60</v>
      </c>
      <c r="BN11" s="152" t="str">
        <f>IF(ISBLANK(Výsledky!$OK$3),"",Výsledky!OK88)</f>
        <v/>
      </c>
      <c r="BO11" s="152" t="str">
        <f>IF(ISBLANK(Výsledky!$OR$3),"",Výsledky!OR88)</f>
        <v/>
      </c>
      <c r="BP11" s="152" t="str">
        <f>IF(ISBLANK(Výsledky!$OY$3),"",Výsledky!OY88)</f>
        <v/>
      </c>
      <c r="BQ11" s="152" t="str">
        <f>IF(ISBLANK(Výsledky!$PF$3),"",Výsledky!PF88)</f>
        <v/>
      </c>
      <c r="BR11" s="152" t="str">
        <f>IF(ISBLANK(Výsledky!$PM$3),"",Výsledky!PM88)</f>
        <v/>
      </c>
      <c r="BS11" s="152" t="str">
        <f>IF(ISBLANK(Výsledky!$PT$3),"",Výsledky!PT88)</f>
        <v/>
      </c>
      <c r="BT11" s="153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Tipy!A46</f>
        <v>5</v>
      </c>
      <c r="D12" s="179" t="str">
        <f>Tipy!B46</f>
        <v>kwop</v>
      </c>
      <c r="E12" s="308">
        <f>SUM(F12:I12)</f>
        <v>2010</v>
      </c>
      <c r="F12" s="306">
        <f>IF(ISBLANK(Výsledky!$I$3),"-",SUM(J12:M12,O12,Q12,S12:T12,V12,X12,Z12:AA12,AC12:AE12,AG12:AI12,AK12:AM12,AP12,AR12,AT12:AU12,AW12:AX12,BA12,BC12:BD12,BF12,BH12,BJ12,BL12,BN12,BP12,BR12:BS12))</f>
        <v>1330</v>
      </c>
      <c r="G12" s="151">
        <f>IF(ISBLANK(Výsledky!$AK$3),"-",SUM(N12,R12,U12,Y12,AB12,AF12,AV12,BB12,BG12,BI12,BM12,BO12,BT12))</f>
        <v>340</v>
      </c>
      <c r="H12" s="151">
        <f>IF(ISBLANK(Výsledky!$AY$3),"-",SUM(P12,W12,AJ12,AO12,AQ12,AY12))</f>
        <v>180</v>
      </c>
      <c r="I12" s="167">
        <f>IF(ISBLANK(Výsledky!$HK$3),"-",SUM(AN12,AS12,AZ12,BE12,BK12,BQ12))</f>
        <v>160</v>
      </c>
      <c r="J12" s="164">
        <f>IF(ISBLANK(Výsledky!$I$3),"",Výsledky!I52)</f>
        <v>20</v>
      </c>
      <c r="K12" s="152">
        <f>IF(ISBLANK(Výsledky!$P$3),"",Výsledky!P52)</f>
        <v>90</v>
      </c>
      <c r="L12" s="152">
        <f>IF(ISBLANK(Výsledky!$W$3),"",Výsledky!W52)</f>
        <v>50</v>
      </c>
      <c r="M12" s="152">
        <f>IF(ISBLANK(Výsledky!$AD$3),"",Výsledky!AD52)</f>
        <v>30</v>
      </c>
      <c r="N12" s="152">
        <f>IF(ISBLANK(Výsledky!$AK$3),"",Výsledky!AK52)</f>
        <v>40</v>
      </c>
      <c r="O12" s="152">
        <f>IF(ISBLANK(Výsledky!$AR$3),"",Výsledky!AR52)</f>
        <v>80</v>
      </c>
      <c r="P12" s="152">
        <f>IF(ISBLANK(Výsledky!$AY$3),"",Výsledky!AY52)</f>
        <v>30</v>
      </c>
      <c r="Q12" s="152">
        <f>IF(ISBLANK(Výsledky!$BF$3),"",Výsledky!BF52)</f>
        <v>0</v>
      </c>
      <c r="R12" s="152">
        <f>IF(ISBLANK(Výsledky!$BM$3),"",Výsledky!BM52)</f>
        <v>50</v>
      </c>
      <c r="S12" s="152">
        <f>IF(ISBLANK(Výsledky!$BT$3),"",Výsledky!BT52)</f>
        <v>50</v>
      </c>
      <c r="T12" s="152">
        <f>IF(ISBLANK(Výsledky!$CA$3),"",Výsledky!CA52)</f>
        <v>20</v>
      </c>
      <c r="U12" s="152">
        <f>IF(ISBLANK(Výsledky!$CH$3),"",Výsledky!CH52)</f>
        <v>30</v>
      </c>
      <c r="V12" s="152">
        <f>IF(ISBLANK(Výsledky!$CO$3),"",Výsledky!CO52)</f>
        <v>10</v>
      </c>
      <c r="W12" s="152">
        <f>IF(ISBLANK(Výsledky!$CV$3),"",Výsledky!CV52)</f>
        <v>50</v>
      </c>
      <c r="X12" s="152">
        <f>IF(ISBLANK(Výsledky!$DC$3),"",Výsledky!DC52)</f>
        <v>0</v>
      </c>
      <c r="Y12" s="152">
        <f>IF(ISBLANK(Výsledky!$DJ$3),"",Výsledky!DJ52)</f>
        <v>0</v>
      </c>
      <c r="Z12" s="152">
        <f>IF(ISBLANK(Výsledky!$DQ$3),"",Výsledky!DQ52)</f>
        <v>60</v>
      </c>
      <c r="AA12" s="152">
        <f>IF(ISBLANK(Výsledky!$DX$3),"",Výsledky!DX52)</f>
        <v>50</v>
      </c>
      <c r="AB12" s="152">
        <f>IF(ISBLANK(Výsledky!$EE$3),"",Výsledky!EE52)</f>
        <v>0</v>
      </c>
      <c r="AC12" s="152">
        <f>IF(ISBLANK(Výsledky!$EL$3),"",Výsledky!EL52)</f>
        <v>40</v>
      </c>
      <c r="AD12" s="152">
        <f>IF(ISBLANK(Výsledky!$ES$3),"",Výsledky!ES52)</f>
        <v>60</v>
      </c>
      <c r="AE12" s="152">
        <f>IF(ISBLANK(Výsledky!$EZ$3),"",Výsledky!EZ52)</f>
        <v>20</v>
      </c>
      <c r="AF12" s="152">
        <f>IF(ISBLANK(Výsledky!$FG$3),"",Výsledky!FG52)</f>
        <v>40</v>
      </c>
      <c r="AG12" s="152">
        <f>IF(ISBLANK(Výsledky!$FN$3),"",Výsledky!FN52)</f>
        <v>50</v>
      </c>
      <c r="AH12" s="152">
        <f>IF(ISBLANK(Výsledky!$FU$3),"",Výsledky!FU52)</f>
        <v>60</v>
      </c>
      <c r="AI12" s="152">
        <f>IF(ISBLANK(Výsledky!$GB$3),"",Výsledky!GB52)</f>
        <v>50</v>
      </c>
      <c r="AJ12" s="152">
        <f>IF(ISBLANK(Výsledky!$GI$3),"",Výsledky!GI52)</f>
        <v>30</v>
      </c>
      <c r="AK12" s="152">
        <f>IF(ISBLANK(Výsledky!$GP$3),"",Výsledky!GP52)</f>
        <v>50</v>
      </c>
      <c r="AL12" s="152">
        <v>0</v>
      </c>
      <c r="AM12" s="152">
        <f>IF(ISBLANK(Výsledky!$HD$3),"",Výsledky!HD52)</f>
        <v>80</v>
      </c>
      <c r="AN12" s="152">
        <f>IF(ISBLANK(Výsledky!$HK$3),"",Výsledky!HK52)</f>
        <v>50</v>
      </c>
      <c r="AO12" s="152">
        <f>IF(ISBLANK(Výsledky!$HR$3),"",Výsledky!HR52)</f>
        <v>0</v>
      </c>
      <c r="AP12" s="152">
        <f>IF(ISBLANK(Výsledky!$HY$3),"",Výsledky!HY52)</f>
        <v>30</v>
      </c>
      <c r="AQ12" s="152">
        <f>IF(ISBLANK(Výsledky!$IF$3),"",Výsledky!IF52)</f>
        <v>70</v>
      </c>
      <c r="AR12" s="152">
        <f>IF(ISBLANK(Výsledky!$IM$3),"",Výsledky!IM52)</f>
        <v>50</v>
      </c>
      <c r="AS12" s="152">
        <f>IF(ISBLANK(Výsledky!$IT$3),"",Výsledky!IT52)</f>
        <v>60</v>
      </c>
      <c r="AT12" s="152">
        <f>IF(ISBLANK(Výsledky!$JA$3),"",Výsledky!JA52)</f>
        <v>50</v>
      </c>
      <c r="AU12" s="152">
        <f>IF(ISBLANK(Výsledky!$JH$3),"",Výsledky!JH52)</f>
        <v>20</v>
      </c>
      <c r="AV12" s="152">
        <f>IF(ISBLANK(Výsledky!$JO$3),"",Výsledky!JO52)</f>
        <v>20</v>
      </c>
      <c r="AW12" s="152">
        <f>IF(ISBLANK(Výsledky!$JV$3),"",Výsledky!JV52)</f>
        <v>50</v>
      </c>
      <c r="AX12" s="152">
        <f>IF(ISBLANK(Výsledky!$KC$3),"",Výsledky!KC52)</f>
        <v>40</v>
      </c>
      <c r="AY12" s="152">
        <f>IF(ISBLANK(Výsledky!$KJ$3),"",Výsledky!KJ52)</f>
        <v>0</v>
      </c>
      <c r="AZ12" s="152">
        <f>IF(ISBLANK(Výsledky!$KQ$3),"",Výsledky!KQ52)</f>
        <v>30</v>
      </c>
      <c r="BA12" s="152">
        <f>IF(ISBLANK(Výsledky!$KX$3),"",Výsledky!KX52)</f>
        <v>50</v>
      </c>
      <c r="BB12" s="152">
        <f>IF(ISBLANK(Výsledky!$LE$3),"",Výsledky!LE52)</f>
        <v>0</v>
      </c>
      <c r="BC12" s="152">
        <f>IF(ISBLANK(Výsledky!$LL$3),"",Výsledky!LL52)</f>
        <v>50</v>
      </c>
      <c r="BD12" s="152">
        <f>IF(ISBLANK(Výsledky!$LS$3),"",Výsledky!LS52)</f>
        <v>50</v>
      </c>
      <c r="BE12" s="152">
        <f>IF(ISBLANK(Výsledky!$LZ$3),"",Výsledky!LZ52)</f>
        <v>20</v>
      </c>
      <c r="BF12" s="152">
        <f>IF(ISBLANK(Výsledky!$MG$3),"",Výsledky!MG52)</f>
        <v>50</v>
      </c>
      <c r="BG12" s="152">
        <f>IF(ISBLANK(Výsledky!$MN$3),"",Výsledky!MN52)</f>
        <v>90</v>
      </c>
      <c r="BH12" s="152">
        <f>IF(ISBLANK(Výsledky!$MU$3),"",Výsledky!MU52)</f>
        <v>0</v>
      </c>
      <c r="BI12" s="152">
        <f>IF(ISBLANK(Výsledky!$NB$3),"",Výsledky!NB52)</f>
        <v>10</v>
      </c>
      <c r="BJ12" s="152" t="str">
        <f>IF(ISBLANK(Výsledky!$NI$3),"",Výsledky!NI52)</f>
        <v/>
      </c>
      <c r="BK12" s="152">
        <f>IF(ISBLANK(Výsledky!$NP$3),"",Výsledky!NP52)</f>
        <v>0</v>
      </c>
      <c r="BL12" s="152">
        <f>IF(ISBLANK(Výsledky!$NW$3),"",Výsledky!NW52)</f>
        <v>20</v>
      </c>
      <c r="BM12" s="152">
        <f>IF(ISBLANK(Výsledky!$OD$3),"",Výsledky!OD52)</f>
        <v>60</v>
      </c>
      <c r="BN12" s="152" t="str">
        <f>IF(ISBLANK(Výsledky!$OK$3),"",Výsledky!OK52)</f>
        <v/>
      </c>
      <c r="BO12" s="152" t="str">
        <f>IF(ISBLANK(Výsledky!$OR$3),"",Výsledky!OR52)</f>
        <v/>
      </c>
      <c r="BP12" s="152" t="str">
        <f>IF(ISBLANK(Výsledky!$OY$3),"",Výsledky!OY52)</f>
        <v/>
      </c>
      <c r="BQ12" s="152" t="str">
        <f>IF(ISBLANK(Výsledky!$PF$3),"",Výsledky!PF52)</f>
        <v/>
      </c>
      <c r="BR12" s="152" t="str">
        <f>IF(ISBLANK(Výsledky!$PM$3),"",Výsledky!PM52)</f>
        <v/>
      </c>
      <c r="BS12" s="152" t="str">
        <f>IF(ISBLANK(Výsledky!$PT$3),"",Výsledky!PT52)</f>
        <v/>
      </c>
      <c r="BT12" s="153" t="str">
        <f>IF(ISBLANK(Výsledky!$QA$3),"",Výsledky!QA52)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Tipy!A101</f>
        <v>22</v>
      </c>
      <c r="D13" s="179" t="str">
        <f>Tipy!B101</f>
        <v>wasco</v>
      </c>
      <c r="E13" s="308">
        <f>SUM(F13:I13)</f>
        <v>1990</v>
      </c>
      <c r="F13" s="306">
        <f>IF(ISBLANK(Výsledky!$I$3),"-",SUM(J13:M13,O13,Q13,S13:T13,V13,X13,Z13:AA13,AC13:AE13,AG13:AI13,AK13:AM13,AP13,AR13,AT13:AU13,AW13:AX13,BA13,BC13:BD13,BF13,BH13,BJ13,BL13,BN13,BP13,BR13:BS13))</f>
        <v>1210</v>
      </c>
      <c r="G13" s="151">
        <f>IF(ISBLANK(Výsledky!$AK$3),"-",SUM(N13,R13,U13,Y13,AB13,AF13,AV13,BB13,BG13,BI13,BM13,BO13,BT13))</f>
        <v>340</v>
      </c>
      <c r="H13" s="151">
        <f>IF(ISBLANK(Výsledky!$AY$3),"-",SUM(P13,W13,AJ13,AO13,AQ13,AY13))</f>
        <v>230</v>
      </c>
      <c r="I13" s="167">
        <f>IF(ISBLANK(Výsledky!$HK$3),"-",SUM(AN13,AS13,AZ13,BE13,BK13,BQ13))</f>
        <v>210</v>
      </c>
      <c r="J13" s="164">
        <f>IF(ISBLANK(Výsledky!$I$3),"",Výsledky!I107)</f>
        <v>30</v>
      </c>
      <c r="K13" s="152">
        <f>IF(ISBLANK(Výsledky!$P$3),"",Výsledky!P107)</f>
        <v>60</v>
      </c>
      <c r="L13" s="152">
        <f>IF(ISBLANK(Výsledky!$W$3),"",Výsledky!W107)</f>
        <v>40</v>
      </c>
      <c r="M13" s="152">
        <f>IF(ISBLANK(Výsledky!$AD$3),"",Výsledky!AD107)</f>
        <v>60</v>
      </c>
      <c r="N13" s="152">
        <f>IF(ISBLANK(Výsledky!$AK$3),"",Výsledky!AK107)</f>
        <v>40</v>
      </c>
      <c r="O13" s="152">
        <f>IF(ISBLANK(Výsledky!$AR$3),"",Výsledky!AR107)</f>
        <v>60</v>
      </c>
      <c r="P13" s="152">
        <f>IF(ISBLANK(Výsledky!$AY$3),"",Výsledky!AY107)</f>
        <v>50</v>
      </c>
      <c r="Q13" s="152">
        <f>IF(ISBLANK(Výsledky!$BF$3),"",Výsledky!BF107)</f>
        <v>40</v>
      </c>
      <c r="R13" s="152">
        <f>IF(ISBLANK(Výsledky!$BM$3),"",Výsledky!BM107)</f>
        <v>50</v>
      </c>
      <c r="S13" s="152">
        <f>IF(ISBLANK(Výsledky!$BT$3),"",Výsledky!BT107)</f>
        <v>10</v>
      </c>
      <c r="T13" s="152">
        <f>IF(ISBLANK(Výsledky!$CA$3),"",Výsledky!CA107)</f>
        <v>70</v>
      </c>
      <c r="U13" s="152">
        <f>IF(ISBLANK(Výsledky!$CH$3),"",Výsledky!CH107)</f>
        <v>0</v>
      </c>
      <c r="V13" s="152">
        <f>IF(ISBLANK(Výsledky!$CO$3),"",Výsledky!CO107)</f>
        <v>30</v>
      </c>
      <c r="W13" s="152">
        <f>IF(ISBLANK(Výsledky!$CV$3),"",Výsledky!CV107)</f>
        <v>60</v>
      </c>
      <c r="X13" s="152">
        <f>IF(ISBLANK(Výsledky!$DC$3),"",Výsledky!DC107)</f>
        <v>0</v>
      </c>
      <c r="Y13" s="152">
        <f>IF(ISBLANK(Výsledky!$DJ$3),"",Výsledky!DJ107)</f>
        <v>30</v>
      </c>
      <c r="Z13" s="152">
        <f>IF(ISBLANK(Výsledky!$DQ$3),"",Výsledky!DQ107)</f>
        <v>0</v>
      </c>
      <c r="AA13" s="152">
        <f>IF(ISBLANK(Výsledky!$DX$3),"",Výsledky!DX107)</f>
        <v>90</v>
      </c>
      <c r="AB13" s="152">
        <f>IF(ISBLANK(Výsledky!$EE$3),"",Výsledky!EE107)</f>
        <v>60</v>
      </c>
      <c r="AC13" s="152">
        <f>IF(ISBLANK(Výsledky!$EL$3),"",Výsledky!EL107)</f>
        <v>30</v>
      </c>
      <c r="AD13" s="152">
        <f>IF(ISBLANK(Výsledky!$ES$3),"",Výsledky!ES107)</f>
        <v>60</v>
      </c>
      <c r="AE13" s="152">
        <f>IF(ISBLANK(Výsledky!$EZ$3),"",Výsledky!EZ107)</f>
        <v>20</v>
      </c>
      <c r="AF13" s="152">
        <f>IF(ISBLANK(Výsledky!$FG$3),"",Výsledky!FG107)</f>
        <v>20</v>
      </c>
      <c r="AG13" s="152">
        <f>IF(ISBLANK(Výsledky!$FN$3),"",Výsledky!FN107)</f>
        <v>20</v>
      </c>
      <c r="AH13" s="152">
        <f>IF(ISBLANK(Výsledky!$FU$3),"",Výsledky!FU107)</f>
        <v>60</v>
      </c>
      <c r="AI13" s="152">
        <f>IF(ISBLANK(Výsledky!$GB$3),"",Výsledky!GB107)</f>
        <v>10</v>
      </c>
      <c r="AJ13" s="152">
        <f>IF(ISBLANK(Výsledky!$GI$3),"",Výsledky!GI107)</f>
        <v>10</v>
      </c>
      <c r="AK13" s="152">
        <f>IF(ISBLANK(Výsledky!$GP$3),"",Výsledky!GP107)</f>
        <v>50</v>
      </c>
      <c r="AL13" s="152">
        <v>0</v>
      </c>
      <c r="AM13" s="152" t="str">
        <f>IF(ISBLANK(Výsledky!$HD$3),"",Výsledky!HD107)</f>
        <v>-</v>
      </c>
      <c r="AN13" s="152">
        <f>IF(ISBLANK(Výsledky!$HK$3),"",Výsledky!HK107)</f>
        <v>30</v>
      </c>
      <c r="AO13" s="152">
        <f>IF(ISBLANK(Výsledky!$HR$3),"",Výsledky!HR107)</f>
        <v>10</v>
      </c>
      <c r="AP13" s="152">
        <f>IF(ISBLANK(Výsledky!$HY$3),"",Výsledky!HY107)</f>
        <v>40</v>
      </c>
      <c r="AQ13" s="152">
        <f>IF(ISBLANK(Výsledky!$IF$3),"",Výsledky!IF107)</f>
        <v>80</v>
      </c>
      <c r="AR13" s="152">
        <f>IF(ISBLANK(Výsledky!$IM$3),"",Výsledky!IM107)</f>
        <v>40</v>
      </c>
      <c r="AS13" s="152">
        <f>IF(ISBLANK(Výsledky!$IT$3),"",Výsledky!IT107)</f>
        <v>60</v>
      </c>
      <c r="AT13" s="152">
        <f>IF(ISBLANK(Výsledky!$JA$3),"",Výsledky!JA107)</f>
        <v>50</v>
      </c>
      <c r="AU13" s="152">
        <f>IF(ISBLANK(Výsledky!$JH$3),"",Výsledky!JH107)</f>
        <v>20</v>
      </c>
      <c r="AV13" s="152">
        <f>IF(ISBLANK(Výsledky!$JO$3),"",Výsledky!JO107)</f>
        <v>40</v>
      </c>
      <c r="AW13" s="152">
        <f>IF(ISBLANK(Výsledky!$JV$3),"",Výsledky!JV107)</f>
        <v>50</v>
      </c>
      <c r="AX13" s="152">
        <f>IF(ISBLANK(Výsledky!$KC$3),"",Výsledky!KC107)</f>
        <v>60</v>
      </c>
      <c r="AY13" s="152">
        <f>IF(ISBLANK(Výsledky!$KJ$3),"",Výsledky!KJ107)</f>
        <v>20</v>
      </c>
      <c r="AZ13" s="152">
        <f>IF(ISBLANK(Výsledky!$KQ$3),"",Výsledky!KQ107)</f>
        <v>50</v>
      </c>
      <c r="BA13" s="152">
        <f>IF(ISBLANK(Výsledky!$KX$3),"",Výsledky!KX107)</f>
        <v>20</v>
      </c>
      <c r="BB13" s="152">
        <f>IF(ISBLANK(Výsledky!$LE$3),"",Výsledky!LE107)</f>
        <v>0</v>
      </c>
      <c r="BC13" s="152">
        <f>IF(ISBLANK(Výsledky!$LL$3),"",Výsledky!LL107)</f>
        <v>50</v>
      </c>
      <c r="BD13" s="152">
        <f>IF(ISBLANK(Výsledky!$LS$3),"",Výsledky!LS107)</f>
        <v>60</v>
      </c>
      <c r="BE13" s="152">
        <f>IF(ISBLANK(Výsledky!$LZ$3),"",Výsledky!LZ107)</f>
        <v>50</v>
      </c>
      <c r="BF13" s="152">
        <f>IF(ISBLANK(Výsledky!$MG$3),"",Výsledky!MG107)</f>
        <v>20</v>
      </c>
      <c r="BG13" s="152">
        <f>IF(ISBLANK(Výsledky!$MN$3),"",Výsledky!MN107)</f>
        <v>60</v>
      </c>
      <c r="BH13" s="152">
        <f>IF(ISBLANK(Výsledky!$MU$3),"",Výsledky!MU107)</f>
        <v>40</v>
      </c>
      <c r="BI13" s="152">
        <f>IF(ISBLANK(Výsledky!$NB$3),"",Výsledky!NB107)</f>
        <v>10</v>
      </c>
      <c r="BJ13" s="152" t="str">
        <f>IF(ISBLANK(Výsledky!$NI$3),"",Výsledky!NI107)</f>
        <v/>
      </c>
      <c r="BK13" s="152">
        <f>IF(ISBLANK(Výsledky!$NP$3),"",Výsledky!NP107)</f>
        <v>20</v>
      </c>
      <c r="BL13" s="152">
        <f>IF(ISBLANK(Výsledky!$NW$3),"",Výsledky!NW107)</f>
        <v>20</v>
      </c>
      <c r="BM13" s="152">
        <f>IF(ISBLANK(Výsledky!$OD$3),"",Výsledky!OD107)</f>
        <v>30</v>
      </c>
      <c r="BN13" s="152" t="str">
        <f>IF(ISBLANK(Výsledky!$OK$3),"",Výsledky!OK107)</f>
        <v/>
      </c>
      <c r="BO13" s="152" t="str">
        <f>IF(ISBLANK(Výsledky!$OR$3),"",Výsledky!OR107)</f>
        <v/>
      </c>
      <c r="BP13" s="152" t="str">
        <f>IF(ISBLANK(Výsledky!$OY$3),"",Výsledky!OY107)</f>
        <v/>
      </c>
      <c r="BQ13" s="152" t="str">
        <f>IF(ISBLANK(Výsledky!$PF$3),"",Výsledky!PF107)</f>
        <v/>
      </c>
      <c r="BR13" s="152" t="str">
        <f>IF(ISBLANK(Výsledky!$PM$3),"",Výsledky!PM107)</f>
        <v/>
      </c>
      <c r="BS13" s="152" t="str">
        <f>IF(ISBLANK(Výsledky!$PT$3),"",Výsledky!PT107)</f>
        <v/>
      </c>
      <c r="BT13" s="153" t="str">
        <f>IF(ISBLANK(Výsledky!$QA$3),"",Výsledky!QA107)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Tipy!A71</f>
        <v>25</v>
      </c>
      <c r="D14" s="179" t="str">
        <f>Tipy!B71</f>
        <v>Patrik Gálik</v>
      </c>
      <c r="E14" s="308">
        <f>SUM(F14:I14)</f>
        <v>1990</v>
      </c>
      <c r="F14" s="306">
        <f>IF(ISBLANK(Výsledky!$I$3),"-",SUM(J14:M14,O14,Q14,S14:T14,V14,X14,Z14:AA14,AC14:AE14,AG14:AI14,AK14:AM14,AP14,AR14,AT14:AU14,AW14:AX14,BA14,BC14:BD14,BF14,BH14,BJ14,BL14,BN14,BP14,BR14:BS14))</f>
        <v>1290</v>
      </c>
      <c r="G14" s="151">
        <f>IF(ISBLANK(Výsledky!$AK$3),"-",SUM(N14,R14,U14,Y14,AB14,AF14,AV14,BB14,BG14,BI14,BM14,BO14,BT14))</f>
        <v>310</v>
      </c>
      <c r="H14" s="151">
        <f>IF(ISBLANK(Výsledky!$AY$3),"-",SUM(P14,W14,AJ14,AO14,AQ14,AY14))</f>
        <v>190</v>
      </c>
      <c r="I14" s="167">
        <f>IF(ISBLANK(Výsledky!$HK$3),"-",SUM(AN14,AS14,AZ14,BE14,BK14,BQ14))</f>
        <v>200</v>
      </c>
      <c r="J14" s="164">
        <f>IF(ISBLANK(Výsledky!$I$3),"",Výsledky!I77)</f>
        <v>50</v>
      </c>
      <c r="K14" s="152">
        <f>IF(ISBLANK(Výsledky!$P$3),"",Výsledky!P77)</f>
        <v>90</v>
      </c>
      <c r="L14" s="152">
        <f>IF(ISBLANK(Výsledky!$W$3),"",Výsledky!W77)</f>
        <v>50</v>
      </c>
      <c r="M14" s="152">
        <f>IF(ISBLANK(Výsledky!$AD$3),"",Výsledky!AD77)</f>
        <v>60</v>
      </c>
      <c r="N14" s="152">
        <f>IF(ISBLANK(Výsledky!$AK$3),"",Výsledky!AK77)</f>
        <v>60</v>
      </c>
      <c r="O14" s="152">
        <f>IF(ISBLANK(Výsledky!$AR$3),"",Výsledky!AR77)</f>
        <v>50</v>
      </c>
      <c r="P14" s="152">
        <f>IF(ISBLANK(Výsledky!$AY$3),"",Výsledky!AY77)</f>
        <v>50</v>
      </c>
      <c r="Q14" s="152">
        <f>IF(ISBLANK(Výsledky!$BF$3),"",Výsledky!BF77)</f>
        <v>30</v>
      </c>
      <c r="R14" s="152">
        <f>IF(ISBLANK(Výsledky!$BM$3),"",Výsledky!BM77)</f>
        <v>50</v>
      </c>
      <c r="S14" s="152">
        <f>IF(ISBLANK(Výsledky!$BT$3),"",Výsledky!BT77)</f>
        <v>40</v>
      </c>
      <c r="T14" s="152">
        <f>IF(ISBLANK(Výsledky!$CA$3),"",Výsledky!CA77)</f>
        <v>60</v>
      </c>
      <c r="U14" s="152">
        <f>IF(ISBLANK(Výsledky!$CH$3),"",Výsledky!CH77)</f>
        <v>30</v>
      </c>
      <c r="V14" s="152">
        <f>IF(ISBLANK(Výsledky!$CO$3),"",Výsledky!CO77)</f>
        <v>40</v>
      </c>
      <c r="W14" s="152">
        <f>IF(ISBLANK(Výsledky!$CV$3),"",Výsledky!CV77)</f>
        <v>50</v>
      </c>
      <c r="X14" s="152">
        <f>IF(ISBLANK(Výsledky!$DC$3),"",Výsledky!DC77)</f>
        <v>0</v>
      </c>
      <c r="Y14" s="152">
        <f>IF(ISBLANK(Výsledky!$DJ$3),"",Výsledky!DJ77)</f>
        <v>0</v>
      </c>
      <c r="Z14" s="152">
        <f>IF(ISBLANK(Výsledky!$DQ$3),"",Výsledky!DQ77)</f>
        <v>0</v>
      </c>
      <c r="AA14" s="152">
        <f>IF(ISBLANK(Výsledky!$DX$3),"",Výsledky!DX77)</f>
        <v>60</v>
      </c>
      <c r="AB14" s="152">
        <f>IF(ISBLANK(Výsledky!$EE$3),"",Výsledky!EE77)</f>
        <v>0</v>
      </c>
      <c r="AC14" s="152">
        <f>IF(ISBLANK(Výsledky!$EL$3),"",Výsledky!EL77)</f>
        <v>30</v>
      </c>
      <c r="AD14" s="152">
        <f>IF(ISBLANK(Výsledky!$ES$3),"",Výsledky!ES77)</f>
        <v>60</v>
      </c>
      <c r="AE14" s="152">
        <f>IF(ISBLANK(Výsledky!$EZ$3),"",Výsledky!EZ77)</f>
        <v>20</v>
      </c>
      <c r="AF14" s="152">
        <f>IF(ISBLANK(Výsledky!$FG$3),"",Výsledky!FG77)</f>
        <v>30</v>
      </c>
      <c r="AG14" s="152">
        <f>IF(ISBLANK(Výsledky!$FN$3),"",Výsledky!FN77)</f>
        <v>20</v>
      </c>
      <c r="AH14" s="152">
        <f>IF(ISBLANK(Výsledky!$FU$3),"",Výsledky!FU77)</f>
        <v>50</v>
      </c>
      <c r="AI14" s="152">
        <f>IF(ISBLANK(Výsledky!$GB$3),"",Výsledky!GB77)</f>
        <v>20</v>
      </c>
      <c r="AJ14" s="152">
        <f>IF(ISBLANK(Výsledky!$GI$3),"",Výsledky!GI77)</f>
        <v>30</v>
      </c>
      <c r="AK14" s="152">
        <f>IF(ISBLANK(Výsledky!$GP$3),"",Výsledky!GP77)</f>
        <v>50</v>
      </c>
      <c r="AL14" s="152">
        <v>0</v>
      </c>
      <c r="AM14" s="152">
        <f>IF(ISBLANK(Výsledky!$HD$3),"",Výsledky!HD77)</f>
        <v>40</v>
      </c>
      <c r="AN14" s="152">
        <f>IF(ISBLANK(Výsledky!$HK$3),"",Výsledky!HK77)</f>
        <v>30</v>
      </c>
      <c r="AO14" s="152">
        <f>IF(ISBLANK(Výsledky!$HR$3),"",Výsledky!HR77)</f>
        <v>0</v>
      </c>
      <c r="AP14" s="152">
        <f>IF(ISBLANK(Výsledky!$HY$3),"",Výsledky!HY77)</f>
        <v>30</v>
      </c>
      <c r="AQ14" s="152">
        <f>IF(ISBLANK(Výsledky!$IF$3),"",Výsledky!IF77)</f>
        <v>60</v>
      </c>
      <c r="AR14" s="152">
        <f>IF(ISBLANK(Výsledky!$IM$3),"",Výsledky!IM77)</f>
        <v>50</v>
      </c>
      <c r="AS14" s="152">
        <f>IF(ISBLANK(Výsledky!$IT$3),"",Výsledky!IT77)</f>
        <v>80</v>
      </c>
      <c r="AT14" s="152">
        <f>IF(ISBLANK(Výsledky!$JA$3),"",Výsledky!JA77)</f>
        <v>50</v>
      </c>
      <c r="AU14" s="152">
        <f>IF(ISBLANK(Výsledky!$JH$3),"",Výsledky!JH77)</f>
        <v>30</v>
      </c>
      <c r="AV14" s="152">
        <f>IF(ISBLANK(Výsledky!$JO$3),"",Výsledky!JO77)</f>
        <v>50</v>
      </c>
      <c r="AW14" s="152">
        <f>IF(ISBLANK(Výsledky!$JV$3),"",Výsledky!JV77)</f>
        <v>60</v>
      </c>
      <c r="AX14" s="152">
        <f>IF(ISBLANK(Výsledky!$KC$3),"",Výsledky!KC77)</f>
        <v>20</v>
      </c>
      <c r="AY14" s="152">
        <f>IF(ISBLANK(Výsledky!$KJ$3),"",Výsledky!KJ77)</f>
        <v>0</v>
      </c>
      <c r="AZ14" s="152">
        <f>IF(ISBLANK(Výsledky!$KQ$3),"",Výsledky!KQ77)</f>
        <v>50</v>
      </c>
      <c r="BA14" s="152">
        <f>IF(ISBLANK(Výsledky!$KX$3),"",Výsledky!KX77)</f>
        <v>30</v>
      </c>
      <c r="BB14" s="152">
        <f>IF(ISBLANK(Výsledky!$LE$3),"",Výsledky!LE77)</f>
        <v>0</v>
      </c>
      <c r="BC14" s="152">
        <f>IF(ISBLANK(Výsledky!$LL$3),"",Výsledky!LL77)</f>
        <v>80</v>
      </c>
      <c r="BD14" s="152">
        <f>IF(ISBLANK(Výsledky!$LS$3),"",Výsledky!LS77)</f>
        <v>50</v>
      </c>
      <c r="BE14" s="152">
        <f>IF(ISBLANK(Výsledky!$LZ$3),"",Výsledky!LZ77)</f>
        <v>20</v>
      </c>
      <c r="BF14" s="152">
        <f>IF(ISBLANK(Výsledky!$MG$3),"",Výsledky!MG77)</f>
        <v>20</v>
      </c>
      <c r="BG14" s="152">
        <f>IF(ISBLANK(Výsledky!$MN$3),"",Výsledky!MN77)</f>
        <v>60</v>
      </c>
      <c r="BH14" s="152">
        <f>IF(ISBLANK(Výsledky!$MU$3),"",Výsledky!MU77)</f>
        <v>30</v>
      </c>
      <c r="BI14" s="152">
        <f>IF(ISBLANK(Výsledky!$NB$3),"",Výsledky!NB77)</f>
        <v>10</v>
      </c>
      <c r="BJ14" s="152" t="str">
        <f>IF(ISBLANK(Výsledky!$NI$3),"",Výsledky!NI77)</f>
        <v/>
      </c>
      <c r="BK14" s="152">
        <f>IF(ISBLANK(Výsledky!$NP$3),"",Výsledky!NP77)</f>
        <v>20</v>
      </c>
      <c r="BL14" s="152">
        <f>IF(ISBLANK(Výsledky!$NW$3),"",Výsledky!NW77)</f>
        <v>20</v>
      </c>
      <c r="BM14" s="152">
        <f>IF(ISBLANK(Výsledky!$OD$3),"",Výsledky!OD77)</f>
        <v>20</v>
      </c>
      <c r="BN14" s="152" t="str">
        <f>IF(ISBLANK(Výsledky!$OK$3),"",Výsledky!OK77)</f>
        <v/>
      </c>
      <c r="BO14" s="152" t="str">
        <f>IF(ISBLANK(Výsledky!$OR$3),"",Výsledky!OR77)</f>
        <v/>
      </c>
      <c r="BP14" s="152" t="str">
        <f>IF(ISBLANK(Výsledky!$OY$3),"",Výsledky!OY77)</f>
        <v/>
      </c>
      <c r="BQ14" s="152" t="str">
        <f>IF(ISBLANK(Výsledky!$PF$3),"",Výsledky!PF77)</f>
        <v/>
      </c>
      <c r="BR14" s="152" t="str">
        <f>IF(ISBLANK(Výsledky!$PM$3),"",Výsledky!PM77)</f>
        <v/>
      </c>
      <c r="BS14" s="152" t="str">
        <f>IF(ISBLANK(Výsledky!$PT$3),"",Výsledky!PT77)</f>
        <v/>
      </c>
      <c r="BT14" s="153" t="str">
        <f>IF(ISBLANK(Výsledky!$QA$3),"",Výsledky!QA77)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Tipy!A20</f>
        <v>87</v>
      </c>
      <c r="D15" s="179" t="str">
        <f>Tipy!B20</f>
        <v>Dodes</v>
      </c>
      <c r="E15" s="308">
        <f>SUM(F15:I15)</f>
        <v>1990</v>
      </c>
      <c r="F15" s="306">
        <f>IF(ISBLANK(Výsledky!$I$3),"-",SUM(J15:M15,O15,Q15,S15:T15,V15,X15,Z15:AA15,AC15:AE15,AG15:AI15,AK15:AM15,AP15,AR15,AT15:AU15,AW15:AX15,BA15,BC15:BD15,BF15,BH15,BJ15,BL15,BN15,BP15,BR15:BS15))</f>
        <v>1280</v>
      </c>
      <c r="G15" s="151">
        <f>IF(ISBLANK(Výsledky!$AK$3),"-",SUM(N15,R15,U15,Y15,AB15,AF15,AV15,BB15,BG15,BI15,BM15,BO15,BT15))</f>
        <v>340</v>
      </c>
      <c r="H15" s="151">
        <f>IF(ISBLANK(Výsledky!$AY$3),"-",SUM(P15,W15,AJ15,AO15,AQ15,AY15))</f>
        <v>190</v>
      </c>
      <c r="I15" s="167">
        <f>IF(ISBLANK(Výsledky!$HK$3),"-",SUM(AN15,AS15,AZ15,BE15,BK15,BQ15))</f>
        <v>180</v>
      </c>
      <c r="J15" s="164">
        <f>IF(ISBLANK(Výsledky!$I$3),"",Výsledky!I26)</f>
        <v>80</v>
      </c>
      <c r="K15" s="152">
        <f>IF(ISBLANK(Výsledky!$P$3),"",Výsledky!P26)</f>
        <v>50</v>
      </c>
      <c r="L15" s="152">
        <f>IF(ISBLANK(Výsledky!$W$3),"",Výsledky!W26)</f>
        <v>40</v>
      </c>
      <c r="M15" s="152">
        <f>IF(ISBLANK(Výsledky!$AD$3),"",Výsledky!AD26)</f>
        <v>30</v>
      </c>
      <c r="N15" s="152">
        <f>IF(ISBLANK(Výsledky!$AK$3),"",Výsledky!AK26)</f>
        <v>20</v>
      </c>
      <c r="O15" s="152">
        <f>IF(ISBLANK(Výsledky!$AR$3),"",Výsledky!AR26)</f>
        <v>60</v>
      </c>
      <c r="P15" s="152">
        <f>IF(ISBLANK(Výsledky!$AY$3),"",Výsledky!AY26)</f>
        <v>50</v>
      </c>
      <c r="Q15" s="152">
        <f>IF(ISBLANK(Výsledky!$BF$3),"",Výsledky!BF26)</f>
        <v>0</v>
      </c>
      <c r="R15" s="152">
        <f>IF(ISBLANK(Výsledky!$BM$3),"",Výsledky!BM26)</f>
        <v>50</v>
      </c>
      <c r="S15" s="152">
        <f>IF(ISBLANK(Výsledky!$BT$3),"",Výsledky!BT26)</f>
        <v>90</v>
      </c>
      <c r="T15" s="152">
        <f>IF(ISBLANK(Výsledky!$CA$3),"",Výsledky!CA26)</f>
        <v>50</v>
      </c>
      <c r="U15" s="152">
        <f>IF(ISBLANK(Výsledky!$CH$3),"",Výsledky!CH26)</f>
        <v>50</v>
      </c>
      <c r="V15" s="152">
        <f>IF(ISBLANK(Výsledky!$CO$3),"",Výsledky!CO26)</f>
        <v>10</v>
      </c>
      <c r="W15" s="152">
        <f>IF(ISBLANK(Výsledky!$CV$3),"",Výsledky!CV26)</f>
        <v>50</v>
      </c>
      <c r="X15" s="152">
        <f>IF(ISBLANK(Výsledky!$DC$3),"",Výsledky!DC26)</f>
        <v>0</v>
      </c>
      <c r="Y15" s="152">
        <f>IF(ISBLANK(Výsledky!$DJ$3),"",Výsledky!DJ26)</f>
        <v>50</v>
      </c>
      <c r="Z15" s="152">
        <f>IF(ISBLANK(Výsledky!$DQ$3),"",Výsledky!DQ26)</f>
        <v>10</v>
      </c>
      <c r="AA15" s="152">
        <f>IF(ISBLANK(Výsledky!$DX$3),"",Výsledky!DX26)</f>
        <v>60</v>
      </c>
      <c r="AB15" s="152">
        <f>IF(ISBLANK(Výsledky!$EE$3),"",Výsledky!EE26)</f>
        <v>50</v>
      </c>
      <c r="AC15" s="152">
        <f>IF(ISBLANK(Výsledky!$EL$3),"",Výsledky!EL26)</f>
        <v>40</v>
      </c>
      <c r="AD15" s="152">
        <f>IF(ISBLANK(Výsledky!$ES$3),"",Výsledky!ES26)</f>
        <v>30</v>
      </c>
      <c r="AE15" s="152">
        <f>IF(ISBLANK(Výsledky!$EZ$3),"",Výsledky!EZ26)</f>
        <v>20</v>
      </c>
      <c r="AF15" s="152">
        <f>IF(ISBLANK(Výsledky!$FG$3),"",Výsledky!FG26)</f>
        <v>0</v>
      </c>
      <c r="AG15" s="152">
        <f>IF(ISBLANK(Výsledky!$FN$3),"",Výsledky!FN26)</f>
        <v>50</v>
      </c>
      <c r="AH15" s="152">
        <f>IF(ISBLANK(Výsledky!$FU$3),"",Výsledky!FU26)</f>
        <v>50</v>
      </c>
      <c r="AI15" s="152">
        <f>IF(ISBLANK(Výsledky!$GB$3),"",Výsledky!GB26)</f>
        <v>10</v>
      </c>
      <c r="AJ15" s="152">
        <f>IF(ISBLANK(Výsledky!$GI$3),"",Výsledky!GI26)</f>
        <v>30</v>
      </c>
      <c r="AK15" s="152">
        <f>IF(ISBLANK(Výsledky!$GP$3),"",Výsledky!GP26)</f>
        <v>50</v>
      </c>
      <c r="AL15" s="152">
        <v>0</v>
      </c>
      <c r="AM15" s="152">
        <f>IF(ISBLANK(Výsledky!$HD$3),"",Výsledky!HD26)</f>
        <v>80</v>
      </c>
      <c r="AN15" s="152">
        <f>IF(ISBLANK(Výsledky!$HK$3),"",Výsledky!HK26)</f>
        <v>30</v>
      </c>
      <c r="AO15" s="152">
        <f>IF(ISBLANK(Výsledky!$HR$3),"",Výsledky!HR26)</f>
        <v>0</v>
      </c>
      <c r="AP15" s="152">
        <f>IF(ISBLANK(Výsledky!$HY$3),"",Výsledky!HY26)</f>
        <v>50</v>
      </c>
      <c r="AQ15" s="152">
        <f>IF(ISBLANK(Výsledky!$IF$3),"",Výsledky!IF26)</f>
        <v>60</v>
      </c>
      <c r="AR15" s="152">
        <f>IF(ISBLANK(Výsledky!$IM$3),"",Výsledky!IM26)</f>
        <v>30</v>
      </c>
      <c r="AS15" s="152">
        <f>IF(ISBLANK(Výsledky!$IT$3),"",Výsledky!IT26)</f>
        <v>70</v>
      </c>
      <c r="AT15" s="152">
        <f>IF(ISBLANK(Výsledky!$JA$3),"",Výsledky!JA26)</f>
        <v>20</v>
      </c>
      <c r="AU15" s="152">
        <f>IF(ISBLANK(Výsledky!$JH$3),"",Výsledky!JH26)</f>
        <v>20</v>
      </c>
      <c r="AV15" s="152">
        <f>IF(ISBLANK(Výsledky!$JO$3),"",Výsledky!JO26)</f>
        <v>10</v>
      </c>
      <c r="AW15" s="152">
        <f>IF(ISBLANK(Výsledky!$JV$3),"",Výsledky!JV26)</f>
        <v>60</v>
      </c>
      <c r="AX15" s="152">
        <f>IF(ISBLANK(Výsledky!$KC$3),"",Výsledky!KC26)</f>
        <v>30</v>
      </c>
      <c r="AY15" s="152">
        <f>IF(ISBLANK(Výsledky!$KJ$3),"",Výsledky!KJ26)</f>
        <v>0</v>
      </c>
      <c r="AZ15" s="152">
        <f>IF(ISBLANK(Výsledky!$KQ$3),"",Výsledky!KQ26)</f>
        <v>20</v>
      </c>
      <c r="BA15" s="152">
        <f>IF(ISBLANK(Výsledky!$KX$3),"",Výsledky!KX26)</f>
        <v>30</v>
      </c>
      <c r="BB15" s="152">
        <f>IF(ISBLANK(Výsledky!$LE$3),"",Výsledky!LE26)</f>
        <v>0</v>
      </c>
      <c r="BC15" s="152">
        <f>IF(ISBLANK(Výsledky!$LL$3),"",Výsledky!LL26)</f>
        <v>30</v>
      </c>
      <c r="BD15" s="152">
        <f>IF(ISBLANK(Výsledky!$LS$3),"",Výsledky!LS26)</f>
        <v>50</v>
      </c>
      <c r="BE15" s="152">
        <f>IF(ISBLANK(Výsledky!$LZ$3),"",Výsledky!LZ26)</f>
        <v>30</v>
      </c>
      <c r="BF15" s="152">
        <f>IF(ISBLANK(Výsledky!$MG$3),"",Výsledky!MG26)</f>
        <v>60</v>
      </c>
      <c r="BG15" s="152">
        <f>IF(ISBLANK(Výsledky!$MN$3),"",Výsledky!MN26)</f>
        <v>30</v>
      </c>
      <c r="BH15" s="152">
        <f>IF(ISBLANK(Výsledky!$MU$3),"",Výsledky!MU26)</f>
        <v>60</v>
      </c>
      <c r="BI15" s="152">
        <f>IF(ISBLANK(Výsledky!$NB$3),"",Výsledky!NB26)</f>
        <v>0</v>
      </c>
      <c r="BJ15" s="152" t="str">
        <f>IF(ISBLANK(Výsledky!$NI$3),"",Výsledky!NI26)</f>
        <v/>
      </c>
      <c r="BK15" s="152">
        <f>IF(ISBLANK(Výsledky!$NP$3),"",Výsledky!NP26)</f>
        <v>30</v>
      </c>
      <c r="BL15" s="152">
        <f>IF(ISBLANK(Výsledky!$NW$3),"",Výsledky!NW26)</f>
        <v>30</v>
      </c>
      <c r="BM15" s="152">
        <f>IF(ISBLANK(Výsledky!$OD$3),"",Výsledky!OD26)</f>
        <v>80</v>
      </c>
      <c r="BN15" s="152" t="str">
        <f>IF(ISBLANK(Výsledky!$OK$3),"",Výsledky!OK26)</f>
        <v/>
      </c>
      <c r="BO15" s="152" t="str">
        <f>IF(ISBLANK(Výsledky!$OR$3),"",Výsledky!OR26)</f>
        <v/>
      </c>
      <c r="BP15" s="152" t="str">
        <f>IF(ISBLANK(Výsledky!$OY$3),"",Výsledky!OY26)</f>
        <v/>
      </c>
      <c r="BQ15" s="152" t="str">
        <f>IF(ISBLANK(Výsledky!$PF$3),"",Výsledky!PF26)</f>
        <v/>
      </c>
      <c r="BR15" s="152" t="str">
        <f>IF(ISBLANK(Výsledky!$PM$3),"",Výsledky!PM26)</f>
        <v/>
      </c>
      <c r="BS15" s="152" t="str">
        <f>IF(ISBLANK(Výsledky!$PT$3),"",Výsledky!PT26)</f>
        <v/>
      </c>
      <c r="BT15" s="153" t="str">
        <f>IF(ISBLANK(Výsledky!$QA$3),"",Výsledky!QA26)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Tipy!A16</f>
        <v>35</v>
      </c>
      <c r="D16" s="179" t="str">
        <f>Tipy!B16</f>
        <v>Cali</v>
      </c>
      <c r="E16" s="308">
        <f>SUM(F16:I16)</f>
        <v>1980</v>
      </c>
      <c r="F16" s="306">
        <f>IF(ISBLANK(Výsledky!$I$3),"-",SUM(J16:M16,O16,Q16,S16:T16,V16,X16,Z16:AA16,AC16:AE16,AG16:AI16,AK16:AM16,AP16,AR16,AT16:AU16,AW16:AX16,BA16,BC16:BD16,BF16,BH16,BJ16,BL16,BN16,BP16,BR16:BS16))</f>
        <v>1310</v>
      </c>
      <c r="G16" s="151">
        <f>IF(ISBLANK(Výsledky!$AK$3),"-",SUM(N16,R16,U16,Y16,AB16,AF16,AV16,BB16,BG16,BI16,BM16,BO16,BT16))</f>
        <v>340</v>
      </c>
      <c r="H16" s="151">
        <f>IF(ISBLANK(Výsledky!$AY$3),"-",SUM(P16,W16,AJ16,AO16,AQ16,AY16))</f>
        <v>150</v>
      </c>
      <c r="I16" s="167">
        <f>IF(ISBLANK(Výsledky!$HK$3),"-",SUM(AN16,AS16,AZ16,BE16,BK16,BQ16))</f>
        <v>180</v>
      </c>
      <c r="J16" s="164">
        <f>IF(ISBLANK(Výsledky!$I$3),"",Výsledky!I22)</f>
        <v>60</v>
      </c>
      <c r="K16" s="152">
        <f>IF(ISBLANK(Výsledky!$P$3),"",Výsledky!P22)</f>
        <v>80</v>
      </c>
      <c r="L16" s="152">
        <f>IF(ISBLANK(Výsledky!$W$3),"",Výsledky!W22)</f>
        <v>80</v>
      </c>
      <c r="M16" s="152">
        <f>IF(ISBLANK(Výsledky!$AD$3),"",Výsledky!AD22)</f>
        <v>30</v>
      </c>
      <c r="N16" s="152" t="str">
        <f>IF(ISBLANK(Výsledky!$AK$3),"",Výsledky!AK22)</f>
        <v>-</v>
      </c>
      <c r="O16" s="152">
        <f>IF(ISBLANK(Výsledky!$AR$3),"",Výsledky!AR22)</f>
        <v>60</v>
      </c>
      <c r="P16" s="152">
        <f>IF(ISBLANK(Výsledky!$AY$3),"",Výsledky!AY22)</f>
        <v>30</v>
      </c>
      <c r="Q16" s="152">
        <f>IF(ISBLANK(Výsledky!$BF$3),"",Výsledky!BF22)</f>
        <v>40</v>
      </c>
      <c r="R16" s="152">
        <f>IF(ISBLANK(Výsledky!$BM$3),"",Výsledky!BM22)</f>
        <v>50</v>
      </c>
      <c r="S16" s="152" t="str">
        <f>IF(ISBLANK(Výsledky!$BT$3),"",Výsledky!BT22)</f>
        <v>-</v>
      </c>
      <c r="T16" s="152">
        <f>IF(ISBLANK(Výsledky!$CA$3),"",Výsledky!CA22)</f>
        <v>50</v>
      </c>
      <c r="U16" s="152">
        <f>IF(ISBLANK(Výsledky!$CH$3),"",Výsledky!CH22)</f>
        <v>0</v>
      </c>
      <c r="V16" s="152">
        <f>IF(ISBLANK(Výsledky!$CO$3),"",Výsledky!CO22)</f>
        <v>50</v>
      </c>
      <c r="W16" s="152">
        <f>IF(ISBLANK(Výsledky!$CV$3),"",Výsledky!CV22)</f>
        <v>60</v>
      </c>
      <c r="X16" s="152">
        <f>IF(ISBLANK(Výsledky!$DC$3),"",Výsledky!DC22)</f>
        <v>0</v>
      </c>
      <c r="Y16" s="152">
        <f>IF(ISBLANK(Výsledky!$DJ$3),"",Výsledky!DJ22)</f>
        <v>30</v>
      </c>
      <c r="Z16" s="152">
        <f>IF(ISBLANK(Výsledky!$DQ$3),"",Výsledky!DQ22)</f>
        <v>0</v>
      </c>
      <c r="AA16" s="152">
        <f>IF(ISBLANK(Výsledky!$DX$3),"",Výsledky!DX22)</f>
        <v>50</v>
      </c>
      <c r="AB16" s="152">
        <f>IF(ISBLANK(Výsledky!$EE$3),"",Výsledky!EE22)</f>
        <v>50</v>
      </c>
      <c r="AC16" s="152">
        <f>IF(ISBLANK(Výsledky!$EL$3),"",Výsledky!EL22)</f>
        <v>40</v>
      </c>
      <c r="AD16" s="152">
        <f>IF(ISBLANK(Výsledky!$ES$3),"",Výsledky!ES22)</f>
        <v>50</v>
      </c>
      <c r="AE16" s="152">
        <f>IF(ISBLANK(Výsledky!$EZ$3),"",Výsledky!EZ22)</f>
        <v>30</v>
      </c>
      <c r="AF16" s="152">
        <f>IF(ISBLANK(Výsledky!$FG$3),"",Výsledky!FG22)</f>
        <v>40</v>
      </c>
      <c r="AG16" s="152">
        <f>IF(ISBLANK(Výsledky!$FN$3),"",Výsledky!FN22)</f>
        <v>50</v>
      </c>
      <c r="AH16" s="152">
        <f>IF(ISBLANK(Výsledky!$FU$3),"",Výsledky!FU22)</f>
        <v>30</v>
      </c>
      <c r="AI16" s="152">
        <f>IF(ISBLANK(Výsledky!$GB$3),"",Výsledky!GB22)</f>
        <v>40</v>
      </c>
      <c r="AJ16" s="152">
        <f>IF(ISBLANK(Výsledky!$GI$3),"",Výsledky!GI22)</f>
        <v>0</v>
      </c>
      <c r="AK16" s="152">
        <f>IF(ISBLANK(Výsledky!$GP$3),"",Výsledky!GP22)</f>
        <v>50</v>
      </c>
      <c r="AL16" s="152">
        <v>0</v>
      </c>
      <c r="AM16" s="152">
        <f>IF(ISBLANK(Výsledky!$HD$3),"",Výsledky!HD22)</f>
        <v>30</v>
      </c>
      <c r="AN16" s="152">
        <f>IF(ISBLANK(Výsledky!$HK$3),"",Výsledky!HK22)</f>
        <v>20</v>
      </c>
      <c r="AO16" s="152">
        <f>IF(ISBLANK(Výsledky!$HR$3),"",Výsledky!HR22)</f>
        <v>0</v>
      </c>
      <c r="AP16" s="152" t="str">
        <f>IF(ISBLANK(Výsledky!$HY$3),"",Výsledky!HY22)</f>
        <v>-</v>
      </c>
      <c r="AQ16" s="152">
        <f>IF(ISBLANK(Výsledky!$IF$3),"",Výsledky!IF22)</f>
        <v>50</v>
      </c>
      <c r="AR16" s="152">
        <f>IF(ISBLANK(Výsledky!$IM$3),"",Výsledky!IM22)</f>
        <v>20</v>
      </c>
      <c r="AS16" s="152">
        <f>IF(ISBLANK(Výsledky!$IT$3),"",Výsledky!IT22)</f>
        <v>20</v>
      </c>
      <c r="AT16" s="152">
        <f>IF(ISBLANK(Výsledky!$JA$3),"",Výsledky!JA22)</f>
        <v>60</v>
      </c>
      <c r="AU16" s="152">
        <f>IF(ISBLANK(Výsledky!$JH$3),"",Výsledky!JH22)</f>
        <v>50</v>
      </c>
      <c r="AV16" s="152">
        <f>IF(ISBLANK(Výsledky!$JO$3),"",Výsledky!JO22)</f>
        <v>40</v>
      </c>
      <c r="AW16" s="152">
        <f>IF(ISBLANK(Výsledky!$JV$3),"",Výsledky!JV22)</f>
        <v>50</v>
      </c>
      <c r="AX16" s="152">
        <f>IF(ISBLANK(Výsledky!$KC$3),"",Výsledky!KC22)</f>
        <v>50</v>
      </c>
      <c r="AY16" s="152">
        <f>IF(ISBLANK(Výsledky!$KJ$3),"",Výsledky!KJ22)</f>
        <v>10</v>
      </c>
      <c r="AZ16" s="152">
        <f>IF(ISBLANK(Výsledky!$KQ$3),"",Výsledky!KQ22)</f>
        <v>60</v>
      </c>
      <c r="BA16" s="152">
        <f>IF(ISBLANK(Výsledky!$KX$3),"",Výsledky!KX22)</f>
        <v>20</v>
      </c>
      <c r="BB16" s="152">
        <f>IF(ISBLANK(Výsledky!$LE$3),"",Výsledky!LE22)</f>
        <v>10</v>
      </c>
      <c r="BC16" s="152">
        <f>IF(ISBLANK(Výsledky!$LL$3),"",Výsledky!LL22)</f>
        <v>80</v>
      </c>
      <c r="BD16" s="152">
        <f>IF(ISBLANK(Výsledky!$LS$3),"",Výsledky!LS22)</f>
        <v>60</v>
      </c>
      <c r="BE16" s="152">
        <f>IF(ISBLANK(Výsledky!$LZ$3),"",Výsledky!LZ22)</f>
        <v>20</v>
      </c>
      <c r="BF16" s="152">
        <f>IF(ISBLANK(Výsledky!$MG$3),"",Výsledky!MG22)</f>
        <v>30</v>
      </c>
      <c r="BG16" s="152">
        <f>IF(ISBLANK(Výsledky!$MN$3),"",Výsledky!MN22)</f>
        <v>90</v>
      </c>
      <c r="BH16" s="152">
        <f>IF(ISBLANK(Výsledky!$MU$3),"",Výsledky!MU22)</f>
        <v>30</v>
      </c>
      <c r="BI16" s="152">
        <f>IF(ISBLANK(Výsledky!$NB$3),"",Výsledky!NB22)</f>
        <v>0</v>
      </c>
      <c r="BJ16" s="152" t="str">
        <f>IF(ISBLANK(Výsledky!$NI$3),"",Výsledky!NI22)</f>
        <v/>
      </c>
      <c r="BK16" s="152">
        <f>IF(ISBLANK(Výsledky!$NP$3),"",Výsledky!NP22)</f>
        <v>60</v>
      </c>
      <c r="BL16" s="152">
        <f>IF(ISBLANK(Výsledky!$NW$3),"",Výsledky!NW22)</f>
        <v>40</v>
      </c>
      <c r="BM16" s="152">
        <f>IF(ISBLANK(Výsledky!$OD$3),"",Výsledky!OD22)</f>
        <v>30</v>
      </c>
      <c r="BN16" s="152" t="str">
        <f>IF(ISBLANK(Výsledky!$OK$3),"",Výsledky!OK22)</f>
        <v/>
      </c>
      <c r="BO16" s="152" t="str">
        <f>IF(ISBLANK(Výsledky!$OR$3),"",Výsledky!OR22)</f>
        <v/>
      </c>
      <c r="BP16" s="152" t="str">
        <f>IF(ISBLANK(Výsledky!$OY$3),"",Výsledky!OY22)</f>
        <v/>
      </c>
      <c r="BQ16" s="152" t="str">
        <f>IF(ISBLANK(Výsledky!$PF$3),"",Výsledky!PF22)</f>
        <v/>
      </c>
      <c r="BR16" s="152" t="str">
        <f>IF(ISBLANK(Výsledky!$PM$3),"",Výsledky!PM22)</f>
        <v/>
      </c>
      <c r="BS16" s="152" t="str">
        <f>IF(ISBLANK(Výsledky!$PT$3),"",Výsledky!PT22)</f>
        <v/>
      </c>
      <c r="BT16" s="153" t="str">
        <f>IF(ISBLANK(Výsledky!$QA$3),"",Výsledky!QA22)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Tipy!A98</f>
        <v>49</v>
      </c>
      <c r="D17" s="179" t="str">
        <f>Tipy!B98</f>
        <v>Viliam Virgala</v>
      </c>
      <c r="E17" s="308">
        <f>SUM(F17:I17)</f>
        <v>1980</v>
      </c>
      <c r="F17" s="306">
        <f>IF(ISBLANK(Výsledky!$I$3),"-",SUM(J17:M17,O17,Q17,S17:T17,V17,X17,Z17:AA17,AC17:AE17,AG17:AI17,AK17:AM17,AP17,AR17,AT17:AU17,AW17:AX17,BA17,BC17:BD17,BF17,BH17,BJ17,BL17,BN17,BP17,BR17:BS17))</f>
        <v>1110</v>
      </c>
      <c r="G17" s="151">
        <f>IF(ISBLANK(Výsledky!$AK$3),"-",SUM(N17,R17,U17,Y17,AB17,AF17,AV17,BB17,BG17,BI17,BM17,BO17,BT17))</f>
        <v>470</v>
      </c>
      <c r="H17" s="151">
        <f>IF(ISBLANK(Výsledky!$AY$3),"-",SUM(P17,W17,AJ17,AO17,AQ17,AY17))</f>
        <v>180</v>
      </c>
      <c r="I17" s="167">
        <f>IF(ISBLANK(Výsledky!$HK$3),"-",SUM(AN17,AS17,AZ17,BE17,BK17,BQ17))</f>
        <v>220</v>
      </c>
      <c r="J17" s="164">
        <f>IF(ISBLANK(Výsledky!$I$3),"",Výsledky!I104)</f>
        <v>50</v>
      </c>
      <c r="K17" s="152">
        <f>IF(ISBLANK(Výsledky!$P$3),"",Výsledky!P104)</f>
        <v>60</v>
      </c>
      <c r="L17" s="152">
        <f>IF(ISBLANK(Výsledky!$W$3),"",Výsledky!W104)</f>
        <v>30</v>
      </c>
      <c r="M17" s="152">
        <f>IF(ISBLANK(Výsledky!$AD$3),"",Výsledky!AD104)</f>
        <v>30</v>
      </c>
      <c r="N17" s="152">
        <f>IF(ISBLANK(Výsledky!$AK$3),"",Výsledky!AK104)</f>
        <v>20</v>
      </c>
      <c r="O17" s="152">
        <f>IF(ISBLANK(Výsledky!$AR$3),"",Výsledky!AR104)</f>
        <v>50</v>
      </c>
      <c r="P17" s="152">
        <f>IF(ISBLANK(Výsledky!$AY$3),"",Výsledky!AY104)</f>
        <v>40</v>
      </c>
      <c r="Q17" s="152">
        <f>IF(ISBLANK(Výsledky!$BF$3),"",Výsledky!BF104)</f>
        <v>30</v>
      </c>
      <c r="R17" s="152">
        <f>IF(ISBLANK(Výsledky!$BM$3),"",Výsledky!BM104)</f>
        <v>20</v>
      </c>
      <c r="S17" s="152">
        <f>IF(ISBLANK(Výsledky!$BT$3),"",Výsledky!BT104)</f>
        <v>50</v>
      </c>
      <c r="T17" s="152">
        <f>IF(ISBLANK(Výsledky!$CA$3),"",Výsledky!CA104)</f>
        <v>50</v>
      </c>
      <c r="U17" s="152">
        <f>IF(ISBLANK(Výsledky!$CH$3),"",Výsledky!CH104)</f>
        <v>50</v>
      </c>
      <c r="V17" s="152">
        <f>IF(ISBLANK(Výsledky!$CO$3),"",Výsledky!CO104)</f>
        <v>60</v>
      </c>
      <c r="W17" s="152">
        <f>IF(ISBLANK(Výsledky!$CV$3),"",Výsledky!CV104)</f>
        <v>50</v>
      </c>
      <c r="X17" s="152">
        <f>IF(ISBLANK(Výsledky!$DC$3),"",Výsledky!DC104)</f>
        <v>40</v>
      </c>
      <c r="Y17" s="152">
        <f>IF(ISBLANK(Výsledky!$DJ$3),"",Výsledky!DJ104)</f>
        <v>90</v>
      </c>
      <c r="Z17" s="152">
        <f>IF(ISBLANK(Výsledky!$DQ$3),"",Výsledky!DQ104)</f>
        <v>0</v>
      </c>
      <c r="AA17" s="152">
        <f>IF(ISBLANK(Výsledky!$DX$3),"",Výsledky!DX104)</f>
        <v>60</v>
      </c>
      <c r="AB17" s="152">
        <f>IF(ISBLANK(Výsledky!$EE$3),"",Výsledky!EE104)</f>
        <v>60</v>
      </c>
      <c r="AC17" s="152">
        <f>IF(ISBLANK(Výsledky!$EL$3),"",Výsledky!EL104)</f>
        <v>30</v>
      </c>
      <c r="AD17" s="152">
        <f>IF(ISBLANK(Výsledky!$ES$3),"",Výsledky!ES104)</f>
        <v>20</v>
      </c>
      <c r="AE17" s="152">
        <f>IF(ISBLANK(Výsledky!$EZ$3),"",Výsledky!EZ104)</f>
        <v>20</v>
      </c>
      <c r="AF17" s="152">
        <f>IF(ISBLANK(Výsledky!$FG$3),"",Výsledky!FG104)</f>
        <v>60</v>
      </c>
      <c r="AG17" s="152" t="str">
        <f>IF(ISBLANK(Výsledky!$FN$3),"",Výsledky!FN104)</f>
        <v>-</v>
      </c>
      <c r="AH17" s="152">
        <f>IF(ISBLANK(Výsledky!$FU$3),"",Výsledky!FU104)</f>
        <v>50</v>
      </c>
      <c r="AI17" s="152">
        <f>IF(ISBLANK(Výsledky!$GB$3),"",Výsledky!GB104)</f>
        <v>10</v>
      </c>
      <c r="AJ17" s="152">
        <f>IF(ISBLANK(Výsledky!$GI$3),"",Výsledky!GI104)</f>
        <v>40</v>
      </c>
      <c r="AK17" s="152">
        <f>IF(ISBLANK(Výsledky!$GP$3),"",Výsledky!GP104)</f>
        <v>50</v>
      </c>
      <c r="AL17" s="152">
        <v>0</v>
      </c>
      <c r="AM17" s="152">
        <f>IF(ISBLANK(Výsledky!$HD$3),"",Výsledky!HD104)</f>
        <v>40</v>
      </c>
      <c r="AN17" s="152">
        <f>IF(ISBLANK(Výsledky!$HK$3),"",Výsledky!HK104)</f>
        <v>20</v>
      </c>
      <c r="AO17" s="152">
        <f>IF(ISBLANK(Výsledky!$HR$3),"",Výsledky!HR104)</f>
        <v>0</v>
      </c>
      <c r="AP17" s="152">
        <f>IF(ISBLANK(Výsledky!$HY$3),"",Výsledky!HY104)</f>
        <v>30</v>
      </c>
      <c r="AQ17" s="152">
        <f>IF(ISBLANK(Výsledky!$IF$3),"",Výsledky!IF104)</f>
        <v>50</v>
      </c>
      <c r="AR17" s="152">
        <f>IF(ISBLANK(Výsledky!$IM$3),"",Výsledky!IM104)</f>
        <v>30</v>
      </c>
      <c r="AS17" s="152">
        <f>IF(ISBLANK(Výsledky!$IT$3),"",Výsledky!IT104)</f>
        <v>60</v>
      </c>
      <c r="AT17" s="152" t="str">
        <f>IF(ISBLANK(Výsledky!$JA$3),"",Výsledky!JA104)</f>
        <v>-</v>
      </c>
      <c r="AU17" s="152">
        <f>IF(ISBLANK(Výsledky!$JH$3),"",Výsledky!JH104)</f>
        <v>30</v>
      </c>
      <c r="AV17" s="152">
        <f>IF(ISBLANK(Výsledky!$JO$3),"",Výsledky!JO104)</f>
        <v>50</v>
      </c>
      <c r="AW17" s="152">
        <f>IF(ISBLANK(Výsledky!$JV$3),"",Výsledky!JV104)</f>
        <v>50</v>
      </c>
      <c r="AX17" s="152">
        <f>IF(ISBLANK(Výsledky!$KC$3),"",Výsledky!KC104)</f>
        <v>20</v>
      </c>
      <c r="AY17" s="152">
        <f>IF(ISBLANK(Výsledky!$KJ$3),"",Výsledky!KJ104)</f>
        <v>0</v>
      </c>
      <c r="AZ17" s="152">
        <f>IF(ISBLANK(Výsledky!$KQ$3),"",Výsledky!KQ104)</f>
        <v>60</v>
      </c>
      <c r="BA17" s="152">
        <f>IF(ISBLANK(Výsledky!$KX$3),"",Výsledky!KX104)</f>
        <v>20</v>
      </c>
      <c r="BB17" s="152">
        <f>IF(ISBLANK(Výsledky!$LE$3),"",Výsledky!LE104)</f>
        <v>0</v>
      </c>
      <c r="BC17" s="152">
        <f>IF(ISBLANK(Výsledky!$LL$3),"",Výsledky!LL104)</f>
        <v>80</v>
      </c>
      <c r="BD17" s="152">
        <f>IF(ISBLANK(Výsledky!$LS$3),"",Výsledky!LS104)</f>
        <v>50</v>
      </c>
      <c r="BE17" s="152">
        <f>IF(ISBLANK(Výsledky!$LZ$3),"",Výsledky!LZ104)</f>
        <v>30</v>
      </c>
      <c r="BF17" s="152">
        <f>IF(ISBLANK(Výsledky!$MG$3),"",Výsledky!MG104)</f>
        <v>20</v>
      </c>
      <c r="BG17" s="152">
        <f>IF(ISBLANK(Výsledky!$MN$3),"",Výsledky!MN104)</f>
        <v>60</v>
      </c>
      <c r="BH17" s="152">
        <f>IF(ISBLANK(Výsledky!$MU$3),"",Výsledky!MU104)</f>
        <v>30</v>
      </c>
      <c r="BI17" s="152">
        <f>IF(ISBLANK(Výsledky!$NB$3),"",Výsledky!NB104)</f>
        <v>10</v>
      </c>
      <c r="BJ17" s="152" t="str">
        <f>IF(ISBLANK(Výsledky!$NI$3),"",Výsledky!NI104)</f>
        <v/>
      </c>
      <c r="BK17" s="152">
        <f>IF(ISBLANK(Výsledky!$NP$3),"",Výsledky!NP104)</f>
        <v>50</v>
      </c>
      <c r="BL17" s="152">
        <f>IF(ISBLANK(Výsledky!$NW$3),"",Výsledky!NW104)</f>
        <v>20</v>
      </c>
      <c r="BM17" s="152">
        <f>IF(ISBLANK(Výsledky!$OD$3),"",Výsledky!OD104)</f>
        <v>50</v>
      </c>
      <c r="BN17" s="152" t="str">
        <f>IF(ISBLANK(Výsledky!$OK$3),"",Výsledky!OK104)</f>
        <v/>
      </c>
      <c r="BO17" s="152" t="str">
        <f>IF(ISBLANK(Výsledky!$OR$3),"",Výsledky!OR104)</f>
        <v/>
      </c>
      <c r="BP17" s="152" t="str">
        <f>IF(ISBLANK(Výsledky!$OY$3),"",Výsledky!OY104)</f>
        <v/>
      </c>
      <c r="BQ17" s="152" t="str">
        <f>IF(ISBLANK(Výsledky!$PF$3),"",Výsledky!PF104)</f>
        <v/>
      </c>
      <c r="BR17" s="152" t="str">
        <f>IF(ISBLANK(Výsledky!$PM$3),"",Výsledky!PM104)</f>
        <v/>
      </c>
      <c r="BS17" s="152" t="str">
        <f>IF(ISBLANK(Výsledky!$PT$3),"",Výsledky!PT104)</f>
        <v/>
      </c>
      <c r="BT17" s="153" t="str">
        <f>IF(ISBLANK(Výsledky!$QA$3),"",Výsledky!QA104)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Tipy!A10</f>
        <v>16</v>
      </c>
      <c r="D18" s="179" t="str">
        <f>Tipy!B10</f>
        <v>Balky</v>
      </c>
      <c r="E18" s="308">
        <f>SUM(F18:I18)</f>
        <v>1960</v>
      </c>
      <c r="F18" s="306">
        <f>IF(ISBLANK(Výsledky!$I$3),"-",SUM(J18:M18,O18,Q18,S18:T18,V18,X18,Z18:AA18,AC18:AE18,AG18:AI18,AK18:AM18,AP18,AR18,AT18:AU18,AW18:AX18,BA18,BC18:BD18,BF18,BH18,BJ18,BL18,BN18,BP18,BR18:BS18))</f>
        <v>1110</v>
      </c>
      <c r="G18" s="151">
        <f>IF(ISBLANK(Výsledky!$AK$3),"-",SUM(N18,R18,U18,Y18,AB18,AF18,AV18,BB18,BG18,BI18,BM18,BO18,BT18))</f>
        <v>430</v>
      </c>
      <c r="H18" s="151">
        <f>IF(ISBLANK(Výsledky!$AY$3),"-",SUM(P18,W18,AJ18,AO18,AQ18,AY18))</f>
        <v>140</v>
      </c>
      <c r="I18" s="167">
        <f>IF(ISBLANK(Výsledky!$HK$3),"-",SUM(AN18,AS18,AZ18,BE18,BK18,BQ18))</f>
        <v>280</v>
      </c>
      <c r="J18" s="164">
        <f>IF(ISBLANK(Výsledky!$I$3),"",Výsledky!I16)</f>
        <v>60</v>
      </c>
      <c r="K18" s="152">
        <f>IF(ISBLANK(Výsledky!$P$3),"",Výsledky!P16)</f>
        <v>50</v>
      </c>
      <c r="L18" s="152">
        <f>IF(ISBLANK(Výsledky!$W$3),"",Výsledky!W16)</f>
        <v>30</v>
      </c>
      <c r="M18" s="152">
        <f>IF(ISBLANK(Výsledky!$AD$3),"",Výsledky!AD16)</f>
        <v>20</v>
      </c>
      <c r="N18" s="152">
        <f>IF(ISBLANK(Výsledky!$AK$3),"",Výsledky!AK16)</f>
        <v>50</v>
      </c>
      <c r="O18" s="152">
        <f>IF(ISBLANK(Výsledky!$AR$3),"",Výsledky!AR16)</f>
        <v>60</v>
      </c>
      <c r="P18" s="152">
        <f>IF(ISBLANK(Výsledky!$AY$3),"",Výsledky!AY16)</f>
        <v>20</v>
      </c>
      <c r="Q18" s="152">
        <f>IF(ISBLANK(Výsledky!$BF$3),"",Výsledky!BF16)</f>
        <v>30</v>
      </c>
      <c r="R18" s="152">
        <f>IF(ISBLANK(Výsledky!$BM$3),"",Výsledky!BM16)</f>
        <v>50</v>
      </c>
      <c r="S18" s="152">
        <f>IF(ISBLANK(Výsledky!$BT$3),"",Výsledky!BT16)</f>
        <v>30</v>
      </c>
      <c r="T18" s="152">
        <f>IF(ISBLANK(Výsledky!$CA$3),"",Výsledky!CA16)</f>
        <v>50</v>
      </c>
      <c r="U18" s="152">
        <f>IF(ISBLANK(Výsledky!$CH$3),"",Výsledky!CH16)</f>
        <v>50</v>
      </c>
      <c r="V18" s="152">
        <f>IF(ISBLANK(Výsledky!$CO$3),"",Výsledky!CO16)</f>
        <v>60</v>
      </c>
      <c r="W18" s="152">
        <f>IF(ISBLANK(Výsledky!$CV$3),"",Výsledky!CV16)</f>
        <v>50</v>
      </c>
      <c r="X18" s="152">
        <f>IF(ISBLANK(Výsledky!$DC$3),"",Výsledky!DC16)</f>
        <v>40</v>
      </c>
      <c r="Y18" s="152">
        <f>IF(ISBLANK(Výsledky!$DJ$3),"",Výsledky!DJ16)</f>
        <v>20</v>
      </c>
      <c r="Z18" s="152">
        <f>IF(ISBLANK(Výsledky!$DQ$3),"",Výsledky!DQ16)</f>
        <v>10</v>
      </c>
      <c r="AA18" s="152">
        <f>IF(ISBLANK(Výsledky!$DX$3),"",Výsledky!DX16)</f>
        <v>50</v>
      </c>
      <c r="AB18" s="152">
        <f>IF(ISBLANK(Výsledky!$EE$3),"",Výsledky!EE16)</f>
        <v>50</v>
      </c>
      <c r="AC18" s="152">
        <f>IF(ISBLANK(Výsledky!$EL$3),"",Výsledky!EL16)</f>
        <v>60</v>
      </c>
      <c r="AD18" s="152">
        <f>IF(ISBLANK(Výsledky!$ES$3),"",Výsledky!ES16)</f>
        <v>60</v>
      </c>
      <c r="AE18" s="152">
        <f>IF(ISBLANK(Výsledky!$EZ$3),"",Výsledky!EZ16)</f>
        <v>20</v>
      </c>
      <c r="AF18" s="152">
        <f>IF(ISBLANK(Výsledky!$FG$3),"",Výsledky!FG16)</f>
        <v>60</v>
      </c>
      <c r="AG18" s="152">
        <f>IF(ISBLANK(Výsledky!$FN$3),"",Výsledky!FN16)</f>
        <v>20</v>
      </c>
      <c r="AH18" s="152">
        <f>IF(ISBLANK(Výsledky!$FU$3),"",Výsledky!FU16)</f>
        <v>50</v>
      </c>
      <c r="AI18" s="152" t="str">
        <f>IF(ISBLANK(Výsledky!$GB$3),"",Výsledky!GB16)</f>
        <v>-</v>
      </c>
      <c r="AJ18" s="152">
        <f>IF(ISBLANK(Výsledky!$GI$3),"",Výsledky!GI16)</f>
        <v>10</v>
      </c>
      <c r="AK18" s="152">
        <f>IF(ISBLANK(Výsledky!$GP$3),"",Výsledky!GP16)</f>
        <v>50</v>
      </c>
      <c r="AL18" s="152">
        <v>0</v>
      </c>
      <c r="AM18" s="152">
        <f>IF(ISBLANK(Výsledky!$HD$3),"",Výsledky!HD16)</f>
        <v>30</v>
      </c>
      <c r="AN18" s="152">
        <f>IF(ISBLANK(Výsledky!$HK$3),"",Výsledky!HK16)</f>
        <v>50</v>
      </c>
      <c r="AO18" s="152">
        <f>IF(ISBLANK(Výsledky!$HR$3),"",Výsledky!HR16)</f>
        <v>0</v>
      </c>
      <c r="AP18" s="152">
        <f>IF(ISBLANK(Výsledky!$HY$3),"",Výsledky!HY16)</f>
        <v>30</v>
      </c>
      <c r="AQ18" s="152">
        <f>IF(ISBLANK(Výsledky!$IF$3),"",Výsledky!IF16)</f>
        <v>60</v>
      </c>
      <c r="AR18" s="152">
        <f>IF(ISBLANK(Výsledky!$IM$3),"",Výsledky!IM16)</f>
        <v>30</v>
      </c>
      <c r="AS18" s="152">
        <f>IF(ISBLANK(Výsledky!$IT$3),"",Výsledky!IT16)</f>
        <v>70</v>
      </c>
      <c r="AT18" s="152">
        <f>IF(ISBLANK(Výsledky!$JA$3),"",Výsledky!JA16)</f>
        <v>20</v>
      </c>
      <c r="AU18" s="152" t="str">
        <f>IF(ISBLANK(Výsledky!$JH$3),"",Výsledky!JH16)</f>
        <v>-</v>
      </c>
      <c r="AV18" s="152">
        <f>IF(ISBLANK(Výsledky!$JO$3),"",Výsledky!JO16)</f>
        <v>60</v>
      </c>
      <c r="AW18" s="152">
        <f>IF(ISBLANK(Výsledky!$JV$3),"",Výsledky!JV16)</f>
        <v>50</v>
      </c>
      <c r="AX18" s="152">
        <f>IF(ISBLANK(Výsledky!$KC$3),"",Výsledky!KC16)</f>
        <v>20</v>
      </c>
      <c r="AY18" s="152">
        <f>IF(ISBLANK(Výsledky!$KJ$3),"",Výsledky!KJ16)</f>
        <v>0</v>
      </c>
      <c r="AZ18" s="152">
        <f>IF(ISBLANK(Výsledky!$KQ$3),"",Výsledky!KQ16)</f>
        <v>60</v>
      </c>
      <c r="BA18" s="152">
        <f>IF(ISBLANK(Výsledky!$KX$3),"",Výsledky!KX16)</f>
        <v>20</v>
      </c>
      <c r="BB18" s="152">
        <f>IF(ISBLANK(Výsledky!$LE$3),"",Výsledky!LE16)</f>
        <v>0</v>
      </c>
      <c r="BC18" s="152">
        <f>IF(ISBLANK(Výsledky!$LL$3),"",Výsledky!LL16)</f>
        <v>50</v>
      </c>
      <c r="BD18" s="152">
        <f>IF(ISBLANK(Výsledky!$LS$3),"",Výsledky!LS16)</f>
        <v>60</v>
      </c>
      <c r="BE18" s="152">
        <f>IF(ISBLANK(Výsledky!$LZ$3),"",Výsledky!LZ16)</f>
        <v>20</v>
      </c>
      <c r="BF18" s="152">
        <f>IF(ISBLANK(Výsledky!$MG$3),"",Výsledky!MG16)</f>
        <v>20</v>
      </c>
      <c r="BG18" s="152">
        <f>IF(ISBLANK(Výsledky!$MN$3),"",Výsledky!MN16)</f>
        <v>60</v>
      </c>
      <c r="BH18" s="152" t="str">
        <f>IF(ISBLANK(Výsledky!$MU$3),"",Výsledky!MU16)</f>
        <v>-</v>
      </c>
      <c r="BI18" s="152">
        <f>IF(ISBLANK(Výsledky!$NB$3),"",Výsledky!NB16)</f>
        <v>10</v>
      </c>
      <c r="BJ18" s="152" t="str">
        <f>IF(ISBLANK(Výsledky!$NI$3),"",Výsledky!NI16)</f>
        <v/>
      </c>
      <c r="BK18" s="152">
        <f>IF(ISBLANK(Výsledky!$NP$3),"",Výsledky!NP16)</f>
        <v>80</v>
      </c>
      <c r="BL18" s="152">
        <f>IF(ISBLANK(Výsledky!$NW$3),"",Výsledky!NW16)</f>
        <v>30</v>
      </c>
      <c r="BM18" s="152">
        <f>IF(ISBLANK(Výsledky!$OD$3),"",Výsledky!OD16)</f>
        <v>20</v>
      </c>
      <c r="BN18" s="152" t="str">
        <f>IF(ISBLANK(Výsledky!$OK$3),"",Výsledky!OK16)</f>
        <v/>
      </c>
      <c r="BO18" s="152" t="str">
        <f>IF(ISBLANK(Výsledky!$OR$3),"",Výsledky!OR16)</f>
        <v/>
      </c>
      <c r="BP18" s="152" t="str">
        <f>IF(ISBLANK(Výsledky!$OY$3),"",Výsledky!OY16)</f>
        <v/>
      </c>
      <c r="BQ18" s="152" t="str">
        <f>IF(ISBLANK(Výsledky!$PF$3),"",Výsledky!PF16)</f>
        <v/>
      </c>
      <c r="BR18" s="152" t="str">
        <f>IF(ISBLANK(Výsledky!$PM$3),"",Výsledky!PM16)</f>
        <v/>
      </c>
      <c r="BS18" s="152" t="str">
        <f>IF(ISBLANK(Výsledky!$PT$3),"",Výsledky!PT16)</f>
        <v/>
      </c>
      <c r="BT18" s="153" t="str">
        <f>IF(ISBLANK(Výsledky!$QA$3),"",Výsledky!QA16)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Tipy!A99</f>
        <v>94</v>
      </c>
      <c r="D19" s="179" t="str">
        <f>Tipy!B99</f>
        <v>Vladimír Marčík</v>
      </c>
      <c r="E19" s="308">
        <f>SUM(F19:I19)</f>
        <v>1950</v>
      </c>
      <c r="F19" s="306">
        <f>IF(ISBLANK(Výsledky!$I$3),"-",SUM(J19:M19,O19,Q19,S19:T19,V19,X19,Z19:AA19,AC19:AE19,AG19:AI19,AK19:AM19,AP19,AR19,AT19:AU19,AW19:AX19,BA19,BC19:BD19,BF19,BH19,BJ19,BL19,BN19,BP19,BR19:BS19))</f>
        <v>1220</v>
      </c>
      <c r="G19" s="151">
        <f>IF(ISBLANK(Výsledky!$AK$3),"-",SUM(N19,R19,U19,Y19,AB19,AF19,AV19,BB19,BG19,BI19,BM19,BO19,BT19))</f>
        <v>420</v>
      </c>
      <c r="H19" s="151">
        <f>IF(ISBLANK(Výsledky!$AY$3),"-",SUM(P19,W19,AJ19,AO19,AQ19,AY19))</f>
        <v>120</v>
      </c>
      <c r="I19" s="167">
        <f>IF(ISBLANK(Výsledky!$HK$3),"-",SUM(AN19,AS19,AZ19,BE19,BK19,BQ19))</f>
        <v>190</v>
      </c>
      <c r="J19" s="164">
        <f>IF(ISBLANK(Výsledky!$I$3),"",Výsledky!I105)</f>
        <v>60</v>
      </c>
      <c r="K19" s="152">
        <f>IF(ISBLANK(Výsledky!$P$3),"",Výsledky!P105)</f>
        <v>20</v>
      </c>
      <c r="L19" s="152">
        <f>IF(ISBLANK(Výsledky!$W$3),"",Výsledky!W105)</f>
        <v>50</v>
      </c>
      <c r="M19" s="152">
        <f>IF(ISBLANK(Výsledky!$AD$3),"",Výsledky!AD105)</f>
        <v>50</v>
      </c>
      <c r="N19" s="152">
        <f>IF(ISBLANK(Výsledky!$AK$3),"",Výsledky!AK105)</f>
        <v>30</v>
      </c>
      <c r="O19" s="152">
        <f>IF(ISBLANK(Výsledky!$AR$3),"",Výsledky!AR105)</f>
        <v>60</v>
      </c>
      <c r="P19" s="152">
        <f>IF(ISBLANK(Výsledky!$AY$3),"",Výsledky!AY105)</f>
        <v>50</v>
      </c>
      <c r="Q19" s="152">
        <f>IF(ISBLANK(Výsledky!$BF$3),"",Výsledky!BF105)</f>
        <v>30</v>
      </c>
      <c r="R19" s="152">
        <f>IF(ISBLANK(Výsledky!$BM$3),"",Výsledky!BM105)</f>
        <v>50</v>
      </c>
      <c r="S19" s="152">
        <f>IF(ISBLANK(Výsledky!$BT$3),"",Výsledky!BT105)</f>
        <v>40</v>
      </c>
      <c r="T19" s="152">
        <f>IF(ISBLANK(Výsledky!$CA$3),"",Výsledky!CA105)</f>
        <v>50</v>
      </c>
      <c r="U19" s="152">
        <f>IF(ISBLANK(Výsledky!$CH$3),"",Výsledky!CH105)</f>
        <v>50</v>
      </c>
      <c r="V19" s="152">
        <f>IF(ISBLANK(Výsledky!$CO$3),"",Výsledky!CO105)</f>
        <v>60</v>
      </c>
      <c r="W19" s="152" t="str">
        <f>IF(ISBLANK(Výsledky!$CV$3),"",Výsledky!CV105)</f>
        <v>-</v>
      </c>
      <c r="X19" s="152">
        <f>IF(ISBLANK(Výsledky!$DC$3),"",Výsledky!DC105)</f>
        <v>10</v>
      </c>
      <c r="Y19" s="152">
        <f>IF(ISBLANK(Výsledky!$DJ$3),"",Výsledky!DJ105)</f>
        <v>30</v>
      </c>
      <c r="Z19" s="152" t="str">
        <f>IF(ISBLANK(Výsledky!$DQ$3),"",Výsledky!DQ105)</f>
        <v>-</v>
      </c>
      <c r="AA19" s="152">
        <f>IF(ISBLANK(Výsledky!$DX$3),"",Výsledky!DX105)</f>
        <v>60</v>
      </c>
      <c r="AB19" s="152">
        <f>IF(ISBLANK(Výsledky!$EE$3),"",Výsledky!EE105)</f>
        <v>40</v>
      </c>
      <c r="AC19" s="152">
        <f>IF(ISBLANK(Výsledky!$EL$3),"",Výsledky!EL105)</f>
        <v>20</v>
      </c>
      <c r="AD19" s="152">
        <f>IF(ISBLANK(Výsledky!$ES$3),"",Výsledky!ES105)</f>
        <v>60</v>
      </c>
      <c r="AE19" s="152">
        <f>IF(ISBLANK(Výsledky!$EZ$3),"",Výsledky!EZ105)</f>
        <v>20</v>
      </c>
      <c r="AF19" s="152">
        <f>IF(ISBLANK(Výsledky!$FG$3),"",Výsledky!FG105)</f>
        <v>80</v>
      </c>
      <c r="AG19" s="152">
        <f>IF(ISBLANK(Výsledky!$FN$3),"",Výsledky!FN105)</f>
        <v>50</v>
      </c>
      <c r="AH19" s="152">
        <f>IF(ISBLANK(Výsledky!$FU$3),"",Výsledky!FU105)</f>
        <v>60</v>
      </c>
      <c r="AI19" s="152">
        <f>IF(ISBLANK(Výsledky!$GB$3),"",Výsledky!GB105)</f>
        <v>10</v>
      </c>
      <c r="AJ19" s="152">
        <f>IF(ISBLANK(Výsledky!$GI$3),"",Výsledky!GI105)</f>
        <v>0</v>
      </c>
      <c r="AK19" s="152">
        <f>IF(ISBLANK(Výsledky!$GP$3),"",Výsledky!GP105)</f>
        <v>60</v>
      </c>
      <c r="AL19" s="152">
        <v>0</v>
      </c>
      <c r="AM19" s="152">
        <f>IF(ISBLANK(Výsledky!$HD$3),"",Výsledky!HD105)</f>
        <v>30</v>
      </c>
      <c r="AN19" s="152">
        <f>IF(ISBLANK(Výsledky!$HK$3),"",Výsledky!HK105)</f>
        <v>20</v>
      </c>
      <c r="AO19" s="152">
        <f>IF(ISBLANK(Výsledky!$HR$3),"",Výsledky!HR105)</f>
        <v>0</v>
      </c>
      <c r="AP19" s="152">
        <f>IF(ISBLANK(Výsledky!$HY$3),"",Výsledky!HY105)</f>
        <v>30</v>
      </c>
      <c r="AQ19" s="152">
        <f>IF(ISBLANK(Výsledky!$IF$3),"",Výsledky!IF105)</f>
        <v>70</v>
      </c>
      <c r="AR19" s="152">
        <f>IF(ISBLANK(Výsledky!$IM$3),"",Výsledky!IM105)</f>
        <v>50</v>
      </c>
      <c r="AS19" s="152">
        <f>IF(ISBLANK(Výsledky!$IT$3),"",Výsledky!IT105)</f>
        <v>60</v>
      </c>
      <c r="AT19" s="152">
        <f>IF(ISBLANK(Výsledky!$JA$3),"",Výsledky!JA105)</f>
        <v>30</v>
      </c>
      <c r="AU19" s="152">
        <f>IF(ISBLANK(Výsledky!$JH$3),"",Výsledky!JH105)</f>
        <v>20</v>
      </c>
      <c r="AV19" s="152">
        <f>IF(ISBLANK(Výsledky!$JO$3),"",Výsledky!JO105)</f>
        <v>60</v>
      </c>
      <c r="AW19" s="152">
        <f>IF(ISBLANK(Výsledky!$JV$3),"",Výsledky!JV105)</f>
        <v>60</v>
      </c>
      <c r="AX19" s="152">
        <f>IF(ISBLANK(Výsledky!$KC$3),"",Výsledky!KC105)</f>
        <v>20</v>
      </c>
      <c r="AY19" s="152">
        <f>IF(ISBLANK(Výsledky!$KJ$3),"",Výsledky!KJ105)</f>
        <v>0</v>
      </c>
      <c r="AZ19" s="152">
        <f>IF(ISBLANK(Výsledky!$KQ$3),"",Výsledky!KQ105)</f>
        <v>30</v>
      </c>
      <c r="BA19" s="152">
        <f>IF(ISBLANK(Výsledky!$KX$3),"",Výsledky!KX105)</f>
        <v>30</v>
      </c>
      <c r="BB19" s="152">
        <f>IF(ISBLANK(Výsledky!$LE$3),"",Výsledky!LE105)</f>
        <v>0</v>
      </c>
      <c r="BC19" s="152">
        <f>IF(ISBLANK(Výsledky!$LL$3),"",Výsledky!LL105)</f>
        <v>50</v>
      </c>
      <c r="BD19" s="152">
        <f>IF(ISBLANK(Výsledky!$LS$3),"",Výsledky!LS105)</f>
        <v>50</v>
      </c>
      <c r="BE19" s="152">
        <f>IF(ISBLANK(Výsledky!$LZ$3),"",Výsledky!LZ105)</f>
        <v>30</v>
      </c>
      <c r="BF19" s="152">
        <f>IF(ISBLANK(Výsledky!$MG$3),"",Výsledky!MG105)</f>
        <v>30</v>
      </c>
      <c r="BG19" s="152">
        <f>IF(ISBLANK(Výsledky!$MN$3),"",Výsledky!MN105)</f>
        <v>50</v>
      </c>
      <c r="BH19" s="152">
        <f>IF(ISBLANK(Výsledky!$MU$3),"",Výsledky!MU105)</f>
        <v>20</v>
      </c>
      <c r="BI19" s="152">
        <f>IF(ISBLANK(Výsledky!$NB$3),"",Výsledky!NB105)</f>
        <v>0</v>
      </c>
      <c r="BJ19" s="152" t="str">
        <f>IF(ISBLANK(Výsledky!$NI$3),"",Výsledky!NI105)</f>
        <v/>
      </c>
      <c r="BK19" s="152">
        <f>IF(ISBLANK(Výsledky!$NP$3),"",Výsledky!NP105)</f>
        <v>50</v>
      </c>
      <c r="BL19" s="152">
        <f>IF(ISBLANK(Výsledky!$NW$3),"",Výsledky!NW105)</f>
        <v>30</v>
      </c>
      <c r="BM19" s="152">
        <f>IF(ISBLANK(Výsledky!$OD$3),"",Výsledky!OD105)</f>
        <v>30</v>
      </c>
      <c r="BN19" s="152" t="str">
        <f>IF(ISBLANK(Výsledky!$OK$3),"",Výsledky!OK105)</f>
        <v/>
      </c>
      <c r="BO19" s="152" t="str">
        <f>IF(ISBLANK(Výsledky!$OR$3),"",Výsledky!OR105)</f>
        <v/>
      </c>
      <c r="BP19" s="152" t="str">
        <f>IF(ISBLANK(Výsledky!$OY$3),"",Výsledky!OY105)</f>
        <v/>
      </c>
      <c r="BQ19" s="152" t="str">
        <f>IF(ISBLANK(Výsledky!$PF$3),"",Výsledky!PF105)</f>
        <v/>
      </c>
      <c r="BR19" s="152" t="str">
        <f>IF(ISBLANK(Výsledky!$PM$3),"",Výsledky!PM105)</f>
        <v/>
      </c>
      <c r="BS19" s="152" t="str">
        <f>IF(ISBLANK(Výsledky!$PT$3),"",Výsledky!PT105)</f>
        <v/>
      </c>
      <c r="BT19" s="153" t="str">
        <f>IF(ISBLANK(Výsledky!$QA$3),"",Výsledky!QA105)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Tipy!A96</f>
        <v>36</v>
      </c>
      <c r="D20" s="179" t="str">
        <f>Tipy!B96</f>
        <v>sugar</v>
      </c>
      <c r="E20" s="308">
        <f>SUM(F20:I20)</f>
        <v>1910</v>
      </c>
      <c r="F20" s="306">
        <f>IF(ISBLANK(Výsledky!$I$3),"-",SUM(J20:M20,O20,Q20,S20:T20,V20,X20,Z20:AA20,AC20:AE20,AG20:AI20,AK20:AM20,AP20,AR20,AT20:AU20,AW20:AX20,BA20,BC20:BD20,BF20,BH20,BJ20,BL20,BN20,BP20,BR20:BS20))</f>
        <v>1210</v>
      </c>
      <c r="G20" s="151">
        <f>IF(ISBLANK(Výsledky!$AK$3),"-",SUM(N20,R20,U20,Y20,AB20,AF20,AV20,BB20,BG20,BI20,BM20,BO20,BT20))</f>
        <v>350</v>
      </c>
      <c r="H20" s="151">
        <f>IF(ISBLANK(Výsledky!$AY$3),"-",SUM(P20,W20,AJ20,AO20,AQ20,AY20))</f>
        <v>210</v>
      </c>
      <c r="I20" s="167">
        <f>IF(ISBLANK(Výsledky!$HK$3),"-",SUM(AN20,AS20,AZ20,BE20,BK20,BQ20))</f>
        <v>140</v>
      </c>
      <c r="J20" s="164">
        <f>IF(ISBLANK(Výsledky!$I$3),"",Výsledky!I102)</f>
        <v>60</v>
      </c>
      <c r="K20" s="152">
        <f>IF(ISBLANK(Výsledky!$P$3),"",Výsledky!P102)</f>
        <v>60</v>
      </c>
      <c r="L20" s="152">
        <f>IF(ISBLANK(Výsledky!$W$3),"",Výsledky!W102)</f>
        <v>40</v>
      </c>
      <c r="M20" s="152">
        <f>IF(ISBLANK(Výsledky!$AD$3),"",Výsledky!AD102)</f>
        <v>60</v>
      </c>
      <c r="N20" s="152">
        <f>IF(ISBLANK(Výsledky!$AK$3),"",Výsledky!AK102)</f>
        <v>20</v>
      </c>
      <c r="O20" s="152">
        <f>IF(ISBLANK(Výsledky!$AR$3),"",Výsledky!AR102)</f>
        <v>80</v>
      </c>
      <c r="P20" s="152">
        <f>IF(ISBLANK(Výsledky!$AY$3),"",Výsledky!AY102)</f>
        <v>60</v>
      </c>
      <c r="Q20" s="152">
        <f>IF(ISBLANK(Výsledky!$BF$3),"",Výsledky!BF102)</f>
        <v>30</v>
      </c>
      <c r="R20" s="152">
        <f>IF(ISBLANK(Výsledky!$BM$3),"",Výsledky!BM102)</f>
        <v>50</v>
      </c>
      <c r="S20" s="152">
        <f>IF(ISBLANK(Výsledky!$BT$3),"",Výsledky!BT102)</f>
        <v>50</v>
      </c>
      <c r="T20" s="152">
        <f>IF(ISBLANK(Výsledky!$CA$3),"",Výsledky!CA102)</f>
        <v>50</v>
      </c>
      <c r="U20" s="152">
        <f>IF(ISBLANK(Výsledky!$CH$3),"",Výsledky!CH102)</f>
        <v>30</v>
      </c>
      <c r="V20" s="152">
        <f>IF(ISBLANK(Výsledky!$CO$3),"",Výsledky!CO102)</f>
        <v>50</v>
      </c>
      <c r="W20" s="152">
        <f>IF(ISBLANK(Výsledky!$CV$3),"",Výsledky!CV102)</f>
        <v>50</v>
      </c>
      <c r="X20" s="152">
        <f>IF(ISBLANK(Výsledky!$DC$3),"",Výsledky!DC102)</f>
        <v>0</v>
      </c>
      <c r="Y20" s="152" t="str">
        <f>IF(ISBLANK(Výsledky!$DJ$3),"",Výsledky!DJ102)</f>
        <v>-</v>
      </c>
      <c r="Z20" s="152">
        <f>IF(ISBLANK(Výsledky!$DQ$3),"",Výsledky!DQ102)</f>
        <v>10</v>
      </c>
      <c r="AA20" s="152">
        <f>IF(ISBLANK(Výsledky!$DX$3),"",Výsledky!DX102)</f>
        <v>60</v>
      </c>
      <c r="AB20" s="152">
        <f>IF(ISBLANK(Výsledky!$EE$3),"",Výsledky!EE102)</f>
        <v>60</v>
      </c>
      <c r="AC20" s="152">
        <f>IF(ISBLANK(Výsledky!$EL$3),"",Výsledky!EL102)</f>
        <v>30</v>
      </c>
      <c r="AD20" s="152">
        <f>IF(ISBLANK(Výsledky!$ES$3),"",Výsledky!ES102)</f>
        <v>50</v>
      </c>
      <c r="AE20" s="152">
        <f>IF(ISBLANK(Výsledky!$EZ$3),"",Výsledky!EZ102)</f>
        <v>30</v>
      </c>
      <c r="AF20" s="152">
        <f>IF(ISBLANK(Výsledky!$FG$3),"",Výsledky!FG102)</f>
        <v>80</v>
      </c>
      <c r="AG20" s="152">
        <f>IF(ISBLANK(Výsledky!$FN$3),"",Výsledky!FN102)</f>
        <v>50</v>
      </c>
      <c r="AH20" s="152">
        <f>IF(ISBLANK(Výsledky!$FU$3),"",Výsledky!FU102)</f>
        <v>50</v>
      </c>
      <c r="AI20" s="152">
        <f>IF(ISBLANK(Výsledky!$GB$3),"",Výsledky!GB102)</f>
        <v>20</v>
      </c>
      <c r="AJ20" s="152">
        <f>IF(ISBLANK(Výsledky!$GI$3),"",Výsledky!GI102)</f>
        <v>30</v>
      </c>
      <c r="AK20" s="152">
        <f>IF(ISBLANK(Výsledky!$GP$3),"",Výsledky!GP102)</f>
        <v>50</v>
      </c>
      <c r="AL20" s="152" t="str">
        <f>IF(ISBLANK(Výsledky!$GW$3),"",Výsledky!GW102)</f>
        <v>-</v>
      </c>
      <c r="AM20" s="152">
        <f>IF(ISBLANK(Výsledky!$HD$3),"",Výsledky!HD102)</f>
        <v>50</v>
      </c>
      <c r="AN20" s="152">
        <f>IF(ISBLANK(Výsledky!$HK$3),"",Výsledky!HK102)</f>
        <v>20</v>
      </c>
      <c r="AO20" s="152">
        <f>IF(ISBLANK(Výsledky!$HR$3),"",Výsledky!HR102)</f>
        <v>0</v>
      </c>
      <c r="AP20" s="152" t="str">
        <f>IF(ISBLANK(Výsledky!$HY$3),"",Výsledky!HY102)</f>
        <v>-</v>
      </c>
      <c r="AQ20" s="152">
        <f>IF(ISBLANK(Výsledky!$IF$3),"",Výsledky!IF102)</f>
        <v>70</v>
      </c>
      <c r="AR20" s="152">
        <f>IF(ISBLANK(Výsledky!$IM$3),"",Výsledky!IM102)</f>
        <v>30</v>
      </c>
      <c r="AS20" s="152">
        <f>IF(ISBLANK(Výsledky!$IT$3),"",Výsledky!IT102)</f>
        <v>50</v>
      </c>
      <c r="AT20" s="152">
        <f>IF(ISBLANK(Výsledky!$JA$3),"",Výsledky!JA102)</f>
        <v>50</v>
      </c>
      <c r="AU20" s="152">
        <f>IF(ISBLANK(Výsledky!$JH$3),"",Výsledky!JH102)</f>
        <v>20</v>
      </c>
      <c r="AV20" s="152">
        <f>IF(ISBLANK(Výsledky!$JO$3),"",Výsledky!JO102)</f>
        <v>30</v>
      </c>
      <c r="AW20" s="152">
        <f>IF(ISBLANK(Výsledky!$JV$3),"",Výsledky!JV102)</f>
        <v>60</v>
      </c>
      <c r="AX20" s="152">
        <f>IF(ISBLANK(Výsledky!$KC$3),"",Výsledky!KC102)</f>
        <v>20</v>
      </c>
      <c r="AY20" s="152">
        <f>IF(ISBLANK(Výsledky!$KJ$3),"",Výsledky!KJ102)</f>
        <v>0</v>
      </c>
      <c r="AZ20" s="152">
        <f>IF(ISBLANK(Výsledky!$KQ$3),"",Výsledky!KQ102)</f>
        <v>50</v>
      </c>
      <c r="BA20" s="152" t="str">
        <f>IF(ISBLANK(Výsledky!$KX$3),"",Výsledky!KX102)</f>
        <v>-</v>
      </c>
      <c r="BB20" s="152">
        <f>IF(ISBLANK(Výsledky!$LE$3),"",Výsledky!LE102)</f>
        <v>0</v>
      </c>
      <c r="BC20" s="152">
        <f>IF(ISBLANK(Výsledky!$LL$3),"",Výsledky!LL102)</f>
        <v>50</v>
      </c>
      <c r="BD20" s="152" t="str">
        <f>IF(ISBLANK(Výsledky!$LS$3),"",Výsledky!LS102)</f>
        <v>-</v>
      </c>
      <c r="BE20" s="152">
        <f>IF(ISBLANK(Výsledky!$LZ$3),"",Výsledky!LZ102)</f>
        <v>20</v>
      </c>
      <c r="BF20" s="152">
        <f>IF(ISBLANK(Výsledky!$MG$3),"",Výsledky!MG102)</f>
        <v>20</v>
      </c>
      <c r="BG20" s="152">
        <f>IF(ISBLANK(Výsledky!$MN$3),"",Výsledky!MN102)</f>
        <v>80</v>
      </c>
      <c r="BH20" s="152">
        <f>IF(ISBLANK(Výsledky!$MU$3),"",Výsledky!MU102)</f>
        <v>50</v>
      </c>
      <c r="BI20" s="152">
        <f>IF(ISBLANK(Výsledky!$NB$3),"",Výsledky!NB102)</f>
        <v>0</v>
      </c>
      <c r="BJ20" s="152" t="str">
        <f>IF(ISBLANK(Výsledky!$NI$3),"",Výsledky!NI102)</f>
        <v/>
      </c>
      <c r="BK20" s="152" t="str">
        <f>IF(ISBLANK(Výsledky!$NP$3),"",Výsledky!NP102)</f>
        <v>-</v>
      </c>
      <c r="BL20" s="152">
        <f>IF(ISBLANK(Výsledky!$NW$3),"",Výsledky!NW102)</f>
        <v>30</v>
      </c>
      <c r="BM20" s="152" t="str">
        <f>IF(ISBLANK(Výsledky!$OD$3),"",Výsledky!OD102)</f>
        <v>-</v>
      </c>
      <c r="BN20" s="152" t="str">
        <f>IF(ISBLANK(Výsledky!$OK$3),"",Výsledky!OK102)</f>
        <v/>
      </c>
      <c r="BO20" s="152" t="str">
        <f>IF(ISBLANK(Výsledky!$OR$3),"",Výsledky!OR102)</f>
        <v/>
      </c>
      <c r="BP20" s="152" t="str">
        <f>IF(ISBLANK(Výsledky!$OY$3),"",Výsledky!OY102)</f>
        <v/>
      </c>
      <c r="BQ20" s="152" t="str">
        <f>IF(ISBLANK(Výsledky!$PF$3),"",Výsledky!PF102)</f>
        <v/>
      </c>
      <c r="BR20" s="152" t="str">
        <f>IF(ISBLANK(Výsledky!$PM$3),"",Výsledky!PM102)</f>
        <v/>
      </c>
      <c r="BS20" s="152" t="str">
        <f>IF(ISBLANK(Výsledky!$PT$3),"",Výsledky!PT102)</f>
        <v/>
      </c>
      <c r="BT20" s="153" t="str">
        <f>IF(ISBLANK(Výsledky!$QA$3),"",Výsledky!QA102)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Tipy!A14</f>
        <v>83</v>
      </c>
      <c r="D21" s="179" t="str">
        <f>Tipy!B14</f>
        <v>boss</v>
      </c>
      <c r="E21" s="308">
        <f>SUM(F21:I21)</f>
        <v>1910</v>
      </c>
      <c r="F21" s="306">
        <f>IF(ISBLANK(Výsledky!$I$3),"-",SUM(J21:M21,O21,Q21,S21:T21,V21,X21,Z21:AA21,AC21:AE21,AG21:AI21,AK21:AM21,AP21,AR21,AT21:AU21,AW21:AX21,BA21,BC21:BD21,BF21,BH21,BJ21,BL21,BN21,BP21,BR21:BS21))</f>
        <v>1190</v>
      </c>
      <c r="G21" s="151">
        <f>IF(ISBLANK(Výsledky!$AK$3),"-",SUM(N21,R21,U21,Y21,AB21,AF21,AV21,BB21,BG21,BI21,BM21,BO21,BT21))</f>
        <v>280</v>
      </c>
      <c r="H21" s="151">
        <f>IF(ISBLANK(Výsledky!$AY$3),"-",SUM(P21,W21,AJ21,AO21,AQ21,AY21))</f>
        <v>230</v>
      </c>
      <c r="I21" s="167">
        <f>IF(ISBLANK(Výsledky!$HK$3),"-",SUM(AN21,AS21,AZ21,BE21,BK21,BQ21))</f>
        <v>210</v>
      </c>
      <c r="J21" s="164">
        <f>IF(ISBLANK(Výsledky!$I$3),"",Výsledky!I20)</f>
        <v>60</v>
      </c>
      <c r="K21" s="152">
        <f>IF(ISBLANK(Výsledky!$P$3),"",Výsledky!P20)</f>
        <v>50</v>
      </c>
      <c r="L21" s="152">
        <f>IF(ISBLANK(Výsledky!$W$3),"",Výsledky!W20)</f>
        <v>10</v>
      </c>
      <c r="M21" s="152">
        <f>IF(ISBLANK(Výsledky!$AD$3),"",Výsledky!AD20)</f>
        <v>70</v>
      </c>
      <c r="N21" s="152">
        <f>IF(ISBLANK(Výsledky!$AK$3),"",Výsledky!AK20)</f>
        <v>30</v>
      </c>
      <c r="O21" s="152">
        <f>IF(ISBLANK(Výsledky!$AR$3),"",Výsledky!AR20)</f>
        <v>80</v>
      </c>
      <c r="P21" s="152">
        <f>IF(ISBLANK(Výsledky!$AY$3),"",Výsledky!AY20)</f>
        <v>80</v>
      </c>
      <c r="Q21" s="152">
        <f>IF(ISBLANK(Výsledky!$BF$3),"",Výsledky!BF20)</f>
        <v>30</v>
      </c>
      <c r="R21" s="152">
        <f>IF(ISBLANK(Výsledky!$BM$3),"",Výsledky!BM20)</f>
        <v>50</v>
      </c>
      <c r="S21" s="152">
        <f>IF(ISBLANK(Výsledky!$BT$3),"",Výsledky!BT20)</f>
        <v>30</v>
      </c>
      <c r="T21" s="152">
        <f>IF(ISBLANK(Výsledky!$CA$3),"",Výsledky!CA20)</f>
        <v>50</v>
      </c>
      <c r="U21" s="152">
        <f>IF(ISBLANK(Výsledky!$CH$3),"",Výsledky!CH20)</f>
        <v>30</v>
      </c>
      <c r="V21" s="152">
        <f>IF(ISBLANK(Výsledky!$CO$3),"",Výsledky!CO20)</f>
        <v>60</v>
      </c>
      <c r="W21" s="152">
        <f>IF(ISBLANK(Výsledky!$CV$3),"",Výsledky!CV20)</f>
        <v>80</v>
      </c>
      <c r="X21" s="152">
        <f>IF(ISBLANK(Výsledky!$DC$3),"",Výsledky!DC20)</f>
        <v>0</v>
      </c>
      <c r="Y21" s="152">
        <f>IF(ISBLANK(Výsledky!$DJ$3),"",Výsledky!DJ20)</f>
        <v>0</v>
      </c>
      <c r="Z21" s="152">
        <f>IF(ISBLANK(Výsledky!$DQ$3),"",Výsledky!DQ20)</f>
        <v>10</v>
      </c>
      <c r="AA21" s="152">
        <f>IF(ISBLANK(Výsledky!$DX$3),"",Výsledky!DX20)</f>
        <v>70</v>
      </c>
      <c r="AB21" s="152">
        <f>IF(ISBLANK(Výsledky!$EE$3),"",Výsledky!EE20)</f>
        <v>30</v>
      </c>
      <c r="AC21" s="152">
        <f>IF(ISBLANK(Výsledky!$EL$3),"",Výsledky!EL20)</f>
        <v>40</v>
      </c>
      <c r="AD21" s="152">
        <f>IF(ISBLANK(Výsledky!$ES$3),"",Výsledky!ES20)</f>
        <v>60</v>
      </c>
      <c r="AE21" s="152">
        <f>IF(ISBLANK(Výsledky!$EZ$3),"",Výsledky!EZ20)</f>
        <v>20</v>
      </c>
      <c r="AF21" s="152">
        <f>IF(ISBLANK(Výsledky!$FG$3),"",Výsledky!FG20)</f>
        <v>10</v>
      </c>
      <c r="AG21" s="152">
        <f>IF(ISBLANK(Výsledky!$FN$3),"",Výsledky!FN20)</f>
        <v>60</v>
      </c>
      <c r="AH21" s="152">
        <f>IF(ISBLANK(Výsledky!$FU$3),"",Výsledky!FU20)</f>
        <v>50</v>
      </c>
      <c r="AI21" s="152">
        <f>IF(ISBLANK(Výsledky!$GB$3),"",Výsledky!GB20)</f>
        <v>10</v>
      </c>
      <c r="AJ21" s="152">
        <f>IF(ISBLANK(Výsledky!$GI$3),"",Výsledky!GI20)</f>
        <v>0</v>
      </c>
      <c r="AK21" s="152">
        <f>IF(ISBLANK(Výsledky!$GP$3),"",Výsledky!GP20)</f>
        <v>60</v>
      </c>
      <c r="AL21" s="152">
        <v>0</v>
      </c>
      <c r="AM21" s="152">
        <f>IF(ISBLANK(Výsledky!$HD$3),"",Výsledky!HD20)</f>
        <v>10</v>
      </c>
      <c r="AN21" s="152">
        <f>IF(ISBLANK(Výsledky!$HK$3),"",Výsledky!HK20)</f>
        <v>30</v>
      </c>
      <c r="AO21" s="152">
        <f>IF(ISBLANK(Výsledky!$HR$3),"",Výsledky!HR20)</f>
        <v>0</v>
      </c>
      <c r="AP21" s="152">
        <f>IF(ISBLANK(Výsledky!$HY$3),"",Výsledky!HY20)</f>
        <v>40</v>
      </c>
      <c r="AQ21" s="152">
        <f>IF(ISBLANK(Výsledky!$IF$3),"",Výsledky!IF20)</f>
        <v>70</v>
      </c>
      <c r="AR21" s="152">
        <f>IF(ISBLANK(Výsledky!$IM$3),"",Výsledky!IM20)</f>
        <v>20</v>
      </c>
      <c r="AS21" s="152">
        <f>IF(ISBLANK(Výsledky!$IT$3),"",Výsledky!IT20)</f>
        <v>90</v>
      </c>
      <c r="AT21" s="152">
        <f>IF(ISBLANK(Výsledky!$JA$3),"",Výsledky!JA20)</f>
        <v>60</v>
      </c>
      <c r="AU21" s="152">
        <f>IF(ISBLANK(Výsledky!$JH$3),"",Výsledky!JH20)</f>
        <v>20</v>
      </c>
      <c r="AV21" s="152">
        <f>IF(ISBLANK(Výsledky!$JO$3),"",Výsledky!JO20)</f>
        <v>60</v>
      </c>
      <c r="AW21" s="152">
        <f>IF(ISBLANK(Výsledky!$JV$3),"",Výsledky!JV20)</f>
        <v>60</v>
      </c>
      <c r="AX21" s="152">
        <f>IF(ISBLANK(Výsledky!$KC$3),"",Výsledky!KC20)</f>
        <v>50</v>
      </c>
      <c r="AY21" s="152">
        <f>IF(ISBLANK(Výsledky!$KJ$3),"",Výsledky!KJ20)</f>
        <v>0</v>
      </c>
      <c r="AZ21" s="152">
        <f>IF(ISBLANK(Výsledky!$KQ$3),"",Výsledky!KQ20)</f>
        <v>20</v>
      </c>
      <c r="BA21" s="152">
        <f>IF(ISBLANK(Výsledky!$KX$3),"",Výsledky!KX20)</f>
        <v>20</v>
      </c>
      <c r="BB21" s="152">
        <f>IF(ISBLANK(Výsledky!$LE$3),"",Výsledky!LE20)</f>
        <v>0</v>
      </c>
      <c r="BC21" s="152">
        <f>IF(ISBLANK(Výsledky!$LL$3),"",Výsledky!LL20)</f>
        <v>50</v>
      </c>
      <c r="BD21" s="152">
        <f>IF(ISBLANK(Výsledky!$LS$3),"",Výsledky!LS20)</f>
        <v>20</v>
      </c>
      <c r="BE21" s="152">
        <f>IF(ISBLANK(Výsledky!$LZ$3),"",Výsledky!LZ20)</f>
        <v>40</v>
      </c>
      <c r="BF21" s="152" t="str">
        <f>IF(ISBLANK(Výsledky!$MG$3),"",Výsledky!MG20)</f>
        <v>-</v>
      </c>
      <c r="BG21" s="152" t="str">
        <f>IF(ISBLANK(Výsledky!$MN$3),"",Výsledky!MN20)</f>
        <v>-</v>
      </c>
      <c r="BH21" s="152" t="str">
        <f>IF(ISBLANK(Výsledky!$MU$3),"",Výsledky!MU20)</f>
        <v>-</v>
      </c>
      <c r="BI21" s="152">
        <f>IF(ISBLANK(Výsledky!$NB$3),"",Výsledky!NB20)</f>
        <v>10</v>
      </c>
      <c r="BJ21" s="152" t="str">
        <f>IF(ISBLANK(Výsledky!$NI$3),"",Výsledky!NI20)</f>
        <v/>
      </c>
      <c r="BK21" s="152">
        <f>IF(ISBLANK(Výsledky!$NP$3),"",Výsledky!NP20)</f>
        <v>30</v>
      </c>
      <c r="BL21" s="152">
        <f>IF(ISBLANK(Výsledky!$NW$3),"",Výsledky!NW20)</f>
        <v>20</v>
      </c>
      <c r="BM21" s="152">
        <f>IF(ISBLANK(Výsledky!$OD$3),"",Výsledky!OD20)</f>
        <v>60</v>
      </c>
      <c r="BN21" s="152" t="str">
        <f>IF(ISBLANK(Výsledky!$OK$3),"",Výsledky!OK20)</f>
        <v/>
      </c>
      <c r="BO21" s="152" t="str">
        <f>IF(ISBLANK(Výsledky!$OR$3),"",Výsledky!OR20)</f>
        <v/>
      </c>
      <c r="BP21" s="152" t="str">
        <f>IF(ISBLANK(Výsledky!$OY$3),"",Výsledky!OY20)</f>
        <v/>
      </c>
      <c r="BQ21" s="152" t="str">
        <f>IF(ISBLANK(Výsledky!$PF$3),"",Výsledky!PF20)</f>
        <v/>
      </c>
      <c r="BR21" s="152" t="str">
        <f>IF(ISBLANK(Výsledky!$PM$3),"",Výsledky!PM20)</f>
        <v/>
      </c>
      <c r="BS21" s="152" t="str">
        <f>IF(ISBLANK(Výsledky!$PT$3),"",Výsledky!PT20)</f>
        <v/>
      </c>
      <c r="BT21" s="153" t="str">
        <f>IF(ISBLANK(Výsledky!$QA$3),"",Výsledky!QA20)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Tipy!A21</f>
        <v>1</v>
      </c>
      <c r="D22" s="179" t="str">
        <f>Tipy!B21</f>
        <v>Eddy Hunter</v>
      </c>
      <c r="E22" s="308">
        <f>SUM(F22:I22)</f>
        <v>1900</v>
      </c>
      <c r="F22" s="306">
        <f>IF(ISBLANK(Výsledky!$I$3),"-",SUM(J22:M22,O22,Q22,S22:T22,V22,X22,Z22:AA22,AC22:AE22,AG22:AI22,AK22:AM22,AP22,AR22,AT22:AU22,AW22:AX22,BA22,BC22:BD22,BF22,BH22,BJ22,BL22,BN22,BP22,BR22:BS22))</f>
        <v>1260</v>
      </c>
      <c r="G22" s="151">
        <f>IF(ISBLANK(Výsledky!$AK$3),"-",SUM(N22,R22,U22,Y22,AB22,AF22,AV22,BB22,BG22,BI22,BM22,BO22,BT22))</f>
        <v>360</v>
      </c>
      <c r="H22" s="151">
        <f>IF(ISBLANK(Výsledky!$AY$3),"-",SUM(P22,W22,AJ22,AO22,AQ22,AY22))</f>
        <v>140</v>
      </c>
      <c r="I22" s="167">
        <f>IF(ISBLANK(Výsledky!$HK$3),"-",SUM(AN22,AS22,AZ22,BE22,BK22,BQ22))</f>
        <v>140</v>
      </c>
      <c r="J22" s="164">
        <f>IF(ISBLANK(Výsledky!$I$3),"",Výsledky!I27)</f>
        <v>50</v>
      </c>
      <c r="K22" s="152">
        <f>IF(ISBLANK(Výsledky!$P$3),"",Výsledky!P27)</f>
        <v>30</v>
      </c>
      <c r="L22" s="152">
        <f>IF(ISBLANK(Výsledky!$W$3),"",Výsledky!W27)</f>
        <v>30</v>
      </c>
      <c r="M22" s="152">
        <f>IF(ISBLANK(Výsledky!$AD$3),"",Výsledky!AD27)</f>
        <v>70</v>
      </c>
      <c r="N22" s="152">
        <f>IF(ISBLANK(Výsledky!$AK$3),"",Výsledky!AK27)</f>
        <v>20</v>
      </c>
      <c r="O22" s="152">
        <f>IF(ISBLANK(Výsledky!$AR$3),"",Výsledky!AR27)</f>
        <v>50</v>
      </c>
      <c r="P22" s="152">
        <f>IF(ISBLANK(Výsledky!$AY$3),"",Výsledky!AY27)</f>
        <v>30</v>
      </c>
      <c r="Q22" s="152">
        <f>IF(ISBLANK(Výsledky!$BF$3),"",Výsledky!BF27)</f>
        <v>10</v>
      </c>
      <c r="R22" s="152">
        <f>IF(ISBLANK(Výsledky!$BM$3),"",Výsledky!BM27)</f>
        <v>50</v>
      </c>
      <c r="S22" s="152">
        <f>IF(ISBLANK(Výsledky!$BT$3),"",Výsledky!BT27)</f>
        <v>40</v>
      </c>
      <c r="T22" s="152">
        <f>IF(ISBLANK(Výsledky!$CA$3),"",Výsledky!CA27)</f>
        <v>50</v>
      </c>
      <c r="U22" s="152">
        <f>IF(ISBLANK(Výsledky!$CH$3),"",Výsledky!CH27)</f>
        <v>50</v>
      </c>
      <c r="V22" s="152">
        <f>IF(ISBLANK(Výsledky!$CO$3),"",Výsledky!CO27)</f>
        <v>60</v>
      </c>
      <c r="W22" s="152">
        <f>IF(ISBLANK(Výsledky!$CV$3),"",Výsledky!CV27)</f>
        <v>20</v>
      </c>
      <c r="X22" s="152">
        <f>IF(ISBLANK(Výsledky!$DC$3),"",Výsledky!DC27)</f>
        <v>0</v>
      </c>
      <c r="Y22" s="152">
        <f>IF(ISBLANK(Výsledky!$DJ$3),"",Výsledky!DJ27)</f>
        <v>30</v>
      </c>
      <c r="Z22" s="152">
        <f>IF(ISBLANK(Výsledky!$DQ$3),"",Výsledky!DQ27)</f>
        <v>10</v>
      </c>
      <c r="AA22" s="152">
        <f>IF(ISBLANK(Výsledky!$DX$3),"",Výsledky!DX27)</f>
        <v>70</v>
      </c>
      <c r="AB22" s="152">
        <f>IF(ISBLANK(Výsledky!$EE$3),"",Výsledky!EE27)</f>
        <v>50</v>
      </c>
      <c r="AC22" s="152">
        <f>IF(ISBLANK(Výsledky!$EL$3),"",Výsledky!EL27)</f>
        <v>40</v>
      </c>
      <c r="AD22" s="152">
        <f>IF(ISBLANK(Výsledky!$ES$3),"",Výsledky!ES27)</f>
        <v>50</v>
      </c>
      <c r="AE22" s="152">
        <f>IF(ISBLANK(Výsledky!$EZ$3),"",Výsledky!EZ27)</f>
        <v>20</v>
      </c>
      <c r="AF22" s="152">
        <f>IF(ISBLANK(Výsledky!$FG$3),"",Výsledky!FG27)</f>
        <v>30</v>
      </c>
      <c r="AG22" s="152">
        <f>IF(ISBLANK(Výsledky!$FN$3),"",Výsledky!FN27)</f>
        <v>50</v>
      </c>
      <c r="AH22" s="152">
        <f>IF(ISBLANK(Výsledky!$FU$3),"",Výsledky!FU27)</f>
        <v>50</v>
      </c>
      <c r="AI22" s="152">
        <f>IF(ISBLANK(Výsledky!$GB$3),"",Výsledky!GB27)</f>
        <v>10</v>
      </c>
      <c r="AJ22" s="152">
        <f>IF(ISBLANK(Výsledky!$GI$3),"",Výsledky!GI27)</f>
        <v>0</v>
      </c>
      <c r="AK22" s="152">
        <f>IF(ISBLANK(Výsledky!$GP$3),"",Výsledky!GP27)</f>
        <v>70</v>
      </c>
      <c r="AL22" s="152">
        <v>0</v>
      </c>
      <c r="AM22" s="152">
        <f>IF(ISBLANK(Výsledky!$HD$3),"",Výsledky!HD27)</f>
        <v>40</v>
      </c>
      <c r="AN22" s="152">
        <f>IF(ISBLANK(Výsledky!$HK$3),"",Výsledky!HK27)</f>
        <v>20</v>
      </c>
      <c r="AO22" s="152">
        <f>IF(ISBLANK(Výsledky!$HR$3),"",Výsledky!HR27)</f>
        <v>0</v>
      </c>
      <c r="AP22" s="152">
        <f>IF(ISBLANK(Výsledky!$HY$3),"",Výsledky!HY27)</f>
        <v>60</v>
      </c>
      <c r="AQ22" s="152">
        <f>IF(ISBLANK(Výsledky!$IF$3),"",Výsledky!IF27)</f>
        <v>90</v>
      </c>
      <c r="AR22" s="152">
        <f>IF(ISBLANK(Výsledky!$IM$3),"",Výsledky!IM27)</f>
        <v>30</v>
      </c>
      <c r="AS22" s="152">
        <f>IF(ISBLANK(Výsledky!$IT$3),"",Výsledky!IT27)</f>
        <v>50</v>
      </c>
      <c r="AT22" s="152">
        <f>IF(ISBLANK(Výsledky!$JA$3),"",Výsledky!JA27)</f>
        <v>50</v>
      </c>
      <c r="AU22" s="152">
        <f>IF(ISBLANK(Výsledky!$JH$3),"",Výsledky!JH27)</f>
        <v>20</v>
      </c>
      <c r="AV22" s="152">
        <f>IF(ISBLANK(Výsledky!$JO$3),"",Výsledky!JO27)</f>
        <v>60</v>
      </c>
      <c r="AW22" s="152">
        <f>IF(ISBLANK(Výsledky!$JV$3),"",Výsledky!JV27)</f>
        <v>50</v>
      </c>
      <c r="AX22" s="152">
        <f>IF(ISBLANK(Výsledky!$KC$3),"",Výsledky!KC27)</f>
        <v>60</v>
      </c>
      <c r="AY22" s="152">
        <f>IF(ISBLANK(Výsledky!$KJ$3),"",Výsledky!KJ27)</f>
        <v>0</v>
      </c>
      <c r="AZ22" s="152">
        <f>IF(ISBLANK(Výsledky!$KQ$3),"",Výsledky!KQ27)</f>
        <v>20</v>
      </c>
      <c r="BA22" s="152">
        <f>IF(ISBLANK(Výsledky!$KX$3),"",Výsledky!KX27)</f>
        <v>20</v>
      </c>
      <c r="BB22" s="152">
        <f>IF(ISBLANK(Výsledky!$LE$3),"",Výsledky!LE27)</f>
        <v>0</v>
      </c>
      <c r="BC22" s="152">
        <f>IF(ISBLANK(Výsledky!$LL$3),"",Výsledky!LL27)</f>
        <v>60</v>
      </c>
      <c r="BD22" s="152">
        <f>IF(ISBLANK(Výsledky!$LS$3),"",Výsledky!LS27)</f>
        <v>60</v>
      </c>
      <c r="BE22" s="152">
        <f>IF(ISBLANK(Výsledky!$LZ$3),"",Výsledky!LZ27)</f>
        <v>20</v>
      </c>
      <c r="BF22" s="152">
        <f>IF(ISBLANK(Výsledky!$MG$3),"",Výsledky!MG27)</f>
        <v>20</v>
      </c>
      <c r="BG22" s="152">
        <f>IF(ISBLANK(Výsledky!$MN$3),"",Výsledky!MN27)</f>
        <v>40</v>
      </c>
      <c r="BH22" s="152">
        <f>IF(ISBLANK(Výsledky!$MU$3),"",Výsledky!MU27)</f>
        <v>10</v>
      </c>
      <c r="BI22" s="152">
        <f>IF(ISBLANK(Výsledky!$NB$3),"",Výsledky!NB27)</f>
        <v>0</v>
      </c>
      <c r="BJ22" s="152" t="str">
        <f>IF(ISBLANK(Výsledky!$NI$3),"",Výsledky!NI27)</f>
        <v/>
      </c>
      <c r="BK22" s="152">
        <f>IF(ISBLANK(Výsledky!$NP$3),"",Výsledky!NP27)</f>
        <v>30</v>
      </c>
      <c r="BL22" s="152">
        <f>IF(ISBLANK(Výsledky!$NW$3),"",Výsledky!NW27)</f>
        <v>20</v>
      </c>
      <c r="BM22" s="152">
        <f>IF(ISBLANK(Výsledky!$OD$3),"",Výsledky!OD27)</f>
        <v>30</v>
      </c>
      <c r="BN22" s="152" t="str">
        <f>IF(ISBLANK(Výsledky!$OK$3),"",Výsledky!OK27)</f>
        <v/>
      </c>
      <c r="BO22" s="152" t="str">
        <f>IF(ISBLANK(Výsledky!$OR$3),"",Výsledky!OR27)</f>
        <v/>
      </c>
      <c r="BP22" s="152" t="str">
        <f>IF(ISBLANK(Výsledky!$OY$3),"",Výsledky!OY27)</f>
        <v/>
      </c>
      <c r="BQ22" s="152" t="str">
        <f>IF(ISBLANK(Výsledky!$PF$3),"",Výsledky!PF27)</f>
        <v/>
      </c>
      <c r="BR22" s="152" t="str">
        <f>IF(ISBLANK(Výsledky!$PM$3),"",Výsledky!PM27)</f>
        <v/>
      </c>
      <c r="BS22" s="152" t="str">
        <f>IF(ISBLANK(Výsledky!$PT$3),"",Výsledky!PT27)</f>
        <v/>
      </c>
      <c r="BT22" s="153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Tipy!A19</f>
        <v>15</v>
      </c>
      <c r="D23" s="179" t="str">
        <f>Tipy!B19</f>
        <v>DieseL11</v>
      </c>
      <c r="E23" s="308">
        <f>SUM(F23:I23)</f>
        <v>1890</v>
      </c>
      <c r="F23" s="306">
        <f>IF(ISBLANK(Výsledky!$I$3),"-",SUM(J23:M23,O23,Q23,S23:T23,V23,X23,Z23:AA23,AC23:AE23,AG23:AI23,AK23:AM23,AP23,AR23,AT23:AU23,AW23:AX23,BA23,BC23:BD23,BF23,BH23,BJ23,BL23,BN23,BP23,BR23:BS23))</f>
        <v>1320</v>
      </c>
      <c r="G23" s="151">
        <f>IF(ISBLANK(Výsledky!$AK$3),"-",SUM(N23,R23,U23,Y23,AB23,AF23,AV23,BB23,BG23,BI23,BM23,BO23,BT23))</f>
        <v>270</v>
      </c>
      <c r="H23" s="151">
        <f>IF(ISBLANK(Výsledky!$AY$3),"-",SUM(P23,W23,AJ23,AO23,AQ23,AY23))</f>
        <v>140</v>
      </c>
      <c r="I23" s="167">
        <f>IF(ISBLANK(Výsledky!$HK$3),"-",SUM(AN23,AS23,AZ23,BE23,BK23,BQ23))</f>
        <v>160</v>
      </c>
      <c r="J23" s="164">
        <f>IF(ISBLANK(Výsledky!$I$3),"",Výsledky!I25)</f>
        <v>30</v>
      </c>
      <c r="K23" s="152">
        <f>IF(ISBLANK(Výsledky!$P$3),"",Výsledky!P25)</f>
        <v>60</v>
      </c>
      <c r="L23" s="152">
        <f>IF(ISBLANK(Výsledky!$W$3),"",Výsledky!W25)</f>
        <v>50</v>
      </c>
      <c r="M23" s="152">
        <f>IF(ISBLANK(Výsledky!$AD$3),"",Výsledky!AD25)</f>
        <v>60</v>
      </c>
      <c r="N23" s="152">
        <f>IF(ISBLANK(Výsledky!$AK$3),"",Výsledky!AK25)</f>
        <v>20</v>
      </c>
      <c r="O23" s="152">
        <f>IF(ISBLANK(Výsledky!$AR$3),"",Výsledky!AR25)</f>
        <v>60</v>
      </c>
      <c r="P23" s="152">
        <f>IF(ISBLANK(Výsledky!$AY$3),"",Výsledky!AY25)</f>
        <v>20</v>
      </c>
      <c r="Q23" s="152">
        <f>IF(ISBLANK(Výsledky!$BF$3),"",Výsledky!BF25)</f>
        <v>0</v>
      </c>
      <c r="R23" s="152">
        <f>IF(ISBLANK(Výsledky!$BM$3),"",Výsledky!BM25)</f>
        <v>50</v>
      </c>
      <c r="S23" s="152">
        <f>IF(ISBLANK(Výsledky!$BT$3),"",Výsledky!BT25)</f>
        <v>50</v>
      </c>
      <c r="T23" s="152">
        <f>IF(ISBLANK(Výsledky!$CA$3),"",Výsledky!CA25)</f>
        <v>50</v>
      </c>
      <c r="U23" s="152">
        <f>IF(ISBLANK(Výsledky!$CH$3),"",Výsledky!CH25)</f>
        <v>0</v>
      </c>
      <c r="V23" s="152">
        <f>IF(ISBLANK(Výsledky!$CO$3),"",Výsledky!CO25)</f>
        <v>50</v>
      </c>
      <c r="W23" s="152">
        <f>IF(ISBLANK(Výsledky!$CV$3),"",Výsledky!CV25)</f>
        <v>80</v>
      </c>
      <c r="X23" s="152">
        <f>IF(ISBLANK(Výsledky!$DC$3),"",Výsledky!DC25)</f>
        <v>30</v>
      </c>
      <c r="Y23" s="152">
        <f>IF(ISBLANK(Výsledky!$DJ$3),"",Výsledky!DJ25)</f>
        <v>0</v>
      </c>
      <c r="Z23" s="152">
        <f>IF(ISBLANK(Výsledky!$DQ$3),"",Výsledky!DQ25)</f>
        <v>0</v>
      </c>
      <c r="AA23" s="152">
        <f>IF(ISBLANK(Výsledky!$DX$3),"",Výsledky!DX25)</f>
        <v>60</v>
      </c>
      <c r="AB23" s="152">
        <f>IF(ISBLANK(Výsledky!$EE$3),"",Výsledky!EE25)</f>
        <v>40</v>
      </c>
      <c r="AC23" s="152">
        <f>IF(ISBLANK(Výsledky!$EL$3),"",Výsledky!EL25)</f>
        <v>30</v>
      </c>
      <c r="AD23" s="152">
        <f>IF(ISBLANK(Výsledky!$ES$3),"",Výsledky!ES25)</f>
        <v>50</v>
      </c>
      <c r="AE23" s="152">
        <f>IF(ISBLANK(Výsledky!$EZ$3),"",Výsledky!EZ25)</f>
        <v>30</v>
      </c>
      <c r="AF23" s="152">
        <f>IF(ISBLANK(Výsledky!$FG$3),"",Výsledky!FG25)</f>
        <v>70</v>
      </c>
      <c r="AG23" s="152">
        <f>IF(ISBLANK(Výsledky!$FN$3),"",Výsledky!FN25)</f>
        <v>20</v>
      </c>
      <c r="AH23" s="152">
        <f>IF(ISBLANK(Výsledky!$FU$3),"",Výsledky!FU25)</f>
        <v>50</v>
      </c>
      <c r="AI23" s="152">
        <f>IF(ISBLANK(Výsledky!$GB$3),"",Výsledky!GB25)</f>
        <v>0</v>
      </c>
      <c r="AJ23" s="152">
        <f>IF(ISBLANK(Výsledky!$GI$3),"",Výsledky!GI25)</f>
        <v>10</v>
      </c>
      <c r="AK23" s="152">
        <f>IF(ISBLANK(Výsledky!$GP$3),"",Výsledky!GP25)</f>
        <v>60</v>
      </c>
      <c r="AL23" s="152">
        <v>0</v>
      </c>
      <c r="AM23" s="152">
        <f>IF(ISBLANK(Výsledky!$HD$3),"",Výsledky!HD25)</f>
        <v>10</v>
      </c>
      <c r="AN23" s="152">
        <f>IF(ISBLANK(Výsledky!$HK$3),"",Výsledky!HK25)</f>
        <v>90</v>
      </c>
      <c r="AO23" s="152">
        <f>IF(ISBLANK(Výsledky!$HR$3),"",Výsledky!HR25)</f>
        <v>20</v>
      </c>
      <c r="AP23" s="152">
        <f>IF(ISBLANK(Výsledky!$HY$3),"",Výsledky!HY25)</f>
        <v>30</v>
      </c>
      <c r="AQ23" s="152">
        <f>IF(ISBLANK(Výsledky!$IF$3),"",Výsledky!IF25)</f>
        <v>10</v>
      </c>
      <c r="AR23" s="152">
        <f>IF(ISBLANK(Výsledky!$IM$3),"",Výsledky!IM25)</f>
        <v>50</v>
      </c>
      <c r="AS23" s="152">
        <f>IF(ISBLANK(Výsledky!$IT$3),"",Výsledky!IT25)</f>
        <v>0</v>
      </c>
      <c r="AT23" s="152">
        <f>IF(ISBLANK(Výsledky!$JA$3),"",Výsledky!JA25)</f>
        <v>80</v>
      </c>
      <c r="AU23" s="152">
        <f>IF(ISBLANK(Výsledky!$JH$3),"",Výsledky!JH25)</f>
        <v>20</v>
      </c>
      <c r="AV23" s="152">
        <f>IF(ISBLANK(Výsledky!$JO$3),"",Výsledky!JO25)</f>
        <v>20</v>
      </c>
      <c r="AW23" s="152">
        <f>IF(ISBLANK(Výsledky!$JV$3),"",Výsledky!JV25)</f>
        <v>50</v>
      </c>
      <c r="AX23" s="152">
        <f>IF(ISBLANK(Výsledky!$KC$3),"",Výsledky!KC25)</f>
        <v>40</v>
      </c>
      <c r="AY23" s="152">
        <f>IF(ISBLANK(Výsledky!$KJ$3),"",Výsledky!KJ25)</f>
        <v>0</v>
      </c>
      <c r="AZ23" s="152">
        <f>IF(ISBLANK(Výsledky!$KQ$3),"",Výsledky!KQ25)</f>
        <v>30</v>
      </c>
      <c r="BA23" s="152">
        <f>IF(ISBLANK(Výsledky!$KX$3),"",Výsledky!KX25)</f>
        <v>20</v>
      </c>
      <c r="BB23" s="152">
        <f>IF(ISBLANK(Výsledky!$LE$3),"",Výsledky!LE25)</f>
        <v>0</v>
      </c>
      <c r="BC23" s="152">
        <f>IF(ISBLANK(Výsledky!$LL$3),"",Výsledky!LL25)</f>
        <v>60</v>
      </c>
      <c r="BD23" s="152">
        <f>IF(ISBLANK(Výsledky!$LS$3),"",Výsledky!LS25)</f>
        <v>80</v>
      </c>
      <c r="BE23" s="152">
        <f>IF(ISBLANK(Výsledky!$LZ$3),"",Výsledky!LZ25)</f>
        <v>40</v>
      </c>
      <c r="BF23" s="152">
        <f>IF(ISBLANK(Výsledky!$MG$3),"",Výsledky!MG25)</f>
        <v>20</v>
      </c>
      <c r="BG23" s="152">
        <f>IF(ISBLANK(Výsledky!$MN$3),"",Výsledky!MN25)</f>
        <v>50</v>
      </c>
      <c r="BH23" s="152">
        <f>IF(ISBLANK(Výsledky!$MU$3),"",Výsledky!MU25)</f>
        <v>90</v>
      </c>
      <c r="BI23" s="152">
        <f>IF(ISBLANK(Výsledky!$NB$3),"",Výsledky!NB25)</f>
        <v>0</v>
      </c>
      <c r="BJ23" s="152" t="str">
        <f>IF(ISBLANK(Výsledky!$NI$3),"",Výsledky!NI25)</f>
        <v/>
      </c>
      <c r="BK23" s="152">
        <f>IF(ISBLANK(Výsledky!$NP$3),"",Výsledky!NP25)</f>
        <v>0</v>
      </c>
      <c r="BL23" s="152">
        <f>IF(ISBLANK(Výsledky!$NW$3),"",Výsledky!NW25)</f>
        <v>30</v>
      </c>
      <c r="BM23" s="152">
        <f>IF(ISBLANK(Výsledky!$OD$3),"",Výsledky!OD25)</f>
        <v>20</v>
      </c>
      <c r="BN23" s="152" t="str">
        <f>IF(ISBLANK(Výsledky!$OK$3),"",Výsledky!OK25)</f>
        <v/>
      </c>
      <c r="BO23" s="152" t="str">
        <f>IF(ISBLANK(Výsledky!$OR$3),"",Výsledky!OR25)</f>
        <v/>
      </c>
      <c r="BP23" s="152" t="str">
        <f>IF(ISBLANK(Výsledky!$OY$3),"",Výsledky!OY25)</f>
        <v/>
      </c>
      <c r="BQ23" s="152" t="str">
        <f>IF(ISBLANK(Výsledky!$PF$3),"",Výsledky!PF25)</f>
        <v/>
      </c>
      <c r="BR23" s="152" t="str">
        <f>IF(ISBLANK(Výsledky!$PM$3),"",Výsledky!PM25)</f>
        <v/>
      </c>
      <c r="BS23" s="152" t="str">
        <f>IF(ISBLANK(Výsledky!$PT$3),"",Výsledky!PT25)</f>
        <v/>
      </c>
      <c r="BT23" s="153" t="str">
        <f>IF(ISBLANK(Výsledky!$QA$3),"",Výsledky!QA25)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Tipy!A30</f>
        <v>80</v>
      </c>
      <c r="D24" s="179" t="str">
        <f>Tipy!B30</f>
        <v>GaboLFC</v>
      </c>
      <c r="E24" s="308">
        <f>SUM(F24:I24)</f>
        <v>1880</v>
      </c>
      <c r="F24" s="306">
        <f>IF(ISBLANK(Výsledky!$I$3),"-",SUM(J24:M24,O24,Q24,S24:T24,V24,X24,Z24:AA24,AC24:AE24,AG24:AI24,AK24:AM24,AP24,AR24,AT24:AU24,AW24:AX24,BA24,BC24:BD24,BF24,BH24,BJ24,BL24,BN24,BP24,BR24:BS24))</f>
        <v>1230</v>
      </c>
      <c r="G24" s="151">
        <f>IF(ISBLANK(Výsledky!$AK$3),"-",SUM(N24,R24,U24,Y24,AB24,AF24,AV24,BB24,BG24,BI24,BM24,BO24,BT24))</f>
        <v>390</v>
      </c>
      <c r="H24" s="151">
        <f>IF(ISBLANK(Výsledky!$AY$3),"-",SUM(P24,W24,AJ24,AO24,AQ24,AY24))</f>
        <v>140</v>
      </c>
      <c r="I24" s="167">
        <f>IF(ISBLANK(Výsledky!$HK$3),"-",SUM(AN24,AS24,AZ24,BE24,BK24,BQ24))</f>
        <v>120</v>
      </c>
      <c r="J24" s="164">
        <f>IF(ISBLANK(Výsledky!$I$3),"",Výsledky!I36)</f>
        <v>60</v>
      </c>
      <c r="K24" s="152">
        <f>IF(ISBLANK(Výsledky!$P$3),"",Výsledky!P36)</f>
        <v>50</v>
      </c>
      <c r="L24" s="152">
        <f>IF(ISBLANK(Výsledky!$W$3),"",Výsledky!W36)</f>
        <v>10</v>
      </c>
      <c r="M24" s="152">
        <f>IF(ISBLANK(Výsledky!$AD$3),"",Výsledky!AD36)</f>
        <v>50</v>
      </c>
      <c r="N24" s="152">
        <f>IF(ISBLANK(Výsledky!$AK$3),"",Výsledky!AK36)</f>
        <v>20</v>
      </c>
      <c r="O24" s="152">
        <f>IF(ISBLANK(Výsledky!$AR$3),"",Výsledky!AR36)</f>
        <v>80</v>
      </c>
      <c r="P24" s="152">
        <f>IF(ISBLANK(Výsledky!$AY$3),"",Výsledky!AY36)</f>
        <v>60</v>
      </c>
      <c r="Q24" s="152">
        <f>IF(ISBLANK(Výsledky!$BF$3),"",Výsledky!BF36)</f>
        <v>30</v>
      </c>
      <c r="R24" s="152">
        <f>IF(ISBLANK(Výsledky!$BM$3),"",Výsledky!BM36)</f>
        <v>30</v>
      </c>
      <c r="S24" s="152">
        <f>IF(ISBLANK(Výsledky!$BT$3),"",Výsledky!BT36)</f>
        <v>0</v>
      </c>
      <c r="T24" s="152">
        <f>IF(ISBLANK(Výsledky!$CA$3),"",Výsledky!CA36)</f>
        <v>50</v>
      </c>
      <c r="U24" s="152">
        <f>IF(ISBLANK(Výsledky!$CH$3),"",Výsledky!CH36)</f>
        <v>0</v>
      </c>
      <c r="V24" s="152">
        <f>IF(ISBLANK(Výsledky!$CO$3),"",Výsledky!CO36)</f>
        <v>50</v>
      </c>
      <c r="W24" s="152">
        <f>IF(ISBLANK(Výsledky!$CV$3),"",Výsledky!CV36)</f>
        <v>50</v>
      </c>
      <c r="X24" s="152">
        <f>IF(ISBLANK(Výsledky!$DC$3),"",Výsledky!DC36)</f>
        <v>10</v>
      </c>
      <c r="Y24" s="152">
        <f>IF(ISBLANK(Výsledky!$DJ$3),"",Výsledky!DJ36)</f>
        <v>30</v>
      </c>
      <c r="Z24" s="152">
        <f>IF(ISBLANK(Výsledky!$DQ$3),"",Výsledky!DQ36)</f>
        <v>10</v>
      </c>
      <c r="AA24" s="152">
        <f>IF(ISBLANK(Výsledky!$DX$3),"",Výsledky!DX36)</f>
        <v>60</v>
      </c>
      <c r="AB24" s="152">
        <f>IF(ISBLANK(Výsledky!$EE$3),"",Výsledky!EE36)</f>
        <v>30</v>
      </c>
      <c r="AC24" s="152">
        <f>IF(ISBLANK(Výsledky!$EL$3),"",Výsledky!EL36)</f>
        <v>40</v>
      </c>
      <c r="AD24" s="152">
        <f>IF(ISBLANK(Výsledky!$ES$3),"",Výsledky!ES36)</f>
        <v>50</v>
      </c>
      <c r="AE24" s="152">
        <f>IF(ISBLANK(Výsledky!$EZ$3),"",Výsledky!EZ36)</f>
        <v>30</v>
      </c>
      <c r="AF24" s="152">
        <f>IF(ISBLANK(Výsledky!$FG$3),"",Výsledky!FG36)</f>
        <v>50</v>
      </c>
      <c r="AG24" s="152">
        <f>IF(ISBLANK(Výsledky!$FN$3),"",Výsledky!FN36)</f>
        <v>50</v>
      </c>
      <c r="AH24" s="152">
        <f>IF(ISBLANK(Výsledky!$FU$3),"",Výsledky!FU36)</f>
        <v>60</v>
      </c>
      <c r="AI24" s="152">
        <f>IF(ISBLANK(Výsledky!$GB$3),"",Výsledky!GB36)</f>
        <v>0</v>
      </c>
      <c r="AJ24" s="152">
        <f>IF(ISBLANK(Výsledky!$GI$3),"",Výsledky!GI36)</f>
        <v>0</v>
      </c>
      <c r="AK24" s="152">
        <f>IF(ISBLANK(Výsledky!$GP$3),"",Výsledky!GP36)</f>
        <v>50</v>
      </c>
      <c r="AL24" s="152">
        <v>0</v>
      </c>
      <c r="AM24" s="152">
        <f>IF(ISBLANK(Výsledky!$HD$3),"",Výsledky!HD36)</f>
        <v>0</v>
      </c>
      <c r="AN24" s="152">
        <f>IF(ISBLANK(Výsledky!$HK$3),"",Výsledky!HK36)</f>
        <v>20</v>
      </c>
      <c r="AO24" s="152">
        <f>IF(ISBLANK(Výsledky!$HR$3),"",Výsledky!HR36)</f>
        <v>0</v>
      </c>
      <c r="AP24" s="152">
        <f>IF(ISBLANK(Výsledky!$HY$3),"",Výsledky!HY36)</f>
        <v>40</v>
      </c>
      <c r="AQ24" s="152">
        <f>IF(ISBLANK(Výsledky!$IF$3),"",Výsledky!IF36)</f>
        <v>30</v>
      </c>
      <c r="AR24" s="152">
        <f>IF(ISBLANK(Výsledky!$IM$3),"",Výsledky!IM36)</f>
        <v>30</v>
      </c>
      <c r="AS24" s="152">
        <f>IF(ISBLANK(Výsledky!$IT$3),"",Výsledky!IT36)</f>
        <v>30</v>
      </c>
      <c r="AT24" s="152">
        <f>IF(ISBLANK(Výsledky!$JA$3),"",Výsledky!JA36)</f>
        <v>20</v>
      </c>
      <c r="AU24" s="152">
        <f>IF(ISBLANK(Výsledky!$JH$3),"",Výsledky!JH36)</f>
        <v>30</v>
      </c>
      <c r="AV24" s="152">
        <f>IF(ISBLANK(Výsledky!$JO$3),"",Výsledky!JO36)</f>
        <v>50</v>
      </c>
      <c r="AW24" s="152">
        <f>IF(ISBLANK(Výsledky!$JV$3),"",Výsledky!JV36)</f>
        <v>50</v>
      </c>
      <c r="AX24" s="152">
        <f>IF(ISBLANK(Výsledky!$KC$3),"",Výsledky!KC36)</f>
        <v>20</v>
      </c>
      <c r="AY24" s="152">
        <f>IF(ISBLANK(Výsledky!$KJ$3),"",Výsledky!KJ36)</f>
        <v>0</v>
      </c>
      <c r="AZ24" s="152">
        <f>IF(ISBLANK(Výsledky!$KQ$3),"",Výsledky!KQ36)</f>
        <v>20</v>
      </c>
      <c r="BA24" s="152">
        <f>IF(ISBLANK(Výsledky!$KX$3),"",Výsledky!KX36)</f>
        <v>20</v>
      </c>
      <c r="BB24" s="152">
        <f>IF(ISBLANK(Výsledky!$LE$3),"",Výsledky!LE36)</f>
        <v>0</v>
      </c>
      <c r="BC24" s="152">
        <f>IF(ISBLANK(Výsledky!$LL$3),"",Výsledky!LL36)</f>
        <v>80</v>
      </c>
      <c r="BD24" s="152">
        <f>IF(ISBLANK(Výsledky!$LS$3),"",Výsledky!LS36)</f>
        <v>50</v>
      </c>
      <c r="BE24" s="152" t="str">
        <f>IF(ISBLANK(Výsledky!$LZ$3),"",Výsledky!LZ36)</f>
        <v>-</v>
      </c>
      <c r="BF24" s="152">
        <f>IF(ISBLANK(Výsledky!$MG$3),"",Výsledky!MG36)</f>
        <v>50</v>
      </c>
      <c r="BG24" s="152">
        <f>IF(ISBLANK(Výsledky!$MN$3),"",Výsledky!MN36)</f>
        <v>70</v>
      </c>
      <c r="BH24" s="152">
        <f>IF(ISBLANK(Výsledky!$MU$3),"",Výsledky!MU36)</f>
        <v>30</v>
      </c>
      <c r="BI24" s="152">
        <f>IF(ISBLANK(Výsledky!$NB$3),"",Výsledky!NB36)</f>
        <v>30</v>
      </c>
      <c r="BJ24" s="152" t="str">
        <f>IF(ISBLANK(Výsledky!$NI$3),"",Výsledky!NI36)</f>
        <v/>
      </c>
      <c r="BK24" s="152">
        <f>IF(ISBLANK(Výsledky!$NP$3),"",Výsledky!NP36)</f>
        <v>50</v>
      </c>
      <c r="BL24" s="152">
        <f>IF(ISBLANK(Výsledky!$NW$3),"",Výsledky!NW36)</f>
        <v>70</v>
      </c>
      <c r="BM24" s="152">
        <f>IF(ISBLANK(Výsledky!$OD$3),"",Výsledky!OD36)</f>
        <v>80</v>
      </c>
      <c r="BN24" s="152" t="str">
        <f>IF(ISBLANK(Výsledky!$OK$3),"",Výsledky!OK36)</f>
        <v/>
      </c>
      <c r="BO24" s="152" t="str">
        <f>IF(ISBLANK(Výsledky!$OR$3),"",Výsledky!OR36)</f>
        <v/>
      </c>
      <c r="BP24" s="152" t="str">
        <f>IF(ISBLANK(Výsledky!$OY$3),"",Výsledky!OY36)</f>
        <v/>
      </c>
      <c r="BQ24" s="152" t="str">
        <f>IF(ISBLANK(Výsledky!$PF$3),"",Výsledky!PF36)</f>
        <v/>
      </c>
      <c r="BR24" s="152" t="str">
        <f>IF(ISBLANK(Výsledky!$PM$3),"",Výsledky!PM36)</f>
        <v/>
      </c>
      <c r="BS24" s="152" t="str">
        <f>IF(ISBLANK(Výsledky!$PT$3),"",Výsledky!PT36)</f>
        <v/>
      </c>
      <c r="BT24" s="153" t="str">
        <f>IF(ISBLANK(Výsledky!$QA$3),"",Výsledky!QA36)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Tipy!A6</f>
        <v>96</v>
      </c>
      <c r="D25" s="179" t="str">
        <f>Tipy!B6</f>
        <v>30milo</v>
      </c>
      <c r="E25" s="308">
        <f>SUM(F25:I25)</f>
        <v>1880</v>
      </c>
      <c r="F25" s="306">
        <f>IF(ISBLANK(Výsledky!$I$3),"-",SUM(J25:M25,O25,Q25,S25:T25,V25,X25,Z25:AA25,AC25:AE25,AG25:AI25,AK25:AM25,AP25,AR25,AT25:AU25,AW25:AX25,BA25,BC25:BD25,BF25,BH25,BJ25,BL25,BN25,BP25,BR25:BS25))</f>
        <v>1310</v>
      </c>
      <c r="G25" s="151">
        <f>IF(ISBLANK(Výsledky!$AK$3),"-",SUM(N25,R25,U25,Y25,AB25,AF25,AV25,BB25,BG25,BI25,BM25,BO25,BT25))</f>
        <v>170</v>
      </c>
      <c r="H25" s="151">
        <f>IF(ISBLANK(Výsledky!$AY$3),"-",SUM(P25,W25,AJ25,AO25,AQ25,AY25))</f>
        <v>240</v>
      </c>
      <c r="I25" s="167">
        <f>IF(ISBLANK(Výsledky!$HK$3),"-",SUM(AN25,AS25,AZ25,BE25,BK25,BQ25))</f>
        <v>160</v>
      </c>
      <c r="J25" s="164">
        <f>IF(ISBLANK(Výsledky!$I$3),"",Výsledky!I12)</f>
        <v>50</v>
      </c>
      <c r="K25" s="152">
        <f>IF(ISBLANK(Výsledky!$P$3),"",Výsledky!P12)</f>
        <v>80</v>
      </c>
      <c r="L25" s="152">
        <f>IF(ISBLANK(Výsledky!$W$3),"",Výsledky!W12)</f>
        <v>10</v>
      </c>
      <c r="M25" s="152">
        <f>IF(ISBLANK(Výsledky!$AD$3),"",Výsledky!AD12)</f>
        <v>60</v>
      </c>
      <c r="N25" s="152" t="str">
        <f>IF(ISBLANK(Výsledky!$AK$3),"",Výsledky!AK12)</f>
        <v>-</v>
      </c>
      <c r="O25" s="152">
        <f>IF(ISBLANK(Výsledky!$AR$3),"",Výsledky!AR12)</f>
        <v>80</v>
      </c>
      <c r="P25" s="152">
        <f>IF(ISBLANK(Výsledky!$AY$3),"",Výsledky!AY12)</f>
        <v>90</v>
      </c>
      <c r="Q25" s="152">
        <f>IF(ISBLANK(Výsledky!$BF$3),"",Výsledky!BF12)</f>
        <v>40</v>
      </c>
      <c r="R25" s="152">
        <f>IF(ISBLANK(Výsledky!$BM$3),"",Výsledky!BM12)</f>
        <v>20</v>
      </c>
      <c r="S25" s="152">
        <f>IF(ISBLANK(Výsledky!$BT$3),"",Výsledky!BT12)</f>
        <v>40</v>
      </c>
      <c r="T25" s="152">
        <f>IF(ISBLANK(Výsledky!$CA$3),"",Výsledky!CA12)</f>
        <v>50</v>
      </c>
      <c r="U25" s="152">
        <f>IF(ISBLANK(Výsledky!$CH$3),"",Výsledky!CH12)</f>
        <v>20</v>
      </c>
      <c r="V25" s="152">
        <f>IF(ISBLANK(Výsledky!$CO$3),"",Výsledky!CO12)</f>
        <v>50</v>
      </c>
      <c r="W25" s="152">
        <f>IF(ISBLANK(Výsledky!$CV$3),"",Výsledky!CV12)</f>
        <v>50</v>
      </c>
      <c r="X25" s="152">
        <f>IF(ISBLANK(Výsledky!$DC$3),"",Výsledky!DC12)</f>
        <v>10</v>
      </c>
      <c r="Y25" s="152">
        <f>IF(ISBLANK(Výsledky!$DJ$3),"",Výsledky!DJ12)</f>
        <v>30</v>
      </c>
      <c r="Z25" s="152">
        <f>IF(ISBLANK(Výsledky!$DQ$3),"",Výsledky!DQ12)</f>
        <v>0</v>
      </c>
      <c r="AA25" s="152">
        <f>IF(ISBLANK(Výsledky!$DX$3),"",Výsledky!DX12)</f>
        <v>50</v>
      </c>
      <c r="AB25" s="152">
        <f>IF(ISBLANK(Výsledky!$EE$3),"",Výsledky!EE12)</f>
        <v>20</v>
      </c>
      <c r="AC25" s="152">
        <f>IF(ISBLANK(Výsledky!$EL$3),"",Výsledky!EL12)</f>
        <v>40</v>
      </c>
      <c r="AD25" s="152">
        <f>IF(ISBLANK(Výsledky!$ES$3),"",Výsledky!ES12)</f>
        <v>60</v>
      </c>
      <c r="AE25" s="152">
        <f>IF(ISBLANK(Výsledky!$EZ$3),"",Výsledky!EZ12)</f>
        <v>20</v>
      </c>
      <c r="AF25" s="152">
        <f>IF(ISBLANK(Výsledky!$FG$3),"",Výsledky!FG12)</f>
        <v>10</v>
      </c>
      <c r="AG25" s="152">
        <f>IF(ISBLANK(Výsledky!$FN$3),"",Výsledky!FN12)</f>
        <v>30</v>
      </c>
      <c r="AH25" s="152">
        <f>IF(ISBLANK(Výsledky!$FU$3),"",Výsledky!FU12)</f>
        <v>90</v>
      </c>
      <c r="AI25" s="152">
        <f>IF(ISBLANK(Výsledky!$GB$3),"",Výsledky!GB12)</f>
        <v>30</v>
      </c>
      <c r="AJ25" s="152">
        <f>IF(ISBLANK(Výsledky!$GI$3),"",Výsledky!GI12)</f>
        <v>30</v>
      </c>
      <c r="AK25" s="152">
        <f>IF(ISBLANK(Výsledky!$GP$3),"",Výsledky!GP12)</f>
        <v>20</v>
      </c>
      <c r="AL25" s="152">
        <v>0</v>
      </c>
      <c r="AM25" s="152">
        <f>IF(ISBLANK(Výsledky!$HD$3),"",Výsledky!HD12)</f>
        <v>30</v>
      </c>
      <c r="AN25" s="152">
        <f>IF(ISBLANK(Výsledky!$HK$3),"",Výsledky!HK12)</f>
        <v>30</v>
      </c>
      <c r="AO25" s="152">
        <f>IF(ISBLANK(Výsledky!$HR$3),"",Výsledky!HR12)</f>
        <v>0</v>
      </c>
      <c r="AP25" s="152">
        <f>IF(ISBLANK(Výsledky!$HY$3),"",Výsledky!HY12)</f>
        <v>30</v>
      </c>
      <c r="AQ25" s="152">
        <f>IF(ISBLANK(Výsledky!$IF$3),"",Výsledky!IF12)</f>
        <v>70</v>
      </c>
      <c r="AR25" s="152">
        <f>IF(ISBLANK(Výsledky!$IM$3),"",Výsledky!IM12)</f>
        <v>50</v>
      </c>
      <c r="AS25" s="152">
        <f>IF(ISBLANK(Výsledky!$IT$3),"",Výsledky!IT12)</f>
        <v>40</v>
      </c>
      <c r="AT25" s="152">
        <f>IF(ISBLANK(Výsledky!$JA$3),"",Výsledky!JA12)</f>
        <v>50</v>
      </c>
      <c r="AU25" s="152">
        <f>IF(ISBLANK(Výsledky!$JH$3),"",Výsledky!JH12)</f>
        <v>20</v>
      </c>
      <c r="AV25" s="152">
        <f>IF(ISBLANK(Výsledky!$JO$3),"",Výsledky!JO12)</f>
        <v>30</v>
      </c>
      <c r="AW25" s="152">
        <f>IF(ISBLANK(Výsledky!$JV$3),"",Výsledky!JV12)</f>
        <v>60</v>
      </c>
      <c r="AX25" s="152">
        <f>IF(ISBLANK(Výsledky!$KC$3),"",Výsledky!KC12)</f>
        <v>60</v>
      </c>
      <c r="AY25" s="152">
        <f>IF(ISBLANK(Výsledky!$KJ$3),"",Výsledky!KJ12)</f>
        <v>0</v>
      </c>
      <c r="AZ25" s="152">
        <f>IF(ISBLANK(Výsledky!$KQ$3),"",Výsledky!KQ12)</f>
        <v>30</v>
      </c>
      <c r="BA25" s="152" t="str">
        <f>IF(ISBLANK(Výsledky!$KX$3),"",Výsledky!KX12)</f>
        <v>-</v>
      </c>
      <c r="BB25" s="152">
        <f>IF(ISBLANK(Výsledky!$LE$3),"",Výsledky!LE12)</f>
        <v>0</v>
      </c>
      <c r="BC25" s="152">
        <f>IF(ISBLANK(Výsledky!$LL$3),"",Výsledky!LL12)</f>
        <v>50</v>
      </c>
      <c r="BD25" s="152">
        <f>IF(ISBLANK(Výsledky!$LS$3),"",Výsledky!LS12)</f>
        <v>30</v>
      </c>
      <c r="BE25" s="152">
        <f>IF(ISBLANK(Výsledky!$LZ$3),"",Výsledky!LZ12)</f>
        <v>30</v>
      </c>
      <c r="BF25" s="152">
        <f>IF(ISBLANK(Výsledky!$MG$3),"",Výsledky!MG12)</f>
        <v>80</v>
      </c>
      <c r="BG25" s="152">
        <f>IF(ISBLANK(Výsledky!$MN$3),"",Výsledky!MN12)</f>
        <v>20</v>
      </c>
      <c r="BH25" s="152">
        <f>IF(ISBLANK(Výsledky!$MU$3),"",Výsledky!MU12)</f>
        <v>20</v>
      </c>
      <c r="BI25" s="152">
        <f>IF(ISBLANK(Výsledky!$NB$3),"",Výsledky!NB12)</f>
        <v>0</v>
      </c>
      <c r="BJ25" s="152" t="str">
        <f>IF(ISBLANK(Výsledky!$NI$3),"",Výsledky!NI12)</f>
        <v/>
      </c>
      <c r="BK25" s="152">
        <f>IF(ISBLANK(Výsledky!$NP$3),"",Výsledky!NP12)</f>
        <v>30</v>
      </c>
      <c r="BL25" s="152">
        <f>IF(ISBLANK(Výsledky!$NW$3),"",Výsledky!NW12)</f>
        <v>20</v>
      </c>
      <c r="BM25" s="152">
        <f>IF(ISBLANK(Výsledky!$OD$3),"",Výsledky!OD12)</f>
        <v>20</v>
      </c>
      <c r="BN25" s="152" t="str">
        <f>IF(ISBLANK(Výsledky!$OK$3),"",Výsledky!OK12)</f>
        <v/>
      </c>
      <c r="BO25" s="152" t="str">
        <f>IF(ISBLANK(Výsledky!$OR$3),"",Výsledky!OR12)</f>
        <v/>
      </c>
      <c r="BP25" s="152" t="str">
        <f>IF(ISBLANK(Výsledky!$OY$3),"",Výsledky!OY12)</f>
        <v/>
      </c>
      <c r="BQ25" s="152" t="str">
        <f>IF(ISBLANK(Výsledky!$PF$3),"",Výsledky!PF12)</f>
        <v/>
      </c>
      <c r="BR25" s="152" t="str">
        <f>IF(ISBLANK(Výsledky!$PM$3),"",Výsledky!PM12)</f>
        <v/>
      </c>
      <c r="BS25" s="152" t="str">
        <f>IF(ISBLANK(Výsledky!$PT$3),"",Výsledky!PT12)</f>
        <v/>
      </c>
      <c r="BT25" s="153" t="str">
        <f>IF(ISBLANK(Výsledky!$QA$3),"",Výsledky!QA12)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Tipy!A95</f>
        <v>43</v>
      </c>
      <c r="D26" s="179" t="str">
        <f>Tipy!B95</f>
        <v>suflo_21</v>
      </c>
      <c r="E26" s="308">
        <f>SUM(F26:I26)</f>
        <v>1860</v>
      </c>
      <c r="F26" s="306">
        <f>IF(ISBLANK(Výsledky!$I$3),"-",SUM(J26:M26,O26,Q26,S26:T26,V26,X26,Z26:AA26,AC26:AE26,AG26:AI26,AK26:AM26,AP26,AR26,AT26:AU26,AW26:AX26,BA26,BC26:BD26,BF26,BH26,BJ26,BL26,BN26,BP26,BR26:BS26))</f>
        <v>1220</v>
      </c>
      <c r="G26" s="151">
        <f>IF(ISBLANK(Výsledky!$AK$3),"-",SUM(N26,R26,U26,Y26,AB26,AF26,AV26,BB26,BG26,BI26,BM26,BO26,BT26))</f>
        <v>290</v>
      </c>
      <c r="H26" s="151">
        <f>IF(ISBLANK(Výsledky!$AY$3),"-",SUM(P26,W26,AJ26,AO26,AQ26,AY26))</f>
        <v>170</v>
      </c>
      <c r="I26" s="167">
        <f>IF(ISBLANK(Výsledky!$HK$3),"-",SUM(AN26,AS26,AZ26,BE26,BK26,BQ26))</f>
        <v>180</v>
      </c>
      <c r="J26" s="164">
        <f>IF(ISBLANK(Výsledky!$I$3),"",Výsledky!I101)</f>
        <v>40</v>
      </c>
      <c r="K26" s="152">
        <f>IF(ISBLANK(Výsledky!$P$3),"",Výsledky!P101)</f>
        <v>20</v>
      </c>
      <c r="L26" s="152">
        <f>IF(ISBLANK(Výsledky!$W$3),"",Výsledky!W101)</f>
        <v>10</v>
      </c>
      <c r="M26" s="152">
        <f>IF(ISBLANK(Výsledky!$AD$3),"",Výsledky!AD101)</f>
        <v>70</v>
      </c>
      <c r="N26" s="152">
        <f>IF(ISBLANK(Výsledky!$AK$3),"",Výsledky!AK101)</f>
        <v>60</v>
      </c>
      <c r="O26" s="152">
        <f>IF(ISBLANK(Výsledky!$AR$3),"",Výsledky!AR101)</f>
        <v>60</v>
      </c>
      <c r="P26" s="152">
        <f>IF(ISBLANK(Výsledky!$AY$3),"",Výsledky!AY101)</f>
        <v>50</v>
      </c>
      <c r="Q26" s="152">
        <f>IF(ISBLANK(Výsledky!$BF$3),"",Výsledky!BF101)</f>
        <v>30</v>
      </c>
      <c r="R26" s="152">
        <f>IF(ISBLANK(Výsledky!$BM$3),"",Výsledky!BM101)</f>
        <v>50</v>
      </c>
      <c r="S26" s="152">
        <f>IF(ISBLANK(Výsledky!$BT$3),"",Výsledky!BT101)</f>
        <v>10</v>
      </c>
      <c r="T26" s="152">
        <f>IF(ISBLANK(Výsledky!$CA$3),"",Výsledky!CA101)</f>
        <v>70</v>
      </c>
      <c r="U26" s="152">
        <f>IF(ISBLANK(Výsledky!$CH$3),"",Výsledky!CH101)</f>
        <v>40</v>
      </c>
      <c r="V26" s="152">
        <f>IF(ISBLANK(Výsledky!$CO$3),"",Výsledky!CO101)</f>
        <v>50</v>
      </c>
      <c r="W26" s="152">
        <f>IF(ISBLANK(Výsledky!$CV$3),"",Výsledky!CV101)</f>
        <v>50</v>
      </c>
      <c r="X26" s="152">
        <f>IF(ISBLANK(Výsledky!$DC$3),"",Výsledky!DC101)</f>
        <v>0</v>
      </c>
      <c r="Y26" s="152">
        <f>IF(ISBLANK(Výsledky!$DJ$3),"",Výsledky!DJ101)</f>
        <v>30</v>
      </c>
      <c r="Z26" s="152">
        <f>IF(ISBLANK(Výsledky!$DQ$3),"",Výsledky!DQ101)</f>
        <v>10</v>
      </c>
      <c r="AA26" s="152">
        <f>IF(ISBLANK(Výsledky!$DX$3),"",Výsledky!DX101)</f>
        <v>70</v>
      </c>
      <c r="AB26" s="152">
        <f>IF(ISBLANK(Výsledky!$EE$3),"",Výsledky!EE101)</f>
        <v>0</v>
      </c>
      <c r="AC26" s="152">
        <f>IF(ISBLANK(Výsledky!$EL$3),"",Výsledky!EL101)</f>
        <v>40</v>
      </c>
      <c r="AD26" s="152">
        <f>IF(ISBLANK(Výsledky!$ES$3),"",Výsledky!ES101)</f>
        <v>30</v>
      </c>
      <c r="AE26" s="152">
        <f>IF(ISBLANK(Výsledky!$EZ$3),"",Výsledky!EZ101)</f>
        <v>40</v>
      </c>
      <c r="AF26" s="152">
        <f>IF(ISBLANK(Výsledky!$FG$3),"",Výsledky!FG101)</f>
        <v>60</v>
      </c>
      <c r="AG26" s="152">
        <f>IF(ISBLANK(Výsledky!$FN$3),"",Výsledky!FN101)</f>
        <v>30</v>
      </c>
      <c r="AH26" s="152">
        <f>IF(ISBLANK(Výsledky!$FU$3),"",Výsledky!FU101)</f>
        <v>60</v>
      </c>
      <c r="AI26" s="152">
        <f>IF(ISBLANK(Výsledky!$GB$3),"",Výsledky!GB101)</f>
        <v>10</v>
      </c>
      <c r="AJ26" s="152">
        <f>IF(ISBLANK(Výsledky!$GI$3),"",Výsledky!GI101)</f>
        <v>40</v>
      </c>
      <c r="AK26" s="152">
        <f>IF(ISBLANK(Výsledky!$GP$3),"",Výsledky!GP101)</f>
        <v>30</v>
      </c>
      <c r="AL26" s="152">
        <v>0</v>
      </c>
      <c r="AM26" s="152">
        <f>IF(ISBLANK(Výsledky!$HD$3),"",Výsledky!HD101)</f>
        <v>20</v>
      </c>
      <c r="AN26" s="152">
        <f>IF(ISBLANK(Výsledky!$HK$3),"",Výsledky!HK101)</f>
        <v>30</v>
      </c>
      <c r="AO26" s="152">
        <f>IF(ISBLANK(Výsledky!$HR$3),"",Výsledky!HR101)</f>
        <v>0</v>
      </c>
      <c r="AP26" s="152">
        <f>IF(ISBLANK(Výsledky!$HY$3),"",Výsledky!HY101)</f>
        <v>40</v>
      </c>
      <c r="AQ26" s="152">
        <f>IF(ISBLANK(Výsledky!$IF$3),"",Výsledky!IF101)</f>
        <v>30</v>
      </c>
      <c r="AR26" s="152">
        <f>IF(ISBLANK(Výsledky!$IM$3),"",Výsledky!IM101)</f>
        <v>30</v>
      </c>
      <c r="AS26" s="152">
        <f>IF(ISBLANK(Výsledky!$IT$3),"",Výsledky!IT101)</f>
        <v>60</v>
      </c>
      <c r="AT26" s="152">
        <f>IF(ISBLANK(Výsledky!$JA$3),"",Výsledky!JA101)</f>
        <v>80</v>
      </c>
      <c r="AU26" s="152">
        <f>IF(ISBLANK(Výsledky!$JH$3),"",Výsledky!JH101)</f>
        <v>20</v>
      </c>
      <c r="AV26" s="152">
        <f>IF(ISBLANK(Výsledky!$JO$3),"",Výsledky!JO101)</f>
        <v>30</v>
      </c>
      <c r="AW26" s="152">
        <f>IF(ISBLANK(Výsledky!$JV$3),"",Výsledky!JV101)</f>
        <v>50</v>
      </c>
      <c r="AX26" s="152">
        <f>IF(ISBLANK(Výsledky!$KC$3),"",Výsledky!KC101)</f>
        <v>20</v>
      </c>
      <c r="AY26" s="152">
        <f>IF(ISBLANK(Výsledky!$KJ$3),"",Výsledky!KJ101)</f>
        <v>0</v>
      </c>
      <c r="AZ26" s="152">
        <f>IF(ISBLANK(Výsledky!$KQ$3),"",Výsledky!KQ101)</f>
        <v>30</v>
      </c>
      <c r="BA26" s="152">
        <f>IF(ISBLANK(Výsledky!$KX$3),"",Výsledky!KX101)</f>
        <v>50</v>
      </c>
      <c r="BB26" s="152">
        <f>IF(ISBLANK(Výsledky!$LE$3),"",Výsledky!LE101)</f>
        <v>0</v>
      </c>
      <c r="BC26" s="152">
        <f>IF(ISBLANK(Výsledky!$LL$3),"",Výsledky!LL101)</f>
        <v>50</v>
      </c>
      <c r="BD26" s="152">
        <f>IF(ISBLANK(Výsledky!$LS$3),"",Výsledky!LS101)</f>
        <v>60</v>
      </c>
      <c r="BE26" s="152">
        <f>IF(ISBLANK(Výsledky!$LZ$3),"",Výsledky!LZ101)</f>
        <v>30</v>
      </c>
      <c r="BF26" s="152">
        <f>IF(ISBLANK(Výsledky!$MG$3),"",Výsledky!MG101)</f>
        <v>50</v>
      </c>
      <c r="BG26" s="152">
        <f>IF(ISBLANK(Výsledky!$MN$3),"",Výsledky!MN101)</f>
        <v>20</v>
      </c>
      <c r="BH26" s="152">
        <f>IF(ISBLANK(Výsledky!$MU$3),"",Výsledky!MU101)</f>
        <v>20</v>
      </c>
      <c r="BI26" s="152">
        <f>IF(ISBLANK(Výsledky!$NB$3),"",Výsledky!NB101)</f>
        <v>0</v>
      </c>
      <c r="BJ26" s="152" t="str">
        <f>IF(ISBLANK(Výsledky!$NI$3),"",Výsledky!NI101)</f>
        <v/>
      </c>
      <c r="BK26" s="152">
        <f>IF(ISBLANK(Výsledky!$NP$3),"",Výsledky!NP101)</f>
        <v>30</v>
      </c>
      <c r="BL26" s="152">
        <f>IF(ISBLANK(Výsledky!$NW$3),"",Výsledky!NW101)</f>
        <v>50</v>
      </c>
      <c r="BM26" s="152" t="str">
        <f>IF(ISBLANK(Výsledky!$OD$3),"",Výsledky!OD101)</f>
        <v>-</v>
      </c>
      <c r="BN26" s="152" t="str">
        <f>IF(ISBLANK(Výsledky!$OK$3),"",Výsledky!OK101)</f>
        <v/>
      </c>
      <c r="BO26" s="152" t="str">
        <f>IF(ISBLANK(Výsledky!$OR$3),"",Výsledky!OR101)</f>
        <v/>
      </c>
      <c r="BP26" s="152" t="str">
        <f>IF(ISBLANK(Výsledky!$OY$3),"",Výsledky!OY101)</f>
        <v/>
      </c>
      <c r="BQ26" s="152" t="str">
        <f>IF(ISBLANK(Výsledky!$PF$3),"",Výsledky!PF101)</f>
        <v/>
      </c>
      <c r="BR26" s="152" t="str">
        <f>IF(ISBLANK(Výsledky!$PM$3),"",Výsledky!PM101)</f>
        <v/>
      </c>
      <c r="BS26" s="152" t="str">
        <f>IF(ISBLANK(Výsledky!$PT$3),"",Výsledky!PT101)</f>
        <v/>
      </c>
      <c r="BT26" s="153" t="str">
        <f>IF(ISBLANK(Výsledky!$QA$3),"",Výsledky!QA101)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Tipy!A105</f>
        <v>47</v>
      </c>
      <c r="D27" s="179" t="str">
        <f>Tipy!B105</f>
        <v>Zamči</v>
      </c>
      <c r="E27" s="308">
        <f>SUM(F27:I27)</f>
        <v>1840</v>
      </c>
      <c r="F27" s="306">
        <f>IF(ISBLANK(Výsledky!$I$3),"-",SUM(J27:M27,O27,Q27,S27:T27,V27,X27,Z27:AA27,AC27:AE27,AG27:AI27,AK27:AM27,AP27,AR27,AT27:AU27,AW27:AX27,BA27,BC27:BD27,BF27,BH27,BJ27,BL27,BN27,BP27,BR27:BS27))</f>
        <v>1130</v>
      </c>
      <c r="G27" s="151">
        <f>IF(ISBLANK(Výsledky!$AK$3),"-",SUM(N27,R27,U27,Y27,AB27,AF27,AV27,BB27,BG27,BI27,BM27,BO27,BT27))</f>
        <v>280</v>
      </c>
      <c r="H27" s="151">
        <f>IF(ISBLANK(Výsledky!$AY$3),"-",SUM(P27,W27,AJ27,AO27,AQ27,AY27))</f>
        <v>220</v>
      </c>
      <c r="I27" s="167">
        <f>IF(ISBLANK(Výsledky!$HK$3),"-",SUM(AN27,AS27,AZ27,BE27,BK27,BQ27))</f>
        <v>210</v>
      </c>
      <c r="J27" s="164">
        <f>IF(ISBLANK(Výsledky!$I$3),"",Výsledky!I111)</f>
        <v>60</v>
      </c>
      <c r="K27" s="152">
        <f>IF(ISBLANK(Výsledky!$P$3),"",Výsledky!P111)</f>
        <v>80</v>
      </c>
      <c r="L27" s="152">
        <f>IF(ISBLANK(Výsledky!$W$3),"",Výsledky!W111)</f>
        <v>40</v>
      </c>
      <c r="M27" s="152">
        <f>IF(ISBLANK(Výsledky!$AD$3),"",Výsledky!AD111)</f>
        <v>20</v>
      </c>
      <c r="N27" s="152">
        <f>IF(ISBLANK(Výsledky!$AK$3),"",Výsledky!AK111)</f>
        <v>60</v>
      </c>
      <c r="O27" s="152">
        <f>IF(ISBLANK(Výsledky!$AR$3),"",Výsledky!AR111)</f>
        <v>30</v>
      </c>
      <c r="P27" s="152">
        <f>IF(ISBLANK(Výsledky!$AY$3),"",Výsledky!AY111)</f>
        <v>60</v>
      </c>
      <c r="Q27" s="152">
        <f>IF(ISBLANK(Výsledky!$BF$3),"",Výsledky!BF111)</f>
        <v>30</v>
      </c>
      <c r="R27" s="152">
        <f>IF(ISBLANK(Výsledky!$BM$3),"",Výsledky!BM111)</f>
        <v>20</v>
      </c>
      <c r="S27" s="152">
        <f>IF(ISBLANK(Výsledky!$BT$3),"",Výsledky!BT111)</f>
        <v>30</v>
      </c>
      <c r="T27" s="152">
        <f>IF(ISBLANK(Výsledky!$CA$3),"",Výsledky!CA111)</f>
        <v>50</v>
      </c>
      <c r="U27" s="152">
        <f>IF(ISBLANK(Výsledky!$CH$3),"",Výsledky!CH111)</f>
        <v>20</v>
      </c>
      <c r="V27" s="152">
        <f>IF(ISBLANK(Výsledky!$CO$3),"",Výsledky!CO111)</f>
        <v>40</v>
      </c>
      <c r="W27" s="152">
        <f>IF(ISBLANK(Výsledky!$CV$3),"",Výsledky!CV111)</f>
        <v>80</v>
      </c>
      <c r="X27" s="152">
        <f>IF(ISBLANK(Výsledky!$DC$3),"",Výsledky!DC111)</f>
        <v>0</v>
      </c>
      <c r="Y27" s="152">
        <f>IF(ISBLANK(Výsledky!$DJ$3),"",Výsledky!DJ111)</f>
        <v>40</v>
      </c>
      <c r="Z27" s="152">
        <f>IF(ISBLANK(Výsledky!$DQ$3),"",Výsledky!DQ111)</f>
        <v>10</v>
      </c>
      <c r="AA27" s="152">
        <f>IF(ISBLANK(Výsledky!$DX$3),"",Výsledky!DX111)</f>
        <v>50</v>
      </c>
      <c r="AB27" s="152" t="str">
        <f>IF(ISBLANK(Výsledky!$EE$3),"",Výsledky!EE111)</f>
        <v>-</v>
      </c>
      <c r="AC27" s="152">
        <f>IF(ISBLANK(Výsledky!$EL$3),"",Výsledky!EL111)</f>
        <v>70</v>
      </c>
      <c r="AD27" s="152">
        <f>IF(ISBLANK(Výsledky!$ES$3),"",Výsledky!ES111)</f>
        <v>50</v>
      </c>
      <c r="AE27" s="152">
        <f>IF(ISBLANK(Výsledky!$EZ$3),"",Výsledky!EZ111)</f>
        <v>20</v>
      </c>
      <c r="AF27" s="152">
        <f>IF(ISBLANK(Výsledky!$FG$3),"",Výsledky!FG111)</f>
        <v>50</v>
      </c>
      <c r="AG27" s="152">
        <f>IF(ISBLANK(Výsledky!$FN$3),"",Výsledky!FN111)</f>
        <v>30</v>
      </c>
      <c r="AH27" s="152">
        <f>IF(ISBLANK(Výsledky!$FU$3),"",Výsledky!FU111)</f>
        <v>50</v>
      </c>
      <c r="AI27" s="152">
        <f>IF(ISBLANK(Výsledky!$GB$3),"",Výsledky!GB111)</f>
        <v>40</v>
      </c>
      <c r="AJ27" s="152">
        <f>IF(ISBLANK(Výsledky!$GI$3),"",Výsledky!GI111)</f>
        <v>0</v>
      </c>
      <c r="AK27" s="152">
        <f>IF(ISBLANK(Výsledky!$GP$3),"",Výsledky!GP111)</f>
        <v>50</v>
      </c>
      <c r="AL27" s="152">
        <v>0</v>
      </c>
      <c r="AM27" s="152">
        <f>IF(ISBLANK(Výsledky!$HD$3),"",Výsledky!HD111)</f>
        <v>30</v>
      </c>
      <c r="AN27" s="152">
        <f>IF(ISBLANK(Výsledky!$HK$3),"",Výsledky!HK111)</f>
        <v>20</v>
      </c>
      <c r="AO27" s="152">
        <f>IF(ISBLANK(Výsledky!$HR$3),"",Výsledky!HR111)</f>
        <v>20</v>
      </c>
      <c r="AP27" s="152">
        <f>IF(ISBLANK(Výsledky!$HY$3),"",Výsledky!HY111)</f>
        <v>30</v>
      </c>
      <c r="AQ27" s="152">
        <f>IF(ISBLANK(Výsledky!$IF$3),"",Výsledky!IF111)</f>
        <v>60</v>
      </c>
      <c r="AR27" s="152">
        <f>IF(ISBLANK(Výsledky!$IM$3),"",Výsledky!IM111)</f>
        <v>30</v>
      </c>
      <c r="AS27" s="152">
        <f>IF(ISBLANK(Výsledky!$IT$3),"",Výsledky!IT111)</f>
        <v>70</v>
      </c>
      <c r="AT27" s="152" t="str">
        <f>IF(ISBLANK(Výsledky!$JA$3),"",Výsledky!JA111)</f>
        <v>-</v>
      </c>
      <c r="AU27" s="152">
        <f>IF(ISBLANK(Výsledky!$JH$3),"",Výsledky!JH111)</f>
        <v>30</v>
      </c>
      <c r="AV27" s="152">
        <f>IF(ISBLANK(Výsledky!$JO$3),"",Výsledky!JO111)</f>
        <v>30</v>
      </c>
      <c r="AW27" s="152">
        <f>IF(ISBLANK(Výsledky!$JV$3),"",Výsledky!JV111)</f>
        <v>60</v>
      </c>
      <c r="AX27" s="152" t="str">
        <f>IF(ISBLANK(Výsledky!$KC$3),"",Výsledky!KC111)</f>
        <v>-</v>
      </c>
      <c r="AY27" s="152" t="str">
        <f>IF(ISBLANK(Výsledky!$KJ$3),"",Výsledky!KJ111)</f>
        <v>-</v>
      </c>
      <c r="AZ27" s="152">
        <f>IF(ISBLANK(Výsledky!$KQ$3),"",Výsledky!KQ111)</f>
        <v>50</v>
      </c>
      <c r="BA27" s="152">
        <f>IF(ISBLANK(Výsledky!$KX$3),"",Výsledky!KX111)</f>
        <v>40</v>
      </c>
      <c r="BB27" s="152">
        <f>IF(ISBLANK(Výsledky!$LE$3),"",Výsledky!LE111)</f>
        <v>10</v>
      </c>
      <c r="BC27" s="152">
        <f>IF(ISBLANK(Výsledky!$LL$3),"",Výsledky!LL111)</f>
        <v>30</v>
      </c>
      <c r="BD27" s="152">
        <f>IF(ISBLANK(Výsledky!$LS$3),"",Výsledky!LS111)</f>
        <v>50</v>
      </c>
      <c r="BE27" s="152">
        <f>IF(ISBLANK(Výsledky!$LZ$3),"",Výsledky!LZ111)</f>
        <v>50</v>
      </c>
      <c r="BF27" s="152">
        <f>IF(ISBLANK(Výsledky!$MG$3),"",Výsledky!MG111)</f>
        <v>50</v>
      </c>
      <c r="BG27" s="152">
        <f>IF(ISBLANK(Výsledky!$MN$3),"",Výsledky!MN111)</f>
        <v>50</v>
      </c>
      <c r="BH27" s="152" t="str">
        <f>IF(ISBLANK(Výsledky!$MU$3),"",Výsledky!MU111)</f>
        <v>-</v>
      </c>
      <c r="BI27" s="152">
        <f>IF(ISBLANK(Výsledky!$NB$3),"",Výsledky!NB111)</f>
        <v>0</v>
      </c>
      <c r="BJ27" s="152" t="str">
        <f>IF(ISBLANK(Výsledky!$NI$3),"",Výsledky!NI111)</f>
        <v/>
      </c>
      <c r="BK27" s="152">
        <f>IF(ISBLANK(Výsledky!$NP$3),"",Výsledky!NP111)</f>
        <v>20</v>
      </c>
      <c r="BL27" s="152">
        <f>IF(ISBLANK(Výsledky!$NW$3),"",Výsledky!NW111)</f>
        <v>30</v>
      </c>
      <c r="BM27" s="152" t="str">
        <f>IF(ISBLANK(Výsledky!$OD$3),"",Výsledky!OD111)</f>
        <v>-</v>
      </c>
      <c r="BN27" s="152" t="str">
        <f>IF(ISBLANK(Výsledky!$OK$3),"",Výsledky!OK111)</f>
        <v/>
      </c>
      <c r="BO27" s="152" t="str">
        <f>IF(ISBLANK(Výsledky!$OR$3),"",Výsledky!OR111)</f>
        <v/>
      </c>
      <c r="BP27" s="152" t="str">
        <f>IF(ISBLANK(Výsledky!$OY$3),"",Výsledky!OY111)</f>
        <v/>
      </c>
      <c r="BQ27" s="152" t="str">
        <f>IF(ISBLANK(Výsledky!$PF$3),"",Výsledky!PF111)</f>
        <v/>
      </c>
      <c r="BR27" s="152" t="str">
        <f>IF(ISBLANK(Výsledky!$PM$3),"",Výsledky!PM111)</f>
        <v/>
      </c>
      <c r="BS27" s="152" t="str">
        <f>IF(ISBLANK(Výsledky!$PT$3),"",Výsledky!PT111)</f>
        <v/>
      </c>
      <c r="BT27" s="153" t="str">
        <f>IF(ISBLANK(Výsledky!$QA$3),"",Výsledky!QA111)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Tipy!A85</f>
        <v>44</v>
      </c>
      <c r="D28" s="179" t="str">
        <f>Tipy!B85</f>
        <v>Saty7</v>
      </c>
      <c r="E28" s="308">
        <f>SUM(F28:I28)</f>
        <v>1830</v>
      </c>
      <c r="F28" s="306">
        <f>IF(ISBLANK(Výsledky!$I$3),"-",SUM(J28:M28,O28,Q28,S28:T28,V28,X28,Z28:AA28,AC28:AE28,AG28:AI28,AK28:AM28,AP28,AR28,AT28:AU28,AW28:AX28,BA28,BC28:BD28,BF28,BH28,BJ28,BL28,BN28,BP28,BR28:BS28))</f>
        <v>1170</v>
      </c>
      <c r="G28" s="151">
        <f>IF(ISBLANK(Výsledky!$AK$3),"-",SUM(N28,R28,U28,Y28,AB28,AF28,AV28,BB28,BG28,BI28,BM28,BO28,BT28))</f>
        <v>320</v>
      </c>
      <c r="H28" s="151">
        <f>IF(ISBLANK(Výsledky!$AY$3),"-",SUM(P28,W28,AJ28,AO28,AQ28,AY28))</f>
        <v>190</v>
      </c>
      <c r="I28" s="167">
        <f>IF(ISBLANK(Výsledky!$HK$3),"-",SUM(AN28,AS28,AZ28,BE28,BK28,BQ28))</f>
        <v>150</v>
      </c>
      <c r="J28" s="164">
        <f>IF(ISBLANK(Výsledky!$I$3),"",Výsledky!I91)</f>
        <v>70</v>
      </c>
      <c r="K28" s="152">
        <f>IF(ISBLANK(Výsledky!$P$3),"",Výsledky!P91)</f>
        <v>20</v>
      </c>
      <c r="L28" s="152">
        <f>IF(ISBLANK(Výsledky!$W$3),"",Výsledky!W91)</f>
        <v>20</v>
      </c>
      <c r="M28" s="152">
        <f>IF(ISBLANK(Výsledky!$AD$3),"",Výsledky!AD91)</f>
        <v>30</v>
      </c>
      <c r="N28" s="152">
        <f>IF(ISBLANK(Výsledky!$AK$3),"",Výsledky!AK91)</f>
        <v>40</v>
      </c>
      <c r="O28" s="152">
        <f>IF(ISBLANK(Výsledky!$AR$3),"",Výsledky!AR91)</f>
        <v>50</v>
      </c>
      <c r="P28" s="152">
        <f>IF(ISBLANK(Výsledky!$AY$3),"",Výsledky!AY91)</f>
        <v>40</v>
      </c>
      <c r="Q28" s="152">
        <f>IF(ISBLANK(Výsledky!$BF$3),"",Výsledky!BF91)</f>
        <v>0</v>
      </c>
      <c r="R28" s="152">
        <f>IF(ISBLANK(Výsledky!$BM$3),"",Výsledky!BM91)</f>
        <v>30</v>
      </c>
      <c r="S28" s="152">
        <f>IF(ISBLANK(Výsledky!$BT$3),"",Výsledky!BT91)</f>
        <v>60</v>
      </c>
      <c r="T28" s="152">
        <f>IF(ISBLANK(Výsledky!$CA$3),"",Výsledky!CA91)</f>
        <v>50</v>
      </c>
      <c r="U28" s="152">
        <f>IF(ISBLANK(Výsledky!$CH$3),"",Výsledky!CH91)</f>
        <v>80</v>
      </c>
      <c r="V28" s="152">
        <f>IF(ISBLANK(Výsledky!$CO$3),"",Výsledky!CO91)</f>
        <v>60</v>
      </c>
      <c r="W28" s="152">
        <f>IF(ISBLANK(Výsledky!$CV$3),"",Výsledky!CV91)</f>
        <v>50</v>
      </c>
      <c r="X28" s="152">
        <f>IF(ISBLANK(Výsledky!$DC$3),"",Výsledky!DC91)</f>
        <v>0</v>
      </c>
      <c r="Y28" s="152">
        <f>IF(ISBLANK(Výsledky!$DJ$3),"",Výsledky!DJ91)</f>
        <v>30</v>
      </c>
      <c r="Z28" s="152">
        <f>IF(ISBLANK(Výsledky!$DQ$3),"",Výsledky!DQ91)</f>
        <v>10</v>
      </c>
      <c r="AA28" s="152">
        <f>IF(ISBLANK(Výsledky!$DX$3),"",Výsledky!DX91)</f>
        <v>60</v>
      </c>
      <c r="AB28" s="152">
        <f>IF(ISBLANK(Výsledky!$EE$3),"",Výsledky!EE91)</f>
        <v>30</v>
      </c>
      <c r="AC28" s="152">
        <f>IF(ISBLANK(Výsledky!$EL$3),"",Výsledky!EL91)</f>
        <v>60</v>
      </c>
      <c r="AD28" s="152">
        <f>IF(ISBLANK(Výsledky!$ES$3),"",Výsledky!ES91)</f>
        <v>70</v>
      </c>
      <c r="AE28" s="152">
        <f>IF(ISBLANK(Výsledky!$EZ$3),"",Výsledky!EZ91)</f>
        <v>20</v>
      </c>
      <c r="AF28" s="152">
        <f>IF(ISBLANK(Výsledky!$FG$3),"",Výsledky!FG91)</f>
        <v>30</v>
      </c>
      <c r="AG28" s="152">
        <f>IF(ISBLANK(Výsledky!$FN$3),"",Výsledky!FN91)</f>
        <v>50</v>
      </c>
      <c r="AH28" s="152">
        <f>IF(ISBLANK(Výsledky!$FU$3),"",Výsledky!FU91)</f>
        <v>60</v>
      </c>
      <c r="AI28" s="152">
        <f>IF(ISBLANK(Výsledky!$GB$3),"",Výsledky!GB91)</f>
        <v>10</v>
      </c>
      <c r="AJ28" s="152">
        <f>IF(ISBLANK(Výsledky!$GI$3),"",Výsledky!GI91)</f>
        <v>30</v>
      </c>
      <c r="AK28" s="152">
        <f>IF(ISBLANK(Výsledky!$GP$3),"",Výsledky!GP91)</f>
        <v>50</v>
      </c>
      <c r="AL28" s="152">
        <v>0</v>
      </c>
      <c r="AM28" s="200">
        <f>IF(ISBLANK(Výsledky!$HD$3),"",Výsledky!HD91)</f>
        <v>0</v>
      </c>
      <c r="AN28" s="152">
        <f>IF(ISBLANK(Výsledky!$HK$3),"",Výsledky!HK91)</f>
        <v>50</v>
      </c>
      <c r="AO28" s="152">
        <f>IF(ISBLANK(Výsledky!$HR$3),"",Výsledky!HR91)</f>
        <v>0</v>
      </c>
      <c r="AP28" s="152">
        <f>IF(ISBLANK(Výsledky!$HY$3),"",Výsledky!HY91)</f>
        <v>30</v>
      </c>
      <c r="AQ28" s="152">
        <f>IF(ISBLANK(Výsledky!$IF$3),"",Výsledky!IF91)</f>
        <v>70</v>
      </c>
      <c r="AR28" s="152">
        <f>IF(ISBLANK(Výsledky!$IM$3),"",Výsledky!IM91)</f>
        <v>30</v>
      </c>
      <c r="AS28" s="152">
        <f>IF(ISBLANK(Výsledky!$IT$3),"",Výsledky!IT91)</f>
        <v>60</v>
      </c>
      <c r="AT28" s="152">
        <f>IF(ISBLANK(Výsledky!$JA$3),"",Výsledky!JA91)</f>
        <v>50</v>
      </c>
      <c r="AU28" s="152">
        <f>IF(ISBLANK(Výsledky!$JH$3),"",Výsledky!JH91)</f>
        <v>20</v>
      </c>
      <c r="AV28" s="152" t="str">
        <f>IF(ISBLANK(Výsledky!$JO$3),"",Výsledky!JO91)</f>
        <v>-</v>
      </c>
      <c r="AW28" s="152">
        <f>IF(ISBLANK(Výsledky!$JV$3),"",Výsledky!JV91)</f>
        <v>60</v>
      </c>
      <c r="AX28" s="152">
        <f>IF(ISBLANK(Výsledky!$KC$3),"",Výsledky!KC91)</f>
        <v>30</v>
      </c>
      <c r="AY28" s="152">
        <f>IF(ISBLANK(Výsledky!$KJ$3),"",Výsledky!KJ91)</f>
        <v>0</v>
      </c>
      <c r="AZ28" s="152">
        <f>IF(ISBLANK(Výsledky!$KQ$3),"",Výsledky!KQ91)</f>
        <v>20</v>
      </c>
      <c r="BA28" s="152">
        <f>IF(ISBLANK(Výsledky!$KX$3),"",Výsledky!KX91)</f>
        <v>30</v>
      </c>
      <c r="BB28" s="152">
        <f>IF(ISBLANK(Výsledky!$LE$3),"",Výsledky!LE91)</f>
        <v>0</v>
      </c>
      <c r="BC28" s="152">
        <f>IF(ISBLANK(Výsledky!$LL$3),"",Výsledky!LL91)</f>
        <v>50</v>
      </c>
      <c r="BD28" s="152">
        <f>IF(ISBLANK(Výsledky!$LS$3),"",Výsledky!LS91)</f>
        <v>50</v>
      </c>
      <c r="BE28" s="152">
        <f>IF(ISBLANK(Výsledky!$LZ$3),"",Výsledky!LZ91)</f>
        <v>20</v>
      </c>
      <c r="BF28" s="152">
        <f>IF(ISBLANK(Výsledky!$MG$3),"",Výsledky!MG91)</f>
        <v>20</v>
      </c>
      <c r="BG28" s="152">
        <f>IF(ISBLANK(Výsledky!$MN$3),"",Výsledky!MN91)</f>
        <v>80</v>
      </c>
      <c r="BH28" s="152">
        <f>IF(ISBLANK(Výsledky!$MU$3),"",Výsledky!MU91)</f>
        <v>30</v>
      </c>
      <c r="BI28" s="152" t="str">
        <f>IF(ISBLANK(Výsledky!$NB$3),"",Výsledky!NB91)</f>
        <v>-</v>
      </c>
      <c r="BJ28" s="152" t="str">
        <f>IF(ISBLANK(Výsledky!$NI$3),"",Výsledky!NI91)</f>
        <v/>
      </c>
      <c r="BK28" s="152">
        <f>IF(ISBLANK(Výsledky!$NP$3),"",Výsledky!NP91)</f>
        <v>0</v>
      </c>
      <c r="BL28" s="152">
        <f>IF(ISBLANK(Výsledky!$NW$3),"",Výsledky!NW91)</f>
        <v>20</v>
      </c>
      <c r="BM28" s="152" t="str">
        <f>IF(ISBLANK(Výsledky!$OD$3),"",Výsledky!OD91)</f>
        <v>-</v>
      </c>
      <c r="BN28" s="152" t="str">
        <f>IF(ISBLANK(Výsledky!$OK$3),"",Výsledky!OK91)</f>
        <v/>
      </c>
      <c r="BO28" s="152" t="str">
        <f>IF(ISBLANK(Výsledky!$OR$3),"",Výsledky!OR91)</f>
        <v/>
      </c>
      <c r="BP28" s="152" t="str">
        <f>IF(ISBLANK(Výsledky!$OY$3),"",Výsledky!OY91)</f>
        <v/>
      </c>
      <c r="BQ28" s="152" t="str">
        <f>IF(ISBLANK(Výsledky!$PF$3),"",Výsledky!PF91)</f>
        <v/>
      </c>
      <c r="BR28" s="152" t="str">
        <f>IF(ISBLANK(Výsledky!$PM$3),"",Výsledky!PM91)</f>
        <v/>
      </c>
      <c r="BS28" s="152" t="str">
        <f>IF(ISBLANK(Výsledky!$PT$3),"",Výsledky!PT91)</f>
        <v/>
      </c>
      <c r="BT28" s="153" t="str">
        <f>IF(ISBLANK(Výsledky!$QA$3),"",Výsledky!QA91)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Tipy!A18</f>
        <v>75</v>
      </c>
      <c r="D29" s="179" t="str">
        <f>Tipy!B18</f>
        <v>Cyro</v>
      </c>
      <c r="E29" s="308">
        <f>SUM(F29:I29)</f>
        <v>1810</v>
      </c>
      <c r="F29" s="306">
        <f>IF(ISBLANK(Výsledky!$I$3),"-",SUM(J29:M29,O29,Q29,S29:T29,V29,X29,Z29:AA29,AC29:AE29,AG29:AI29,AK29:AM29,AP29,AR29,AT29:AU29,AW29:AX29,BA29,BC29:BD29,BF29,BH29,BJ29,BL29,BN29,BP29,BR29:BS29))</f>
        <v>1160</v>
      </c>
      <c r="G29" s="151">
        <f>IF(ISBLANK(Výsledky!$AK$3),"-",SUM(N29,R29,U29,Y29,AB29,AF29,AV29,BB29,BG29,BI29,BM29,BO29,BT29))</f>
        <v>370</v>
      </c>
      <c r="H29" s="151">
        <f>IF(ISBLANK(Výsledky!$AY$3),"-",SUM(P29,W29,AJ29,AO29,AQ29,AY29))</f>
        <v>150</v>
      </c>
      <c r="I29" s="167">
        <f>IF(ISBLANK(Výsledky!$HK$3),"-",SUM(AN29,AS29,AZ29,BE29,BK29,BQ29))</f>
        <v>130</v>
      </c>
      <c r="J29" s="164">
        <f>IF(ISBLANK(Výsledky!$I$3),"",Výsledky!I24)</f>
        <v>20</v>
      </c>
      <c r="K29" s="152">
        <f>IF(ISBLANK(Výsledky!$P$3),"",Výsledky!P24)</f>
        <v>80</v>
      </c>
      <c r="L29" s="152">
        <f>IF(ISBLANK(Výsledky!$W$3),"",Výsledky!W24)</f>
        <v>30</v>
      </c>
      <c r="M29" s="152">
        <f>IF(ISBLANK(Výsledky!$AD$3),"",Výsledky!AD24)</f>
        <v>70</v>
      </c>
      <c r="N29" s="152">
        <f>IF(ISBLANK(Výsledky!$AK$3),"",Výsledky!AK24)</f>
        <v>20</v>
      </c>
      <c r="O29" s="152">
        <f>IF(ISBLANK(Výsledky!$AR$3),"",Výsledky!AR24)</f>
        <v>80</v>
      </c>
      <c r="P29" s="152">
        <f>IF(ISBLANK(Výsledky!$AY$3),"",Výsledky!AY24)</f>
        <v>30</v>
      </c>
      <c r="Q29" s="152">
        <f>IF(ISBLANK(Výsledky!$BF$3),"",Výsledky!BF24)</f>
        <v>30</v>
      </c>
      <c r="R29" s="152">
        <f>IF(ISBLANK(Výsledky!$BM$3),"",Výsledky!BM24)</f>
        <v>50</v>
      </c>
      <c r="S29" s="152">
        <f>IF(ISBLANK(Výsledky!$BT$3),"",Výsledky!BT24)</f>
        <v>10</v>
      </c>
      <c r="T29" s="152" t="str">
        <f>IF(ISBLANK(Výsledky!$CA$3),"",Výsledky!CA24)</f>
        <v>-</v>
      </c>
      <c r="U29" s="152">
        <f>IF(ISBLANK(Výsledky!$CH$3),"",Výsledky!CH24)</f>
        <v>20</v>
      </c>
      <c r="V29" s="152">
        <f>IF(ISBLANK(Výsledky!$CO$3),"",Výsledky!CO24)</f>
        <v>30</v>
      </c>
      <c r="W29" s="152">
        <f>IF(ISBLANK(Výsledky!$CV$3),"",Výsledky!CV24)</f>
        <v>90</v>
      </c>
      <c r="X29" s="152">
        <f>IF(ISBLANK(Výsledky!$DC$3),"",Výsledky!DC24)</f>
        <v>30</v>
      </c>
      <c r="Y29" s="152">
        <f>IF(ISBLANK(Výsledky!$DJ$3),"",Výsledky!DJ24)</f>
        <v>60</v>
      </c>
      <c r="Z29" s="152">
        <f>IF(ISBLANK(Výsledky!$DQ$3),"",Výsledky!DQ24)</f>
        <v>0</v>
      </c>
      <c r="AA29" s="152">
        <f>IF(ISBLANK(Výsledky!$DX$3),"",Výsledky!DX24)</f>
        <v>70</v>
      </c>
      <c r="AB29" s="152">
        <f>IF(ISBLANK(Výsledky!$EE$3),"",Výsledky!EE24)</f>
        <v>50</v>
      </c>
      <c r="AC29" s="152">
        <f>IF(ISBLANK(Výsledky!$EL$3),"",Výsledky!EL24)</f>
        <v>60</v>
      </c>
      <c r="AD29" s="152">
        <f>IF(ISBLANK(Výsledky!$ES$3),"",Výsledky!ES24)</f>
        <v>50</v>
      </c>
      <c r="AE29" s="152">
        <f>IF(ISBLANK(Výsledky!$EZ$3),"",Výsledky!EZ24)</f>
        <v>20</v>
      </c>
      <c r="AF29" s="152">
        <f>IF(ISBLANK(Výsledky!$FG$3),"",Výsledky!FG24)</f>
        <v>10</v>
      </c>
      <c r="AG29" s="152">
        <f>IF(ISBLANK(Výsledky!$FN$3),"",Výsledky!FN24)</f>
        <v>30</v>
      </c>
      <c r="AH29" s="152">
        <f>IF(ISBLANK(Výsledky!$FU$3),"",Výsledky!FU24)</f>
        <v>50</v>
      </c>
      <c r="AI29" s="152">
        <f>IF(ISBLANK(Výsledky!$GB$3),"",Výsledky!GB24)</f>
        <v>0</v>
      </c>
      <c r="AJ29" s="152">
        <f>IF(ISBLANK(Výsledky!$GI$3),"",Výsledky!GI24)</f>
        <v>0</v>
      </c>
      <c r="AK29" s="152">
        <f>IF(ISBLANK(Výsledky!$GP$3),"",Výsledky!GP24)</f>
        <v>60</v>
      </c>
      <c r="AL29" s="152">
        <v>0</v>
      </c>
      <c r="AM29" s="152">
        <f>IF(ISBLANK(Výsledky!$HD$3),"",Výsledky!HD24)</f>
        <v>40</v>
      </c>
      <c r="AN29" s="152">
        <f>IF(ISBLANK(Výsledky!$HK$3),"",Výsledky!HK24)</f>
        <v>20</v>
      </c>
      <c r="AO29" s="152">
        <f>IF(ISBLANK(Výsledky!$HR$3),"",Výsledky!HR24)</f>
        <v>0</v>
      </c>
      <c r="AP29" s="152">
        <f>IF(ISBLANK(Výsledky!$HY$3),"",Výsledky!HY24)</f>
        <v>10</v>
      </c>
      <c r="AQ29" s="152">
        <f>IF(ISBLANK(Výsledky!$IF$3),"",Výsledky!IF24)</f>
        <v>30</v>
      </c>
      <c r="AR29" s="152">
        <f>IF(ISBLANK(Výsledky!$IM$3),"",Výsledky!IM24)</f>
        <v>20</v>
      </c>
      <c r="AS29" s="152">
        <f>IF(ISBLANK(Výsledky!$IT$3),"",Výsledky!IT24)</f>
        <v>30</v>
      </c>
      <c r="AT29" s="152">
        <f>IF(ISBLANK(Výsledky!$JA$3),"",Výsledky!JA24)</f>
        <v>20</v>
      </c>
      <c r="AU29" s="152">
        <f>IF(ISBLANK(Výsledky!$JH$3),"",Výsledky!JH24)</f>
        <v>30</v>
      </c>
      <c r="AV29" s="152">
        <f>IF(ISBLANK(Výsledky!$JO$3),"",Výsledky!JO24)</f>
        <v>20</v>
      </c>
      <c r="AW29" s="152">
        <f>IF(ISBLANK(Výsledky!$JV$3),"",Výsledky!JV24)</f>
        <v>60</v>
      </c>
      <c r="AX29" s="152">
        <f>IF(ISBLANK(Výsledky!$KC$3),"",Výsledky!KC24)</f>
        <v>70</v>
      </c>
      <c r="AY29" s="152">
        <f>IF(ISBLANK(Výsledky!$KJ$3),"",Výsledky!KJ24)</f>
        <v>0</v>
      </c>
      <c r="AZ29" s="152">
        <f>IF(ISBLANK(Výsledky!$KQ$3),"",Výsledky!KQ24)</f>
        <v>30</v>
      </c>
      <c r="BA29" s="152">
        <f>IF(ISBLANK(Výsledky!$KX$3),"",Výsledky!KX24)</f>
        <v>20</v>
      </c>
      <c r="BB29" s="152" t="str">
        <f>IF(ISBLANK(Výsledky!$LE$3),"",Výsledky!LE24)</f>
        <v>-</v>
      </c>
      <c r="BC29" s="152">
        <f>IF(ISBLANK(Výsledky!$LL$3),"",Výsledky!LL24)</f>
        <v>50</v>
      </c>
      <c r="BD29" s="152">
        <f>IF(ISBLANK(Výsledky!$LS$3),"",Výsledky!LS24)</f>
        <v>20</v>
      </c>
      <c r="BE29" s="152">
        <f>IF(ISBLANK(Výsledky!$LZ$3),"",Výsledky!LZ24)</f>
        <v>20</v>
      </c>
      <c r="BF29" s="152">
        <f>IF(ISBLANK(Výsledky!$MG$3),"",Výsledky!MG24)</f>
        <v>30</v>
      </c>
      <c r="BG29" s="152">
        <f>IF(ISBLANK(Výsledky!$MN$3),"",Výsledky!MN24)</f>
        <v>60</v>
      </c>
      <c r="BH29" s="152">
        <f>IF(ISBLANK(Výsledky!$MU$3),"",Výsledky!MU24)</f>
        <v>40</v>
      </c>
      <c r="BI29" s="152">
        <f>IF(ISBLANK(Výsledky!$NB$3),"",Výsledky!NB24)</f>
        <v>0</v>
      </c>
      <c r="BJ29" s="152" t="str">
        <f>IF(ISBLANK(Výsledky!$NI$3),"",Výsledky!NI24)</f>
        <v/>
      </c>
      <c r="BK29" s="152">
        <f>IF(ISBLANK(Výsledky!$NP$3),"",Výsledky!NP24)</f>
        <v>30</v>
      </c>
      <c r="BL29" s="152">
        <f>IF(ISBLANK(Výsledky!$NW$3),"",Výsledky!NW24)</f>
        <v>30</v>
      </c>
      <c r="BM29" s="152">
        <f>IF(ISBLANK(Výsledky!$OD$3),"",Výsledky!OD24)</f>
        <v>80</v>
      </c>
      <c r="BN29" s="152" t="str">
        <f>IF(ISBLANK(Výsledky!$OK$3),"",Výsledky!OK24)</f>
        <v/>
      </c>
      <c r="BO29" s="152" t="str">
        <f>IF(ISBLANK(Výsledky!$OR$3),"",Výsledky!OR24)</f>
        <v/>
      </c>
      <c r="BP29" s="152" t="str">
        <f>IF(ISBLANK(Výsledky!$OY$3),"",Výsledky!OY24)</f>
        <v/>
      </c>
      <c r="BQ29" s="152" t="str">
        <f>IF(ISBLANK(Výsledky!$PF$3),"",Výsledky!PF24)</f>
        <v/>
      </c>
      <c r="BR29" s="152" t="str">
        <f>IF(ISBLANK(Výsledky!$PM$3),"",Výsledky!PM24)</f>
        <v/>
      </c>
      <c r="BS29" s="152" t="str">
        <f>IF(ISBLANK(Výsledky!$PT$3),"",Výsledky!PT24)</f>
        <v/>
      </c>
      <c r="BT29" s="153" t="str">
        <f>IF(ISBLANK(Výsledky!$QA$3),"",Výsledky!QA24)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Tipy!A75</f>
        <v>93</v>
      </c>
      <c r="D30" s="179" t="str">
        <f>Tipy!B75</f>
        <v>Peter Čička</v>
      </c>
      <c r="E30" s="308">
        <f>SUM(F30:I30)</f>
        <v>1800</v>
      </c>
      <c r="F30" s="306">
        <f>IF(ISBLANK(Výsledky!$I$3),"-",SUM(J30:M30,O30,Q30,S30:T30,V30,X30,Z30:AA30,AC30:AE30,AG30:AI30,AK30:AM30,AP30,AR30,AT30:AU30,AW30:AX30,BA30,BC30:BD30,BF30,BH30,BJ30,BL30,BN30,BP30,BR30:BS30))</f>
        <v>1180</v>
      </c>
      <c r="G30" s="151">
        <f>IF(ISBLANK(Výsledky!$AK$3),"-",SUM(N30,R30,U30,Y30,AB30,AF30,AV30,BB30,BG30,BI30,BM30,BO30,BT30))</f>
        <v>360</v>
      </c>
      <c r="H30" s="151">
        <f>IF(ISBLANK(Výsledky!$AY$3),"-",SUM(P30,W30,AJ30,AO30,AQ30,AY30))</f>
        <v>130</v>
      </c>
      <c r="I30" s="167">
        <f>IF(ISBLANK(Výsledky!$HK$3),"-",SUM(AN30,AS30,AZ30,BE30,BK30,BQ30))</f>
        <v>130</v>
      </c>
      <c r="J30" s="164">
        <f>IF(ISBLANK(Výsledky!$I$3),"",Výsledky!I81)</f>
        <v>80</v>
      </c>
      <c r="K30" s="152">
        <f>IF(ISBLANK(Výsledky!$P$3),"",Výsledky!P81)</f>
        <v>60</v>
      </c>
      <c r="L30" s="152">
        <f>IF(ISBLANK(Výsledky!$W$3),"",Výsledky!W81)</f>
        <v>0</v>
      </c>
      <c r="M30" s="152">
        <f>IF(ISBLANK(Výsledky!$AD$3),"",Výsledky!AD81)</f>
        <v>70</v>
      </c>
      <c r="N30" s="152">
        <f>IF(ISBLANK(Výsledky!$AK$3),"",Výsledky!AK81)</f>
        <v>30</v>
      </c>
      <c r="O30" s="152">
        <f>IF(ISBLANK(Výsledky!$AR$3),"",Výsledky!AR81)</f>
        <v>60</v>
      </c>
      <c r="P30" s="152">
        <f>IF(ISBLANK(Výsledky!$AY$3),"",Výsledky!AY81)</f>
        <v>20</v>
      </c>
      <c r="Q30" s="152">
        <f>IF(ISBLANK(Výsledky!$BF$3),"",Výsledky!BF81)</f>
        <v>0</v>
      </c>
      <c r="R30" s="152">
        <f>IF(ISBLANK(Výsledky!$BM$3),"",Výsledky!BM81)</f>
        <v>20</v>
      </c>
      <c r="S30" s="152">
        <f>IF(ISBLANK(Výsledky!$BT$3),"",Výsledky!BT81)</f>
        <v>30</v>
      </c>
      <c r="T30" s="152">
        <f>IF(ISBLANK(Výsledky!$CA$3),"",Výsledky!CA81)</f>
        <v>60</v>
      </c>
      <c r="U30" s="152">
        <f>IF(ISBLANK(Výsledky!$CH$3),"",Výsledky!CH81)</f>
        <v>30</v>
      </c>
      <c r="V30" s="152">
        <f>IF(ISBLANK(Výsledky!$CO$3),"",Výsledky!CO81)</f>
        <v>30</v>
      </c>
      <c r="W30" s="152">
        <f>IF(ISBLANK(Výsledky!$CV$3),"",Výsledky!CV81)</f>
        <v>50</v>
      </c>
      <c r="X30" s="152">
        <f>IF(ISBLANK(Výsledky!$DC$3),"",Výsledky!DC81)</f>
        <v>0</v>
      </c>
      <c r="Y30" s="152">
        <f>IF(ISBLANK(Výsledky!$DJ$3),"",Výsledky!DJ81)</f>
        <v>60</v>
      </c>
      <c r="Z30" s="152">
        <f>IF(ISBLANK(Výsledky!$DQ$3),"",Výsledky!DQ81)</f>
        <v>10</v>
      </c>
      <c r="AA30" s="152">
        <f>IF(ISBLANK(Výsledky!$DX$3),"",Výsledky!DX81)</f>
        <v>50</v>
      </c>
      <c r="AB30" s="152">
        <f>IF(ISBLANK(Výsledky!$EE$3),"",Výsledky!EE81)</f>
        <v>50</v>
      </c>
      <c r="AC30" s="152">
        <f>IF(ISBLANK(Výsledky!$EL$3),"",Výsledky!EL81)</f>
        <v>20</v>
      </c>
      <c r="AD30" s="152">
        <f>IF(ISBLANK(Výsledky!$ES$3),"",Výsledky!ES81)</f>
        <v>60</v>
      </c>
      <c r="AE30" s="152">
        <f>IF(ISBLANK(Výsledky!$EZ$3),"",Výsledky!EZ81)</f>
        <v>20</v>
      </c>
      <c r="AF30" s="152">
        <f>IF(ISBLANK(Výsledky!$FG$3),"",Výsledky!FG81)</f>
        <v>30</v>
      </c>
      <c r="AG30" s="152">
        <f>IF(ISBLANK(Výsledky!$FN$3),"",Výsledky!FN81)</f>
        <v>50</v>
      </c>
      <c r="AH30" s="152">
        <f>IF(ISBLANK(Výsledky!$FU$3),"",Výsledky!FU81)</f>
        <v>80</v>
      </c>
      <c r="AI30" s="152">
        <f>IF(ISBLANK(Výsledky!$GB$3),"",Výsledky!GB81)</f>
        <v>0</v>
      </c>
      <c r="AJ30" s="152">
        <f>IF(ISBLANK(Výsledky!$GI$3),"",Výsledky!GI81)</f>
        <v>10</v>
      </c>
      <c r="AK30" s="152">
        <f>IF(ISBLANK(Výsledky!$GP$3),"",Výsledky!GP81)</f>
        <v>50</v>
      </c>
      <c r="AL30" s="152">
        <v>0</v>
      </c>
      <c r="AM30" s="152">
        <f>IF(ISBLANK(Výsledky!$HD$3),"",Výsledky!HD81)</f>
        <v>30</v>
      </c>
      <c r="AN30" s="152">
        <f>IF(ISBLANK(Výsledky!$HK$3),"",Výsledky!HK81)</f>
        <v>30</v>
      </c>
      <c r="AO30" s="152">
        <f>IF(ISBLANK(Výsledky!$HR$3),"",Výsledky!HR81)</f>
        <v>0</v>
      </c>
      <c r="AP30" s="152">
        <f>IF(ISBLANK(Výsledky!$HY$3),"",Výsledky!HY81)</f>
        <v>30</v>
      </c>
      <c r="AQ30" s="152">
        <f>IF(ISBLANK(Výsledky!$IF$3),"",Výsledky!IF81)</f>
        <v>50</v>
      </c>
      <c r="AR30" s="152">
        <f>IF(ISBLANK(Výsledky!$IM$3),"",Výsledky!IM81)</f>
        <v>20</v>
      </c>
      <c r="AS30" s="152">
        <f>IF(ISBLANK(Výsledky!$IT$3),"",Výsledky!IT81)</f>
        <v>30</v>
      </c>
      <c r="AT30" s="152">
        <f>IF(ISBLANK(Výsledky!$JA$3),"",Výsledky!JA81)</f>
        <v>60</v>
      </c>
      <c r="AU30" s="152">
        <f>IF(ISBLANK(Výsledky!$JH$3),"",Výsledky!JH81)</f>
        <v>20</v>
      </c>
      <c r="AV30" s="152">
        <f>IF(ISBLANK(Výsledky!$JO$3),"",Výsledky!JO81)</f>
        <v>50</v>
      </c>
      <c r="AW30" s="152">
        <f>IF(ISBLANK(Výsledky!$JV$3),"",Výsledky!JV81)</f>
        <v>80</v>
      </c>
      <c r="AX30" s="152">
        <f>IF(ISBLANK(Výsledky!$KC$3),"",Výsledky!KC81)</f>
        <v>20</v>
      </c>
      <c r="AY30" s="152">
        <f>IF(ISBLANK(Výsledky!$KJ$3),"",Výsledky!KJ81)</f>
        <v>0</v>
      </c>
      <c r="AZ30" s="152">
        <f>IF(ISBLANK(Výsledky!$KQ$3),"",Výsledky!KQ81)</f>
        <v>30</v>
      </c>
      <c r="BA30" s="152">
        <f>IF(ISBLANK(Výsledky!$KX$3),"",Výsledky!KX81)</f>
        <v>30</v>
      </c>
      <c r="BB30" s="152">
        <f>IF(ISBLANK(Výsledky!$LE$3),"",Výsledky!LE81)</f>
        <v>0</v>
      </c>
      <c r="BC30" s="152">
        <f>IF(ISBLANK(Výsledky!$LL$3),"",Výsledky!LL81)</f>
        <v>50</v>
      </c>
      <c r="BD30" s="152">
        <f>IF(ISBLANK(Výsledky!$LS$3),"",Výsledky!LS81)</f>
        <v>60</v>
      </c>
      <c r="BE30" s="152">
        <f>IF(ISBLANK(Výsledky!$LZ$3),"",Výsledky!LZ81)</f>
        <v>20</v>
      </c>
      <c r="BF30" s="152">
        <f>IF(ISBLANK(Výsledky!$MG$3),"",Výsledky!MG81)</f>
        <v>20</v>
      </c>
      <c r="BG30" s="152">
        <f>IF(ISBLANK(Výsledky!$MN$3),"",Výsledky!MN81)</f>
        <v>60</v>
      </c>
      <c r="BH30" s="152">
        <f>IF(ISBLANK(Výsledky!$MU$3),"",Výsledky!MU81)</f>
        <v>0</v>
      </c>
      <c r="BI30" s="152">
        <f>IF(ISBLANK(Výsledky!$NB$3),"",Výsledky!NB81)</f>
        <v>0</v>
      </c>
      <c r="BJ30" s="152" t="str">
        <f>IF(ISBLANK(Výsledky!$NI$3),"",Výsledky!NI81)</f>
        <v/>
      </c>
      <c r="BK30" s="152">
        <f>IF(ISBLANK(Výsledky!$NP$3),"",Výsledky!NP81)</f>
        <v>20</v>
      </c>
      <c r="BL30" s="152">
        <f>IF(ISBLANK(Výsledky!$NW$3),"",Výsledky!NW81)</f>
        <v>30</v>
      </c>
      <c r="BM30" s="152">
        <f>IF(ISBLANK(Výsledky!$OD$3),"",Výsledky!OD81)</f>
        <v>30</v>
      </c>
      <c r="BN30" s="152" t="str">
        <f>IF(ISBLANK(Výsledky!$OK$3),"",Výsledky!OK81)</f>
        <v/>
      </c>
      <c r="BO30" s="152" t="str">
        <f>IF(ISBLANK(Výsledky!$OR$3),"",Výsledky!OR81)</f>
        <v/>
      </c>
      <c r="BP30" s="152" t="str">
        <f>IF(ISBLANK(Výsledky!$OY$3),"",Výsledky!OY81)</f>
        <v/>
      </c>
      <c r="BQ30" s="152" t="str">
        <f>IF(ISBLANK(Výsledky!$PF$3),"",Výsledky!PF81)</f>
        <v/>
      </c>
      <c r="BR30" s="152" t="str">
        <f>IF(ISBLANK(Výsledky!$PM$3),"",Výsledky!PM81)</f>
        <v/>
      </c>
      <c r="BS30" s="152" t="str">
        <f>IF(ISBLANK(Výsledky!$PT$3),"",Výsledky!PT81)</f>
        <v/>
      </c>
      <c r="BT30" s="153" t="str">
        <f>IF(ISBLANK(Výsledky!$QA$3),"",Výsledky!QA81)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Tipy!A66</f>
        <v>21</v>
      </c>
      <c r="D31" s="179" t="str">
        <f>Tipy!B66</f>
        <v>netocil</v>
      </c>
      <c r="E31" s="308">
        <f>SUM(F31:I31)</f>
        <v>1790</v>
      </c>
      <c r="F31" s="306">
        <f>IF(ISBLANK(Výsledky!$I$3),"-",SUM(J31:M31,O31,Q31,S31:T31,V31,X31,Z31:AA31,AC31:AE31,AG31:AI31,AK31:AM31,AP31,AR31,AT31:AU31,AW31:AX31,BA31,BC31:BD31,BF31,BH31,BJ31,BL31,BN31,BP31,BR31:BS31))</f>
        <v>1100</v>
      </c>
      <c r="G31" s="151">
        <f>IF(ISBLANK(Výsledky!$AK$3),"-",SUM(N31,R31,U31,Y31,AB31,AF31,AV31,BB31,BG31,BI31,BM31,BO31,BT31))</f>
        <v>400</v>
      </c>
      <c r="H31" s="151">
        <f>IF(ISBLANK(Výsledky!$AY$3),"-",SUM(P31,W31,AJ31,AO31,AQ31,AY31))</f>
        <v>130</v>
      </c>
      <c r="I31" s="167">
        <f>IF(ISBLANK(Výsledky!$HK$3),"-",SUM(AN31,AS31,AZ31,BE31,BK31,BQ31))</f>
        <v>160</v>
      </c>
      <c r="J31" s="164">
        <f>IF(ISBLANK(Výsledky!$I$3),"",Výsledky!I72)</f>
        <v>30</v>
      </c>
      <c r="K31" s="152">
        <f>IF(ISBLANK(Výsledky!$P$3),"",Výsledky!P72)</f>
        <v>50</v>
      </c>
      <c r="L31" s="152">
        <f>IF(ISBLANK(Výsledky!$W$3),"",Výsledky!W72)</f>
        <v>30</v>
      </c>
      <c r="M31" s="152">
        <f>IF(ISBLANK(Výsledky!$AD$3),"",Výsledky!AD72)</f>
        <v>20</v>
      </c>
      <c r="N31" s="152">
        <f>IF(ISBLANK(Výsledky!$AK$3),"",Výsledky!AK72)</f>
        <v>30</v>
      </c>
      <c r="O31" s="152">
        <f>IF(ISBLANK(Výsledky!$AR$3),"",Výsledky!AR72)</f>
        <v>60</v>
      </c>
      <c r="P31" s="152">
        <f>IF(ISBLANK(Výsledky!$AY$3),"",Výsledky!AY72)</f>
        <v>20</v>
      </c>
      <c r="Q31" s="152">
        <f>IF(ISBLANK(Výsledky!$BF$3),"",Výsledky!BF72)</f>
        <v>30</v>
      </c>
      <c r="R31" s="152">
        <f>IF(ISBLANK(Výsledky!$BM$3),"",Výsledky!BM72)</f>
        <v>50</v>
      </c>
      <c r="S31" s="152">
        <f>IF(ISBLANK(Výsledky!$BT$3),"",Výsledky!BT72)</f>
        <v>40</v>
      </c>
      <c r="T31" s="152">
        <f>IF(ISBLANK(Výsledky!$CA$3),"",Výsledky!CA72)</f>
        <v>50</v>
      </c>
      <c r="U31" s="152">
        <f>IF(ISBLANK(Výsledky!$CH$3),"",Výsledky!CH72)</f>
        <v>20</v>
      </c>
      <c r="V31" s="152">
        <f>IF(ISBLANK(Výsledky!$CO$3),"",Výsledky!CO72)</f>
        <v>60</v>
      </c>
      <c r="W31" s="152">
        <f>IF(ISBLANK(Výsledky!$CV$3),"",Výsledky!CV72)</f>
        <v>50</v>
      </c>
      <c r="X31" s="152">
        <f>IF(ISBLANK(Výsledky!$DC$3),"",Výsledky!DC72)</f>
        <v>0</v>
      </c>
      <c r="Y31" s="152">
        <f>IF(ISBLANK(Výsledky!$DJ$3),"",Výsledky!DJ72)</f>
        <v>50</v>
      </c>
      <c r="Z31" s="152">
        <f>IF(ISBLANK(Výsledky!$DQ$3),"",Výsledky!DQ72)</f>
        <v>0</v>
      </c>
      <c r="AA31" s="152">
        <f>IF(ISBLANK(Výsledky!$DX$3),"",Výsledky!DX72)</f>
        <v>70</v>
      </c>
      <c r="AB31" s="152">
        <f>IF(ISBLANK(Výsledky!$EE$3),"",Výsledky!EE72)</f>
        <v>50</v>
      </c>
      <c r="AC31" s="152">
        <f>IF(ISBLANK(Výsledky!$EL$3),"",Výsledky!EL72)</f>
        <v>40</v>
      </c>
      <c r="AD31" s="152">
        <f>IF(ISBLANK(Výsledky!$ES$3),"",Výsledky!ES72)</f>
        <v>50</v>
      </c>
      <c r="AE31" s="152">
        <f>IF(ISBLANK(Výsledky!$EZ$3),"",Výsledky!EZ72)</f>
        <v>20</v>
      </c>
      <c r="AF31" s="152">
        <f>IF(ISBLANK(Výsledky!$FG$3),"",Výsledky!FG72)</f>
        <v>10</v>
      </c>
      <c r="AG31" s="152">
        <f>IF(ISBLANK(Výsledky!$FN$3),"",Výsledky!FN72)</f>
        <v>50</v>
      </c>
      <c r="AH31" s="152">
        <f>IF(ISBLANK(Výsledky!$FU$3),"",Výsledky!FU72)</f>
        <v>20</v>
      </c>
      <c r="AI31" s="152">
        <f>IF(ISBLANK(Výsledky!$GB$3),"",Výsledky!GB72)</f>
        <v>0</v>
      </c>
      <c r="AJ31" s="152">
        <f>IF(ISBLANK(Výsledky!$GI$3),"",Výsledky!GI72)</f>
        <v>0</v>
      </c>
      <c r="AK31" s="152">
        <f>IF(ISBLANK(Výsledky!$GP$3),"",Výsledky!GP72)</f>
        <v>60</v>
      </c>
      <c r="AL31" s="152">
        <v>0</v>
      </c>
      <c r="AM31" s="152">
        <f>IF(ISBLANK(Výsledky!$HD$3),"",Výsledky!HD72)</f>
        <v>30</v>
      </c>
      <c r="AN31" s="152">
        <f>IF(ISBLANK(Výsledky!$HK$3),"",Výsledky!HK72)</f>
        <v>30</v>
      </c>
      <c r="AO31" s="152">
        <f>IF(ISBLANK(Výsledky!$HR$3),"",Výsledky!HR72)</f>
        <v>0</v>
      </c>
      <c r="AP31" s="152">
        <f>IF(ISBLANK(Výsledky!$HY$3),"",Výsledky!HY72)</f>
        <v>60</v>
      </c>
      <c r="AQ31" s="152">
        <f>IF(ISBLANK(Výsledky!$IF$3),"",Výsledky!IF72)</f>
        <v>60</v>
      </c>
      <c r="AR31" s="152">
        <f>IF(ISBLANK(Výsledky!$IM$3),"",Výsledky!IM72)</f>
        <v>30</v>
      </c>
      <c r="AS31" s="152">
        <f>IF(ISBLANK(Výsledky!$IT$3),"",Výsledky!IT72)</f>
        <v>60</v>
      </c>
      <c r="AT31" s="152">
        <f>IF(ISBLANK(Výsledky!$JA$3),"",Výsledky!JA72)</f>
        <v>20</v>
      </c>
      <c r="AU31" s="152">
        <f>IF(ISBLANK(Výsledky!$JH$3),"",Výsledky!JH72)</f>
        <v>20</v>
      </c>
      <c r="AV31" s="152">
        <f>IF(ISBLANK(Výsledky!$JO$3),"",Výsledky!JO72)</f>
        <v>80</v>
      </c>
      <c r="AW31" s="152">
        <f>IF(ISBLANK(Výsledky!$JV$3),"",Výsledky!JV72)</f>
        <v>50</v>
      </c>
      <c r="AX31" s="152">
        <f>IF(ISBLANK(Výsledky!$KC$3),"",Výsledky!KC72)</f>
        <v>30</v>
      </c>
      <c r="AY31" s="152">
        <f>IF(ISBLANK(Výsledky!$KJ$3),"",Výsledky!KJ72)</f>
        <v>0</v>
      </c>
      <c r="AZ31" s="152">
        <f>IF(ISBLANK(Výsledky!$KQ$3),"",Výsledky!KQ72)</f>
        <v>30</v>
      </c>
      <c r="BA31" s="152">
        <f>IF(ISBLANK(Výsledky!$KX$3),"",Výsledky!KX72)</f>
        <v>30</v>
      </c>
      <c r="BB31" s="152">
        <f>IF(ISBLANK(Výsledky!$LE$3),"",Výsledky!LE72)</f>
        <v>0</v>
      </c>
      <c r="BC31" s="152">
        <f>IF(ISBLANK(Výsledky!$LL$3),"",Výsledky!LL72)</f>
        <v>20</v>
      </c>
      <c r="BD31" s="152">
        <f>IF(ISBLANK(Výsledky!$LS$3),"",Výsledky!LS72)</f>
        <v>70</v>
      </c>
      <c r="BE31" s="152">
        <f>IF(ISBLANK(Výsledky!$LZ$3),"",Výsledky!LZ72)</f>
        <v>20</v>
      </c>
      <c r="BF31" s="152">
        <f>IF(ISBLANK(Výsledky!$MG$3),"",Výsledky!MG72)</f>
        <v>20</v>
      </c>
      <c r="BG31" s="152">
        <f>IF(ISBLANK(Výsledky!$MN$3),"",Výsledky!MN72)</f>
        <v>60</v>
      </c>
      <c r="BH31" s="152">
        <f>IF(ISBLANK(Výsledky!$MU$3),"",Výsledky!MU72)</f>
        <v>40</v>
      </c>
      <c r="BI31" s="152">
        <f>IF(ISBLANK(Výsledky!$NB$3),"",Výsledky!NB72)</f>
        <v>30</v>
      </c>
      <c r="BJ31" s="152" t="str">
        <f>IF(ISBLANK(Výsledky!$NI$3),"",Výsledky!NI72)</f>
        <v/>
      </c>
      <c r="BK31" s="152">
        <f>IF(ISBLANK(Výsledky!$NP$3),"",Výsledky!NP72)</f>
        <v>20</v>
      </c>
      <c r="BL31" s="152" t="str">
        <f>IF(ISBLANK(Výsledky!$NW$3),"",Výsledky!NW72)</f>
        <v>-</v>
      </c>
      <c r="BM31" s="152">
        <f>IF(ISBLANK(Výsledky!$OD$3),"",Výsledky!OD72)</f>
        <v>20</v>
      </c>
      <c r="BN31" s="152" t="str">
        <f>IF(ISBLANK(Výsledky!$OK$3),"",Výsledky!OK72)</f>
        <v/>
      </c>
      <c r="BO31" s="152" t="str">
        <f>IF(ISBLANK(Výsledky!$OR$3),"",Výsledky!OR72)</f>
        <v/>
      </c>
      <c r="BP31" s="152" t="str">
        <f>IF(ISBLANK(Výsledky!$OY$3),"",Výsledky!OY72)</f>
        <v/>
      </c>
      <c r="BQ31" s="152" t="str">
        <f>IF(ISBLANK(Výsledky!$PF$3),"",Výsledky!PF72)</f>
        <v/>
      </c>
      <c r="BR31" s="152" t="str">
        <f>IF(ISBLANK(Výsledky!$PM$3),"",Výsledky!PM72)</f>
        <v/>
      </c>
      <c r="BS31" s="152" t="str">
        <f>IF(ISBLANK(Výsledky!$PT$3),"",Výsledky!PT72)</f>
        <v/>
      </c>
      <c r="BT31" s="153" t="str">
        <f>IF(ISBLANK(Výsledky!$QA$3),"",Výsledky!QA72)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Tipy!A25</f>
        <v>38</v>
      </c>
      <c r="D32" s="179" t="str">
        <f>Tipy!B25</f>
        <v>Feri</v>
      </c>
      <c r="E32" s="308">
        <f>SUM(F32:I32)</f>
        <v>1750</v>
      </c>
      <c r="F32" s="306">
        <f>IF(ISBLANK(Výsledky!$I$3),"-",SUM(J32:M32,O32,Q32,S32:T32,V32,X32,Z32:AA32,AC32:AE32,AG32:AI32,AK32:AM32,AP32,AR32,AT32:AU32,AW32:AX32,BA32,BC32:BD32,BF32,BH32,BJ32,BL32,BN32,BP32,BR32:BS32))</f>
        <v>960</v>
      </c>
      <c r="G32" s="151">
        <f>IF(ISBLANK(Výsledky!$AK$3),"-",SUM(N32,R32,U32,Y32,AB32,AF32,AV32,BB32,BG32,BI32,BM32,BO32,BT32))</f>
        <v>430</v>
      </c>
      <c r="H32" s="151">
        <f>IF(ISBLANK(Výsledky!$AY$3),"-",SUM(P32,W32,AJ32,AO32,AQ32,AY32))</f>
        <v>170</v>
      </c>
      <c r="I32" s="167">
        <f>IF(ISBLANK(Výsledky!$HK$3),"-",SUM(AN32,AS32,AZ32,BE32,BK32,BQ32))</f>
        <v>190</v>
      </c>
      <c r="J32" s="164" t="str">
        <f>IF(ISBLANK(Výsledky!$I$3),"",Výsledky!I31)</f>
        <v>-</v>
      </c>
      <c r="K32" s="152" t="str">
        <f>IF(ISBLANK(Výsledky!$P$3),"",Výsledky!P31)</f>
        <v>-</v>
      </c>
      <c r="L32" s="152">
        <f>IF(ISBLANK(Výsledky!$W$3),"",Výsledky!W31)</f>
        <v>40</v>
      </c>
      <c r="M32" s="152">
        <f>IF(ISBLANK(Výsledky!$AD$3),"",Výsledky!AD31)</f>
        <v>50</v>
      </c>
      <c r="N32" s="152">
        <f>IF(ISBLANK(Výsledky!$AK$3),"",Výsledky!AK31)</f>
        <v>60</v>
      </c>
      <c r="O32" s="152">
        <f>IF(ISBLANK(Výsledky!$AR$3),"",Výsledky!AR31)</f>
        <v>50</v>
      </c>
      <c r="P32" s="152">
        <f>IF(ISBLANK(Výsledky!$AY$3),"",Výsledky!AY31)</f>
        <v>40</v>
      </c>
      <c r="Q32" s="152">
        <f>IF(ISBLANK(Výsledky!$BF$3),"",Výsledky!BF31)</f>
        <v>0</v>
      </c>
      <c r="R32" s="152">
        <f>IF(ISBLANK(Výsledky!$BM$3),"",Výsledky!BM31)</f>
        <v>50</v>
      </c>
      <c r="S32" s="152">
        <f>IF(ISBLANK(Výsledky!$BT$3),"",Výsledky!BT31)</f>
        <v>30</v>
      </c>
      <c r="T32" s="152">
        <f>IF(ISBLANK(Výsledky!$CA$3),"",Výsledky!CA31)</f>
        <v>50</v>
      </c>
      <c r="U32" s="152">
        <f>IF(ISBLANK(Výsledky!$CH$3),"",Výsledky!CH31)</f>
        <v>50</v>
      </c>
      <c r="V32" s="152">
        <f>IF(ISBLANK(Výsledky!$CO$3),"",Výsledky!CO31)</f>
        <v>60</v>
      </c>
      <c r="W32" s="152">
        <f>IF(ISBLANK(Výsledky!$CV$3),"",Výsledky!CV31)</f>
        <v>70</v>
      </c>
      <c r="X32" s="152">
        <f>IF(ISBLANK(Výsledky!$DC$3),"",Výsledky!DC31)</f>
        <v>10</v>
      </c>
      <c r="Y32" s="152">
        <f>IF(ISBLANK(Výsledky!$DJ$3),"",Výsledky!DJ31)</f>
        <v>40</v>
      </c>
      <c r="Z32" s="152">
        <f>IF(ISBLANK(Výsledky!$DQ$3),"",Výsledky!DQ31)</f>
        <v>10</v>
      </c>
      <c r="AA32" s="152">
        <f>IF(ISBLANK(Výsledky!$DX$3),"",Výsledky!DX31)</f>
        <v>60</v>
      </c>
      <c r="AB32" s="152">
        <f>IF(ISBLANK(Výsledky!$EE$3),"",Výsledky!EE31)</f>
        <v>30</v>
      </c>
      <c r="AC32" s="152">
        <f>IF(ISBLANK(Výsledky!$EL$3),"",Výsledky!EL31)</f>
        <v>30</v>
      </c>
      <c r="AD32" s="152">
        <f>IF(ISBLANK(Výsledky!$ES$3),"",Výsledky!ES31)</f>
        <v>20</v>
      </c>
      <c r="AE32" s="152">
        <f>IF(ISBLANK(Výsledky!$EZ$3),"",Výsledky!EZ31)</f>
        <v>20</v>
      </c>
      <c r="AF32" s="152">
        <f>IF(ISBLANK(Výsledky!$FG$3),"",Výsledky!FG31)</f>
        <v>80</v>
      </c>
      <c r="AG32" s="152">
        <f>IF(ISBLANK(Výsledky!$FN$3),"",Výsledky!FN31)</f>
        <v>50</v>
      </c>
      <c r="AH32" s="152">
        <f>IF(ISBLANK(Výsledky!$FU$3),"",Výsledky!FU31)</f>
        <v>50</v>
      </c>
      <c r="AI32" s="152" t="str">
        <f>IF(ISBLANK(Výsledky!$GB$3),"",Výsledky!GB31)</f>
        <v>-</v>
      </c>
      <c r="AJ32" s="152">
        <f>IF(ISBLANK(Výsledky!$GI$3),"",Výsledky!GI31)</f>
        <v>40</v>
      </c>
      <c r="AK32" s="152">
        <f>IF(ISBLANK(Výsledky!$GP$3),"",Výsledky!GP31)</f>
        <v>20</v>
      </c>
      <c r="AL32" s="152">
        <v>0</v>
      </c>
      <c r="AM32" s="152">
        <f>IF(ISBLANK(Výsledky!$HD$3),"",Výsledky!HD31)</f>
        <v>50</v>
      </c>
      <c r="AN32" s="152">
        <f>IF(ISBLANK(Výsledky!$HK$3),"",Výsledky!HK31)</f>
        <v>30</v>
      </c>
      <c r="AO32" s="152">
        <f>IF(ISBLANK(Výsledky!$HR$3),"",Výsledky!HR31)</f>
        <v>0</v>
      </c>
      <c r="AP32" s="152">
        <f>IF(ISBLANK(Výsledky!$HY$3),"",Výsledky!HY31)</f>
        <v>30</v>
      </c>
      <c r="AQ32" s="152">
        <f>IF(ISBLANK(Výsledky!$IF$3),"",Výsledky!IF31)</f>
        <v>20</v>
      </c>
      <c r="AR32" s="152">
        <f>IF(ISBLANK(Výsledky!$IM$3),"",Výsledky!IM31)</f>
        <v>60</v>
      </c>
      <c r="AS32" s="152">
        <f>IF(ISBLANK(Výsledky!$IT$3),"",Výsledky!IT31)</f>
        <v>80</v>
      </c>
      <c r="AT32" s="152">
        <f>IF(ISBLANK(Výsledky!$JA$3),"",Výsledky!JA31)</f>
        <v>30</v>
      </c>
      <c r="AU32" s="152">
        <f>IF(ISBLANK(Výsledky!$JH$3),"",Výsledky!JH31)</f>
        <v>20</v>
      </c>
      <c r="AV32" s="152">
        <f>IF(ISBLANK(Výsledky!$JO$3),"",Výsledky!JO31)</f>
        <v>60</v>
      </c>
      <c r="AW32" s="152">
        <f>IF(ISBLANK(Výsledky!$JV$3),"",Výsledky!JV31)</f>
        <v>50</v>
      </c>
      <c r="AX32" s="152">
        <f>IF(ISBLANK(Výsledky!$KC$3),"",Výsledky!KC31)</f>
        <v>30</v>
      </c>
      <c r="AY32" s="152">
        <f>IF(ISBLANK(Výsledky!$KJ$3),"",Výsledky!KJ31)</f>
        <v>0</v>
      </c>
      <c r="AZ32" s="152">
        <f>IF(ISBLANK(Výsledky!$KQ$3),"",Výsledky!KQ31)</f>
        <v>50</v>
      </c>
      <c r="BA32" s="152">
        <f>IF(ISBLANK(Výsledky!$KX$3),"",Výsledky!KX31)</f>
        <v>40</v>
      </c>
      <c r="BB32" s="152">
        <f>IF(ISBLANK(Výsledky!$LE$3),"",Výsledky!LE31)</f>
        <v>0</v>
      </c>
      <c r="BC32" s="152">
        <f>IF(ISBLANK(Výsledky!$LL$3),"",Výsledky!LL31)</f>
        <v>60</v>
      </c>
      <c r="BD32" s="152" t="str">
        <f>IF(ISBLANK(Výsledky!$LS$3),"",Výsledky!LS31)</f>
        <v>-</v>
      </c>
      <c r="BE32" s="152">
        <f>IF(ISBLANK(Výsledky!$LZ$3),"",Výsledky!LZ31)</f>
        <v>30</v>
      </c>
      <c r="BF32" s="152" t="str">
        <f>IF(ISBLANK(Výsledky!$MG$3),"",Výsledky!MG31)</f>
        <v>-</v>
      </c>
      <c r="BG32" s="152">
        <f>IF(ISBLANK(Výsledky!$MN$3),"",Výsledky!MN31)</f>
        <v>30</v>
      </c>
      <c r="BH32" s="152">
        <f>IF(ISBLANK(Výsledky!$MU$3),"",Výsledky!MU31)</f>
        <v>10</v>
      </c>
      <c r="BI32" s="152">
        <f>IF(ISBLANK(Výsledky!$NB$3),"",Výsledky!NB31)</f>
        <v>0</v>
      </c>
      <c r="BJ32" s="152" t="str">
        <f>IF(ISBLANK(Výsledky!$NI$3),"",Výsledky!NI31)</f>
        <v/>
      </c>
      <c r="BK32" s="152" t="str">
        <f>IF(ISBLANK(Výsledky!$NP$3),"",Výsledky!NP31)</f>
        <v>-</v>
      </c>
      <c r="BL32" s="152">
        <f>IF(ISBLANK(Výsledky!$NW$3),"",Výsledky!NW31)</f>
        <v>30</v>
      </c>
      <c r="BM32" s="152">
        <f>IF(ISBLANK(Výsledky!$OD$3),"",Výsledky!OD31)</f>
        <v>30</v>
      </c>
      <c r="BN32" s="152" t="str">
        <f>IF(ISBLANK(Výsledky!$OK$3),"",Výsledky!OK31)</f>
        <v/>
      </c>
      <c r="BO32" s="152" t="str">
        <f>IF(ISBLANK(Výsledky!$OR$3),"",Výsledky!OR31)</f>
        <v/>
      </c>
      <c r="BP32" s="152" t="str">
        <f>IF(ISBLANK(Výsledky!$OY$3),"",Výsledky!OY31)</f>
        <v/>
      </c>
      <c r="BQ32" s="152" t="str">
        <f>IF(ISBLANK(Výsledky!$PF$3),"",Výsledky!PF31)</f>
        <v/>
      </c>
      <c r="BR32" s="152" t="str">
        <f>IF(ISBLANK(Výsledky!$PM$3),"",Výsledky!PM31)</f>
        <v/>
      </c>
      <c r="BS32" s="152" t="str">
        <f>IF(ISBLANK(Výsledky!$PT$3),"",Výsledky!PT31)</f>
        <v/>
      </c>
      <c r="BT32" s="153" t="str">
        <f>IF(ISBLANK(Výsledky!$QA$3),"",Výsledky!QA31)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Tipy!A45</f>
        <v>31</v>
      </c>
      <c r="D33" s="179" t="str">
        <f>Tipy!B45</f>
        <v>Kouba</v>
      </c>
      <c r="E33" s="308">
        <f>SUM(F33:I33)</f>
        <v>1740</v>
      </c>
      <c r="F33" s="306">
        <f>IF(ISBLANK(Výsledky!$I$3),"-",SUM(J33:M33,O33,Q33,S33:T33,V33,X33,Z33:AA33,AC33:AE33,AG33:AI33,AK33:AM33,AP33,AR33,AT33:AU33,AW33:AX33,BA33,BC33:BD33,BF33,BH33,BJ33,BL33,BN33,BP33,BR33:BS33))</f>
        <v>1190</v>
      </c>
      <c r="G33" s="151">
        <f>IF(ISBLANK(Výsledky!$AK$3),"-",SUM(N33,R33,U33,Y33,AB33,AF33,AV33,BB33,BG33,BI33,BM33,BO33,BT33))</f>
        <v>240</v>
      </c>
      <c r="H33" s="151">
        <f>IF(ISBLANK(Výsledky!$AY$3),"-",SUM(P33,W33,AJ33,AO33,AQ33,AY33))</f>
        <v>110</v>
      </c>
      <c r="I33" s="167">
        <f>IF(ISBLANK(Výsledky!$HK$3),"-",SUM(AN33,AS33,AZ33,BE33,BK33,BQ33))</f>
        <v>200</v>
      </c>
      <c r="J33" s="164">
        <f>IF(ISBLANK(Výsledky!$I$3),"",Výsledky!I51)</f>
        <v>20</v>
      </c>
      <c r="K33" s="152">
        <f>IF(ISBLANK(Výsledky!$P$3),"",Výsledky!P51)</f>
        <v>30</v>
      </c>
      <c r="L33" s="152">
        <f>IF(ISBLANK(Výsledky!$W$3),"",Výsledky!W51)</f>
        <v>40</v>
      </c>
      <c r="M33" s="152">
        <f>IF(ISBLANK(Výsledky!$AD$3),"",Výsledky!AD51)</f>
        <v>20</v>
      </c>
      <c r="N33" s="152">
        <f>IF(ISBLANK(Výsledky!$AK$3),"",Výsledky!AK51)</f>
        <v>70</v>
      </c>
      <c r="O33" s="152">
        <f>IF(ISBLANK(Výsledky!$AR$3),"",Výsledky!AR51)</f>
        <v>80</v>
      </c>
      <c r="P33" s="152">
        <f>IF(ISBLANK(Výsledky!$AY$3),"",Výsledky!AY51)</f>
        <v>20</v>
      </c>
      <c r="Q33" s="152" t="str">
        <f>IF(ISBLANK(Výsledky!$BF$3),"",Výsledky!BF51)</f>
        <v>-</v>
      </c>
      <c r="R33" s="152">
        <f>IF(ISBLANK(Výsledky!$BM$3),"",Výsledky!BM51)</f>
        <v>50</v>
      </c>
      <c r="S33" s="152">
        <f>IF(ISBLANK(Výsledky!$BT$3),"",Výsledky!BT51)</f>
        <v>80</v>
      </c>
      <c r="T33" s="152">
        <f>IF(ISBLANK(Výsledky!$CA$3),"",Výsledky!CA51)</f>
        <v>50</v>
      </c>
      <c r="U33" s="152">
        <f>IF(ISBLANK(Výsledky!$CH$3),"",Výsledky!CH51)</f>
        <v>0</v>
      </c>
      <c r="V33" s="152">
        <f>IF(ISBLANK(Výsledky!$CO$3),"",Výsledky!CO51)</f>
        <v>50</v>
      </c>
      <c r="W33" s="152">
        <f>IF(ISBLANK(Výsledky!$CV$3),"",Výsledky!CV51)</f>
        <v>20</v>
      </c>
      <c r="X33" s="152">
        <f>IF(ISBLANK(Výsledky!$DC$3),"",Výsledky!DC51)</f>
        <v>10</v>
      </c>
      <c r="Y33" s="152">
        <f>IF(ISBLANK(Výsledky!$DJ$3),"",Výsledky!DJ51)</f>
        <v>30</v>
      </c>
      <c r="Z33" s="152">
        <f>IF(ISBLANK(Výsledky!$DQ$3),"",Výsledky!DQ51)</f>
        <v>10</v>
      </c>
      <c r="AA33" s="152">
        <f>IF(ISBLANK(Výsledky!$DX$3),"",Výsledky!DX51)</f>
        <v>50</v>
      </c>
      <c r="AB33" s="152">
        <f>IF(ISBLANK(Výsledky!$EE$3),"",Výsledky!EE51)</f>
        <v>0</v>
      </c>
      <c r="AC33" s="152">
        <f>IF(ISBLANK(Výsledky!$EL$3),"",Výsledky!EL51)</f>
        <v>20</v>
      </c>
      <c r="AD33" s="152">
        <f>IF(ISBLANK(Výsledky!$ES$3),"",Výsledky!ES51)</f>
        <v>50</v>
      </c>
      <c r="AE33" s="152" t="str">
        <f>IF(ISBLANK(Výsledky!$EZ$3),"",Výsledky!EZ51)</f>
        <v>-</v>
      </c>
      <c r="AF33" s="152">
        <f>IF(ISBLANK(Výsledky!$FG$3),"",Výsledky!FG51)</f>
        <v>40</v>
      </c>
      <c r="AG33" s="152">
        <f>IF(ISBLANK(Výsledky!$FN$3),"",Výsledky!FN51)</f>
        <v>50</v>
      </c>
      <c r="AH33" s="152">
        <f>IF(ISBLANK(Výsledky!$FU$3),"",Výsledky!FU51)</f>
        <v>60</v>
      </c>
      <c r="AI33" s="152">
        <f>IF(ISBLANK(Výsledky!$GB$3),"",Výsledky!GB51)</f>
        <v>40</v>
      </c>
      <c r="AJ33" s="152">
        <f>IF(ISBLANK(Výsledky!$GI$3),"",Výsledky!GI51)</f>
        <v>0</v>
      </c>
      <c r="AK33" s="152">
        <f>IF(ISBLANK(Výsledky!$GP$3),"",Výsledky!GP51)</f>
        <v>60</v>
      </c>
      <c r="AL33" s="152">
        <v>0</v>
      </c>
      <c r="AM33" s="152">
        <f>IF(ISBLANK(Výsledky!$HD$3),"",Výsledky!HD51)</f>
        <v>20</v>
      </c>
      <c r="AN33" s="152">
        <f>IF(ISBLANK(Výsledky!$HK$3),"",Výsledky!HK51)</f>
        <v>20</v>
      </c>
      <c r="AO33" s="152">
        <f>IF(ISBLANK(Výsledky!$HR$3),"",Výsledky!HR51)</f>
        <v>20</v>
      </c>
      <c r="AP33" s="152">
        <f>IF(ISBLANK(Výsledky!$HY$3),"",Výsledky!HY51)</f>
        <v>30</v>
      </c>
      <c r="AQ33" s="152">
        <f>IF(ISBLANK(Výsledky!$IF$3),"",Výsledky!IF51)</f>
        <v>30</v>
      </c>
      <c r="AR33" s="152">
        <f>IF(ISBLANK(Výsledky!$IM$3),"",Výsledky!IM51)</f>
        <v>20</v>
      </c>
      <c r="AS33" s="152">
        <f>IF(ISBLANK(Výsledky!$IT$3),"",Výsledky!IT51)</f>
        <v>20</v>
      </c>
      <c r="AT33" s="152">
        <f>IF(ISBLANK(Výsledky!$JA$3),"",Výsledky!JA51)</f>
        <v>80</v>
      </c>
      <c r="AU33" s="152">
        <f>IF(ISBLANK(Výsledky!$JH$3),"",Výsledky!JH51)</f>
        <v>30</v>
      </c>
      <c r="AV33" s="152">
        <f>IF(ISBLANK(Výsledky!$JO$3),"",Výsledky!JO51)</f>
        <v>0</v>
      </c>
      <c r="AW33" s="152">
        <f>IF(ISBLANK(Výsledky!$JV$3),"",Výsledky!JV51)</f>
        <v>60</v>
      </c>
      <c r="AX33" s="152">
        <f>IF(ISBLANK(Výsledky!$KC$3),"",Výsledky!KC51)</f>
        <v>50</v>
      </c>
      <c r="AY33" s="152">
        <f>IF(ISBLANK(Výsledky!$KJ$3),"",Výsledky!KJ51)</f>
        <v>20</v>
      </c>
      <c r="AZ33" s="152">
        <f>IF(ISBLANK(Výsledky!$KQ$3),"",Výsledky!KQ51)</f>
        <v>60</v>
      </c>
      <c r="BA33" s="152">
        <f>IF(ISBLANK(Výsledky!$KX$3),"",Výsledky!KX51)</f>
        <v>20</v>
      </c>
      <c r="BB33" s="152">
        <f>IF(ISBLANK(Výsledky!$LE$3),"",Výsledky!LE51)</f>
        <v>0</v>
      </c>
      <c r="BC33" s="152">
        <f>IF(ISBLANK(Výsledky!$LL$3),"",Výsledky!LL51)</f>
        <v>30</v>
      </c>
      <c r="BD33" s="152">
        <f>IF(ISBLANK(Výsledky!$LS$3),"",Výsledky!LS51)</f>
        <v>60</v>
      </c>
      <c r="BE33" s="152">
        <f>IF(ISBLANK(Výsledky!$LZ$3),"",Výsledky!LZ51)</f>
        <v>20</v>
      </c>
      <c r="BF33" s="152">
        <f>IF(ISBLANK(Výsledky!$MG$3),"",Výsledky!MG51)</f>
        <v>60</v>
      </c>
      <c r="BG33" s="152">
        <f>IF(ISBLANK(Výsledky!$MN$3),"",Výsledky!MN51)</f>
        <v>50</v>
      </c>
      <c r="BH33" s="152">
        <f>IF(ISBLANK(Výsledky!$MU$3),"",Výsledky!MU51)</f>
        <v>10</v>
      </c>
      <c r="BI33" s="152">
        <f>IF(ISBLANK(Výsledky!$NB$3),"",Výsledky!NB51)</f>
        <v>0</v>
      </c>
      <c r="BJ33" s="152" t="str">
        <f>IF(ISBLANK(Výsledky!$NI$3),"",Výsledky!NI51)</f>
        <v/>
      </c>
      <c r="BK33" s="152">
        <f>IF(ISBLANK(Výsledky!$NP$3),"",Výsledky!NP51)</f>
        <v>80</v>
      </c>
      <c r="BL33" s="152" t="str">
        <f>IF(ISBLANK(Výsledky!$NW$3),"",Výsledky!NW51)</f>
        <v>-</v>
      </c>
      <c r="BM33" s="152" t="str">
        <f>IF(ISBLANK(Výsledky!$OD$3),"",Výsledky!OD51)</f>
        <v>-</v>
      </c>
      <c r="BN33" s="152" t="str">
        <f>IF(ISBLANK(Výsledky!$OK$3),"",Výsledky!OK51)</f>
        <v/>
      </c>
      <c r="BO33" s="152" t="str">
        <f>IF(ISBLANK(Výsledky!$OR$3),"",Výsledky!OR51)</f>
        <v/>
      </c>
      <c r="BP33" s="152" t="str">
        <f>IF(ISBLANK(Výsledky!$OY$3),"",Výsledky!OY51)</f>
        <v/>
      </c>
      <c r="BQ33" s="152" t="str">
        <f>IF(ISBLANK(Výsledky!$PF$3),"",Výsledky!PF51)</f>
        <v/>
      </c>
      <c r="BR33" s="152" t="str">
        <f>IF(ISBLANK(Výsledky!$PM$3),"",Výsledky!PM51)</f>
        <v/>
      </c>
      <c r="BS33" s="152" t="str">
        <f>IF(ISBLANK(Výsledky!$PT$3),"",Výsledky!PT51)</f>
        <v/>
      </c>
      <c r="BT33" s="153" t="str">
        <f>IF(ISBLANK(Výsledky!$QA$3),"",Výsledky!QA51)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Tipy!A9</f>
        <v>10</v>
      </c>
      <c r="D34" s="179" t="str">
        <f>Tipy!B9</f>
        <v>Alex LFC</v>
      </c>
      <c r="E34" s="308">
        <f>SUM(F34:I34)</f>
        <v>1690</v>
      </c>
      <c r="F34" s="306">
        <f>IF(ISBLANK(Výsledky!$I$3),"-",SUM(J34:M34,O34,Q34,S34:T34,V34,X34,Z34:AA34,AC34:AE34,AG34:AI34,AK34:AM34,AP34,AR34,AT34:AU34,AW34:AX34,BA34,BC34:BD34,BF34,BH34,BJ34,BL34,BN34,BP34,BR34:BS34))</f>
        <v>1050</v>
      </c>
      <c r="G34" s="151">
        <f>IF(ISBLANK(Výsledky!$AK$3),"-",SUM(N34,R34,U34,Y34,AB34,AF34,AV34,BB34,BG34,BI34,BM34,BO34,BT34))</f>
        <v>320</v>
      </c>
      <c r="H34" s="151">
        <f>IF(ISBLANK(Výsledky!$AY$3),"-",SUM(P34,W34,AJ34,AO34,AQ34,AY34))</f>
        <v>130</v>
      </c>
      <c r="I34" s="167">
        <f>IF(ISBLANK(Výsledky!$HK$3),"-",SUM(AN34,AS34,AZ34,BE34,BK34,BQ34))</f>
        <v>190</v>
      </c>
      <c r="J34" s="164">
        <f>IF(ISBLANK(Výsledky!$I$3),"",Výsledky!I15)</f>
        <v>80</v>
      </c>
      <c r="K34" s="152">
        <f>IF(ISBLANK(Výsledky!$P$3),"",Výsledky!P15)</f>
        <v>80</v>
      </c>
      <c r="L34" s="152">
        <f>IF(ISBLANK(Výsledky!$W$3),"",Výsledky!W15)</f>
        <v>40</v>
      </c>
      <c r="M34" s="152">
        <f>IF(ISBLANK(Výsledky!$AD$3),"",Výsledky!AD15)</f>
        <v>20</v>
      </c>
      <c r="N34" s="152">
        <f>IF(ISBLANK(Výsledky!$AK$3),"",Výsledky!AK15)</f>
        <v>60</v>
      </c>
      <c r="O34" s="152">
        <f>IF(ISBLANK(Výsledky!$AR$3),"",Výsledky!AR15)</f>
        <v>60</v>
      </c>
      <c r="P34" s="152">
        <f>IF(ISBLANK(Výsledky!$AY$3),"",Výsledky!AY15)</f>
        <v>50</v>
      </c>
      <c r="Q34" s="152">
        <f>IF(ISBLANK(Výsledky!$BF$3),"",Výsledky!BF15)</f>
        <v>30</v>
      </c>
      <c r="R34" s="152">
        <f>IF(ISBLANK(Výsledky!$BM$3),"",Výsledky!BM15)</f>
        <v>50</v>
      </c>
      <c r="S34" s="152">
        <f>IF(ISBLANK(Výsledky!$BT$3),"",Výsledky!BT15)</f>
        <v>20</v>
      </c>
      <c r="T34" s="152">
        <f>IF(ISBLANK(Výsledky!$CA$3),"",Výsledky!CA15)</f>
        <v>30</v>
      </c>
      <c r="U34" s="152">
        <f>IF(ISBLANK(Výsledky!$CH$3),"",Výsledky!CH15)</f>
        <v>30</v>
      </c>
      <c r="V34" s="152">
        <f>IF(ISBLANK(Výsledky!$CO$3),"",Výsledky!CO15)</f>
        <v>30</v>
      </c>
      <c r="W34" s="152">
        <f>IF(ISBLANK(Výsledky!$CV$3),"",Výsledky!CV15)</f>
        <v>50</v>
      </c>
      <c r="X34" s="152">
        <f>IF(ISBLANK(Výsledky!$DC$3),"",Výsledky!DC15)</f>
        <v>50</v>
      </c>
      <c r="Y34" s="152">
        <f>IF(ISBLANK(Výsledky!$DJ$3),"",Výsledky!DJ15)</f>
        <v>40</v>
      </c>
      <c r="Z34" s="152" t="str">
        <f>IF(ISBLANK(Výsledky!$DQ$3),"",Výsledky!DQ15)</f>
        <v>-</v>
      </c>
      <c r="AA34" s="152">
        <f>IF(ISBLANK(Výsledky!$DX$3),"",Výsledky!DX15)</f>
        <v>60</v>
      </c>
      <c r="AB34" s="152" t="str">
        <f>IF(ISBLANK(Výsledky!$EE$3),"",Výsledky!EE15)</f>
        <v>-</v>
      </c>
      <c r="AC34" s="152" t="str">
        <f>IF(ISBLANK(Výsledky!$EL$3),"",Výsledky!EL15)</f>
        <v>-</v>
      </c>
      <c r="AD34" s="152">
        <f>IF(ISBLANK(Výsledky!$ES$3),"",Výsledky!ES15)</f>
        <v>50</v>
      </c>
      <c r="AE34" s="152">
        <f>IF(ISBLANK(Výsledky!$EZ$3),"",Výsledky!EZ15)</f>
        <v>20</v>
      </c>
      <c r="AF34" s="152">
        <f>IF(ISBLANK(Výsledky!$FG$3),"",Výsledky!FG15)</f>
        <v>0</v>
      </c>
      <c r="AG34" s="152">
        <f>IF(ISBLANK(Výsledky!$FN$3),"",Výsledky!FN15)</f>
        <v>50</v>
      </c>
      <c r="AH34" s="152">
        <f>IF(ISBLANK(Výsledky!$FU$3),"",Výsledky!FU15)</f>
        <v>30</v>
      </c>
      <c r="AI34" s="152">
        <f>IF(ISBLANK(Výsledky!$GB$3),"",Výsledky!GB15)</f>
        <v>10</v>
      </c>
      <c r="AJ34" s="152">
        <f>IF(ISBLANK(Výsledky!$GI$3),"",Výsledky!GI15)</f>
        <v>30</v>
      </c>
      <c r="AK34" s="152" t="str">
        <f>IF(ISBLANK(Výsledky!$GP$3),"",Výsledky!GP15)</f>
        <v>-</v>
      </c>
      <c r="AL34" s="152">
        <v>0</v>
      </c>
      <c r="AM34" s="152" t="str">
        <f>IF(ISBLANK(Výsledky!$HD$3),"",Výsledky!HD15)</f>
        <v>-</v>
      </c>
      <c r="AN34" s="152" t="str">
        <f>IF(ISBLANK(Výsledky!$HK$3),"",Výsledky!HK15)</f>
        <v>-</v>
      </c>
      <c r="AO34" s="152" t="str">
        <f>IF(ISBLANK(Výsledky!$HR$3),"",Výsledky!HR15)</f>
        <v>-</v>
      </c>
      <c r="AP34" s="152" t="str">
        <f>IF(ISBLANK(Výsledky!$HY$3),"",Výsledky!HY15)</f>
        <v>-</v>
      </c>
      <c r="AQ34" s="152" t="str">
        <f>IF(ISBLANK(Výsledky!$IF$3),"",Výsledky!IF15)</f>
        <v>-</v>
      </c>
      <c r="AR34" s="152">
        <f>IF(ISBLANK(Výsledky!$IM$3),"",Výsledky!IM15)</f>
        <v>40</v>
      </c>
      <c r="AS34" s="152">
        <f>IF(ISBLANK(Výsledky!$IT$3),"",Výsledky!IT15)</f>
        <v>60</v>
      </c>
      <c r="AT34" s="152">
        <f>IF(ISBLANK(Výsledky!$JA$3),"",Výsledky!JA15)</f>
        <v>50</v>
      </c>
      <c r="AU34" s="152">
        <f>IF(ISBLANK(Výsledky!$JH$3),"",Výsledky!JH15)</f>
        <v>20</v>
      </c>
      <c r="AV34" s="152">
        <f>IF(ISBLANK(Výsledky!$JO$3),"",Výsledky!JO15)</f>
        <v>30</v>
      </c>
      <c r="AW34" s="152">
        <f>IF(ISBLANK(Výsledky!$JV$3),"",Výsledky!JV15)</f>
        <v>60</v>
      </c>
      <c r="AX34" s="152">
        <f>IF(ISBLANK(Výsledky!$KC$3),"",Výsledky!KC15)</f>
        <v>30</v>
      </c>
      <c r="AY34" s="152" t="str">
        <f>IF(ISBLANK(Výsledky!$KJ$3),"",Výsledky!KJ15)</f>
        <v>-</v>
      </c>
      <c r="AZ34" s="152">
        <f>IF(ISBLANK(Výsledky!$KQ$3),"",Výsledky!KQ15)</f>
        <v>80</v>
      </c>
      <c r="BA34" s="152">
        <f>IF(ISBLANK(Výsledky!$KX$3),"",Výsledky!KX15)</f>
        <v>30</v>
      </c>
      <c r="BB34" s="152">
        <f>IF(ISBLANK(Výsledky!$LE$3),"",Výsledky!LE15)</f>
        <v>10</v>
      </c>
      <c r="BC34" s="152">
        <f>IF(ISBLANK(Výsledky!$LL$3),"",Výsledky!LL15)</f>
        <v>60</v>
      </c>
      <c r="BD34" s="152">
        <f>IF(ISBLANK(Výsledky!$LS$3),"",Výsledky!LS15)</f>
        <v>20</v>
      </c>
      <c r="BE34" s="152">
        <f>IF(ISBLANK(Výsledky!$LZ$3),"",Výsledky!LZ15)</f>
        <v>30</v>
      </c>
      <c r="BF34" s="152">
        <f>IF(ISBLANK(Výsledky!$MG$3),"",Výsledky!MG15)</f>
        <v>30</v>
      </c>
      <c r="BG34" s="152">
        <f>IF(ISBLANK(Výsledky!$MN$3),"",Výsledky!MN15)</f>
        <v>60</v>
      </c>
      <c r="BH34" s="152">
        <f>IF(ISBLANK(Výsledky!$MU$3),"",Výsledky!MU15)</f>
        <v>20</v>
      </c>
      <c r="BI34" s="152">
        <f>IF(ISBLANK(Výsledky!$NB$3),"",Výsledky!NB15)</f>
        <v>10</v>
      </c>
      <c r="BJ34" s="152" t="str">
        <f>IF(ISBLANK(Výsledky!$NI$3),"",Výsledky!NI15)</f>
        <v/>
      </c>
      <c r="BK34" s="152">
        <f>IF(ISBLANK(Výsledky!$NP$3),"",Výsledky!NP15)</f>
        <v>20</v>
      </c>
      <c r="BL34" s="152">
        <f>IF(ISBLANK(Výsledky!$NW$3),"",Výsledky!NW15)</f>
        <v>30</v>
      </c>
      <c r="BM34" s="152">
        <f>IF(ISBLANK(Výsledky!$OD$3),"",Výsledky!OD15)</f>
        <v>30</v>
      </c>
      <c r="BN34" s="152" t="str">
        <f>IF(ISBLANK(Výsledky!$OK$3),"",Výsledky!OK15)</f>
        <v/>
      </c>
      <c r="BO34" s="152" t="str">
        <f>IF(ISBLANK(Výsledky!$OR$3),"",Výsledky!OR15)</f>
        <v/>
      </c>
      <c r="BP34" s="152" t="str">
        <f>IF(ISBLANK(Výsledky!$OY$3),"",Výsledky!OY15)</f>
        <v/>
      </c>
      <c r="BQ34" s="152" t="str">
        <f>IF(ISBLANK(Výsledky!$PF$3),"",Výsledky!PF15)</f>
        <v/>
      </c>
      <c r="BR34" s="152" t="str">
        <f>IF(ISBLANK(Výsledky!$PM$3),"",Výsledky!PM15)</f>
        <v/>
      </c>
      <c r="BS34" s="152" t="str">
        <f>IF(ISBLANK(Výsledky!$PT$3),"",Výsledky!PT15)</f>
        <v/>
      </c>
      <c r="BT34" s="153" t="str">
        <f>IF(ISBLANK(Výsledky!$QA$3),"",Výsledky!QA15)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Tipy!A77</f>
        <v>7</v>
      </c>
      <c r="D35" s="179" t="str">
        <f>Tipy!B77</f>
        <v>petro fonka</v>
      </c>
      <c r="E35" s="308">
        <f>SUM(F35:I35)</f>
        <v>1680</v>
      </c>
      <c r="F35" s="306">
        <f>IF(ISBLANK(Výsledky!$I$3),"-",SUM(J35:M35,O35,Q35,S35:T35,V35,X35,Z35:AA35,AC35:AE35,AG35:AI35,AK35:AM35,AP35,AR35,AT35:AU35,AW35:AX35,BA35,BC35:BD35,BF35,BH35,BJ35,BL35,BN35,BP35,BR35:BS35))</f>
        <v>1110</v>
      </c>
      <c r="G35" s="151">
        <f>IF(ISBLANK(Výsledky!$AK$3),"-",SUM(N35,R35,U35,Y35,AB35,AF35,AV35,BB35,BG35,BI35,BM35,BO35,BT35))</f>
        <v>310</v>
      </c>
      <c r="H35" s="151">
        <f>IF(ISBLANK(Výsledky!$AY$3),"-",SUM(P35,W35,AJ35,AO35,AQ35,AY35))</f>
        <v>110</v>
      </c>
      <c r="I35" s="167">
        <f>IF(ISBLANK(Výsledky!$HK$3),"-",SUM(AN35,AS35,AZ35,BE35,BK35,BQ35))</f>
        <v>150</v>
      </c>
      <c r="J35" s="164">
        <f>IF(ISBLANK(Výsledky!$I$3),"",Výsledky!I83)</f>
        <v>70</v>
      </c>
      <c r="K35" s="152">
        <f>IF(ISBLANK(Výsledky!$P$3),"",Výsledky!P83)</f>
        <v>20</v>
      </c>
      <c r="L35" s="152">
        <f>IF(ISBLANK(Výsledky!$W$3),"",Výsledky!W83)</f>
        <v>50</v>
      </c>
      <c r="M35" s="152">
        <f>IF(ISBLANK(Výsledky!$AD$3),"",Výsledky!AD83)</f>
        <v>20</v>
      </c>
      <c r="N35" s="152">
        <f>IF(ISBLANK(Výsledky!$AK$3),"",Výsledky!AK83)</f>
        <v>30</v>
      </c>
      <c r="O35" s="152">
        <f>IF(ISBLANK(Výsledky!$AR$3),"",Výsledky!AR83)</f>
        <v>30</v>
      </c>
      <c r="P35" s="152">
        <f>IF(ISBLANK(Výsledky!$AY$3),"",Výsledky!AY83)</f>
        <v>30</v>
      </c>
      <c r="Q35" s="152" t="str">
        <f>IF(ISBLANK(Výsledky!$BF$3),"",Výsledky!BF83)</f>
        <v>-</v>
      </c>
      <c r="R35" s="152">
        <f>IF(ISBLANK(Výsledky!$BM$3),"",Výsledky!BM83)</f>
        <v>50</v>
      </c>
      <c r="S35" s="152">
        <f>IF(ISBLANK(Výsledky!$BT$3),"",Výsledky!BT83)</f>
        <v>50</v>
      </c>
      <c r="T35" s="152">
        <f>IF(ISBLANK(Výsledky!$CA$3),"",Výsledky!CA83)</f>
        <v>60</v>
      </c>
      <c r="U35" s="152">
        <f>IF(ISBLANK(Výsledky!$CH$3),"",Výsledky!CH83)</f>
        <v>0</v>
      </c>
      <c r="V35" s="152">
        <f>IF(ISBLANK(Výsledky!$CO$3),"",Výsledky!CO83)</f>
        <v>30</v>
      </c>
      <c r="W35" s="152">
        <f>IF(ISBLANK(Výsledky!$CV$3),"",Výsledky!CV83)</f>
        <v>60</v>
      </c>
      <c r="X35" s="152">
        <f>IF(ISBLANK(Výsledky!$DC$3),"",Výsledky!DC83)</f>
        <v>0</v>
      </c>
      <c r="Y35" s="152">
        <f>IF(ISBLANK(Výsledky!$DJ$3),"",Výsledky!DJ83)</f>
        <v>40</v>
      </c>
      <c r="Z35" s="152">
        <f>IF(ISBLANK(Výsledky!$DQ$3),"",Výsledky!DQ83)</f>
        <v>0</v>
      </c>
      <c r="AA35" s="152">
        <f>IF(ISBLANK(Výsledky!$DX$3),"",Výsledky!DX83)</f>
        <v>60</v>
      </c>
      <c r="AB35" s="152">
        <f>IF(ISBLANK(Výsledky!$EE$3),"",Výsledky!EE83)</f>
        <v>50</v>
      </c>
      <c r="AC35" s="152">
        <f>IF(ISBLANK(Výsledky!$EL$3),"",Výsledky!EL83)</f>
        <v>20</v>
      </c>
      <c r="AD35" s="152">
        <f>IF(ISBLANK(Výsledky!$ES$3),"",Výsledky!ES83)</f>
        <v>50</v>
      </c>
      <c r="AE35" s="152">
        <f>IF(ISBLANK(Výsledky!$EZ$3),"",Výsledky!EZ83)</f>
        <v>20</v>
      </c>
      <c r="AF35" s="152">
        <f>IF(ISBLANK(Výsledky!$FG$3),"",Výsledky!FG83)</f>
        <v>60</v>
      </c>
      <c r="AG35" s="152">
        <f>IF(ISBLANK(Výsledky!$FN$3),"",Výsledky!FN83)</f>
        <v>20</v>
      </c>
      <c r="AH35" s="152">
        <f>IF(ISBLANK(Výsledky!$FU$3),"",Výsledky!FU83)</f>
        <v>50</v>
      </c>
      <c r="AI35" s="152">
        <f>IF(ISBLANK(Výsledky!$GB$3),"",Výsledky!GB83)</f>
        <v>20</v>
      </c>
      <c r="AJ35" s="152">
        <f>IF(ISBLANK(Výsledky!$GI$3),"",Výsledky!GI83)</f>
        <v>0</v>
      </c>
      <c r="AK35" s="152">
        <f>IF(ISBLANK(Výsledky!$GP$3),"",Výsledky!GP83)</f>
        <v>30</v>
      </c>
      <c r="AL35" s="152">
        <v>0</v>
      </c>
      <c r="AM35" s="152">
        <f>IF(ISBLANK(Výsledky!$HD$3),"",Výsledky!HD83)</f>
        <v>80</v>
      </c>
      <c r="AN35" s="152">
        <f>IF(ISBLANK(Výsledky!$HK$3),"",Výsledky!HK83)</f>
        <v>40</v>
      </c>
      <c r="AO35" s="152" t="str">
        <f>IF(ISBLANK(Výsledky!$HR$3),"",Výsledky!HR83)</f>
        <v>-</v>
      </c>
      <c r="AP35" s="152" t="str">
        <f>IF(ISBLANK(Výsledky!$HY$3),"",Výsledky!HY83)</f>
        <v>-</v>
      </c>
      <c r="AQ35" s="152" t="str">
        <f>IF(ISBLANK(Výsledky!$IF$3),"",Výsledky!IF83)</f>
        <v>-</v>
      </c>
      <c r="AR35" s="152">
        <f>IF(ISBLANK(Výsledky!$IM$3),"",Výsledky!IM83)</f>
        <v>40</v>
      </c>
      <c r="AS35" s="152">
        <f>IF(ISBLANK(Výsledky!$IT$3),"",Výsledky!IT83)</f>
        <v>60</v>
      </c>
      <c r="AT35" s="152">
        <f>IF(ISBLANK(Výsledky!$JA$3),"",Výsledky!JA83)</f>
        <v>30</v>
      </c>
      <c r="AU35" s="152">
        <f>IF(ISBLANK(Výsledky!$JH$3),"",Výsledky!JH83)</f>
        <v>30</v>
      </c>
      <c r="AV35" s="152">
        <f>IF(ISBLANK(Výsledky!$JO$3),"",Výsledky!JO83)</f>
        <v>10</v>
      </c>
      <c r="AW35" s="152">
        <f>IF(ISBLANK(Výsledky!$JV$3),"",Výsledky!JV83)</f>
        <v>60</v>
      </c>
      <c r="AX35" s="152">
        <f>IF(ISBLANK(Výsledky!$KC$3),"",Výsledky!KC83)</f>
        <v>0</v>
      </c>
      <c r="AY35" s="152">
        <f>IF(ISBLANK(Výsledky!$KJ$3),"",Výsledky!KJ83)</f>
        <v>20</v>
      </c>
      <c r="AZ35" s="152">
        <f>IF(ISBLANK(Výsledky!$KQ$3),"",Výsledky!KQ83)</f>
        <v>30</v>
      </c>
      <c r="BA35" s="152">
        <f>IF(ISBLANK(Výsledky!$KX$3),"",Výsledky!KX83)</f>
        <v>50</v>
      </c>
      <c r="BB35" s="152">
        <f>IF(ISBLANK(Výsledky!$LE$3),"",Výsledky!LE83)</f>
        <v>0</v>
      </c>
      <c r="BC35" s="152">
        <f>IF(ISBLANK(Výsledky!$LL$3),"",Výsledky!LL83)</f>
        <v>30</v>
      </c>
      <c r="BD35" s="152">
        <f>IF(ISBLANK(Výsledky!$LS$3),"",Výsledky!LS83)</f>
        <v>30</v>
      </c>
      <c r="BE35" s="152">
        <f>IF(ISBLANK(Výsledky!$LZ$3),"",Výsledky!LZ83)</f>
        <v>20</v>
      </c>
      <c r="BF35" s="152">
        <f>IF(ISBLANK(Výsledky!$MG$3),"",Výsledky!MG83)</f>
        <v>80</v>
      </c>
      <c r="BG35" s="152">
        <f>IF(ISBLANK(Výsledky!$MN$3),"",Výsledky!MN83)</f>
        <v>40</v>
      </c>
      <c r="BH35" s="152">
        <f>IF(ISBLANK(Výsledky!$MU$3),"",Výsledky!MU83)</f>
        <v>60</v>
      </c>
      <c r="BI35" s="152">
        <f>IF(ISBLANK(Výsledky!$NB$3),"",Výsledky!NB83)</f>
        <v>0</v>
      </c>
      <c r="BJ35" s="152" t="str">
        <f>IF(ISBLANK(Výsledky!$NI$3),"",Výsledky!NI83)</f>
        <v/>
      </c>
      <c r="BK35" s="152">
        <f>IF(ISBLANK(Výsledky!$NP$3),"",Výsledky!NP83)</f>
        <v>0</v>
      </c>
      <c r="BL35" s="152">
        <f>IF(ISBLANK(Výsledky!$NW$3),"",Výsledky!NW83)</f>
        <v>20</v>
      </c>
      <c r="BM35" s="152">
        <f>IF(ISBLANK(Výsledky!$OD$3),"",Výsledky!OD83)</f>
        <v>30</v>
      </c>
      <c r="BN35" s="152" t="str">
        <f>IF(ISBLANK(Výsledky!$OK$3),"",Výsledky!OK83)</f>
        <v/>
      </c>
      <c r="BO35" s="152" t="str">
        <f>IF(ISBLANK(Výsledky!$OR$3),"",Výsledky!OR83)</f>
        <v/>
      </c>
      <c r="BP35" s="152" t="str">
        <f>IF(ISBLANK(Výsledky!$OY$3),"",Výsledky!OY83)</f>
        <v/>
      </c>
      <c r="BQ35" s="152" t="str">
        <f>IF(ISBLANK(Výsledky!$PF$3),"",Výsledky!PF83)</f>
        <v/>
      </c>
      <c r="BR35" s="152" t="str">
        <f>IF(ISBLANK(Výsledky!$PM$3),"",Výsledky!PM83)</f>
        <v/>
      </c>
      <c r="BS35" s="152" t="str">
        <f>IF(ISBLANK(Výsledky!$PT$3),"",Výsledky!PT83)</f>
        <v/>
      </c>
      <c r="BT35" s="153" t="str">
        <f>IF(ISBLANK(Výsledky!$QA$3),"",Výsledky!QA83)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Tipy!A41</f>
        <v>18</v>
      </c>
      <c r="D36" s="179" t="str">
        <f>Tipy!B41</f>
        <v>kiralok</v>
      </c>
      <c r="E36" s="308">
        <f>SUM(F36:I36)</f>
        <v>1670</v>
      </c>
      <c r="F36" s="306">
        <f>IF(ISBLANK(Výsledky!$I$3),"-",SUM(J36:M36,O36,Q36,S36:T36,V36,X36,Z36:AA36,AC36:AE36,AG36:AI36,AK36:AM36,AP36,AR36,AT36:AU36,AW36:AX36,BA36,BC36:BD36,BF36,BH36,BJ36,BL36,BN36,BP36,BR36:BS36))</f>
        <v>1080</v>
      </c>
      <c r="G36" s="151">
        <f>IF(ISBLANK(Výsledky!$AK$3),"-",SUM(N36,R36,U36,Y36,AB36,AF36,AV36,BB36,BG36,BI36,BM36,BO36,BT36))</f>
        <v>280</v>
      </c>
      <c r="H36" s="151">
        <f>IF(ISBLANK(Výsledky!$AY$3),"-",SUM(P36,W36,AJ36,AO36,AQ36,AY36))</f>
        <v>190</v>
      </c>
      <c r="I36" s="167">
        <f>IF(ISBLANK(Výsledky!$HK$3),"-",SUM(AN36,AS36,AZ36,BE36,BK36,BQ36))</f>
        <v>120</v>
      </c>
      <c r="J36" s="164">
        <f>IF(ISBLANK(Výsledky!$I$3),"",Výsledky!I47)</f>
        <v>60</v>
      </c>
      <c r="K36" s="152">
        <f>IF(ISBLANK(Výsledky!$P$3),"",Výsledky!P47)</f>
        <v>60</v>
      </c>
      <c r="L36" s="152">
        <f>IF(ISBLANK(Výsledky!$W$3),"",Výsledky!W47)</f>
        <v>50</v>
      </c>
      <c r="M36" s="152">
        <f>IF(ISBLANK(Výsledky!$AD$3),"",Výsledky!AD47)</f>
        <v>60</v>
      </c>
      <c r="N36" s="152">
        <f>IF(ISBLANK(Výsledky!$AK$3),"",Výsledky!AK47)</f>
        <v>30</v>
      </c>
      <c r="O36" s="152">
        <f>IF(ISBLANK(Výsledky!$AR$3),"",Výsledky!AR47)</f>
        <v>60</v>
      </c>
      <c r="P36" s="152">
        <f>IF(ISBLANK(Výsledky!$AY$3),"",Výsledky!AY47)</f>
        <v>60</v>
      </c>
      <c r="Q36" s="152">
        <f>IF(ISBLANK(Výsledky!$BF$3),"",Výsledky!BF47)</f>
        <v>30</v>
      </c>
      <c r="R36" s="152">
        <f>IF(ISBLANK(Výsledky!$BM$3),"",Výsledky!BM47)</f>
        <v>50</v>
      </c>
      <c r="S36" s="152">
        <f>IF(ISBLANK(Výsledky!$BT$3),"",Výsledky!BT47)</f>
        <v>20</v>
      </c>
      <c r="T36" s="152">
        <f>IF(ISBLANK(Výsledky!$CA$3),"",Výsledky!CA47)</f>
        <v>50</v>
      </c>
      <c r="U36" s="152">
        <f>IF(ISBLANK(Výsledky!$CH$3),"",Výsledky!CH47)</f>
        <v>30</v>
      </c>
      <c r="V36" s="152">
        <f>IF(ISBLANK(Výsledky!$CO$3),"",Výsledky!CO47)</f>
        <v>10</v>
      </c>
      <c r="W36" s="152">
        <f>IF(ISBLANK(Výsledky!$CV$3),"",Výsledky!CV47)</f>
        <v>50</v>
      </c>
      <c r="X36" s="152">
        <f>IF(ISBLANK(Výsledky!$DC$3),"",Výsledky!DC47)</f>
        <v>10</v>
      </c>
      <c r="Y36" s="152">
        <f>IF(ISBLANK(Výsledky!$DJ$3),"",Výsledky!DJ47)</f>
        <v>60</v>
      </c>
      <c r="Z36" s="152">
        <f>IF(ISBLANK(Výsledky!$DQ$3),"",Výsledky!DQ47)</f>
        <v>10</v>
      </c>
      <c r="AA36" s="152">
        <f>IF(ISBLANK(Výsledky!$DX$3),"",Výsledky!DX47)</f>
        <v>40</v>
      </c>
      <c r="AB36" s="152">
        <f>IF(ISBLANK(Výsledky!$EE$3),"",Výsledky!EE47)</f>
        <v>50</v>
      </c>
      <c r="AC36" s="152">
        <f>IF(ISBLANK(Výsledky!$EL$3),"",Výsledky!EL47)</f>
        <v>30</v>
      </c>
      <c r="AD36" s="152">
        <f>IF(ISBLANK(Výsledky!$ES$3),"",Výsledky!ES47)</f>
        <v>50</v>
      </c>
      <c r="AE36" s="152">
        <f>IF(ISBLANK(Výsledky!$EZ$3),"",Výsledky!EZ47)</f>
        <v>30</v>
      </c>
      <c r="AF36" s="152">
        <f>IF(ISBLANK(Výsledky!$FG$3),"",Výsledky!FG47)</f>
        <v>30</v>
      </c>
      <c r="AG36" s="152">
        <f>IF(ISBLANK(Výsledky!$FN$3),"",Výsledky!FN47)</f>
        <v>60</v>
      </c>
      <c r="AH36" s="152">
        <f>IF(ISBLANK(Výsledky!$FU$3),"",Výsledky!FU47)</f>
        <v>60</v>
      </c>
      <c r="AI36" s="152">
        <f>IF(ISBLANK(Výsledky!$GB$3),"",Výsledky!GB47)</f>
        <v>0</v>
      </c>
      <c r="AJ36" s="152" t="str">
        <f>IF(ISBLANK(Výsledky!$GI$3),"",Výsledky!GI47)</f>
        <v>-</v>
      </c>
      <c r="AK36" s="152">
        <f>IF(ISBLANK(Výsledky!$GP$3),"",Výsledky!GP47)</f>
        <v>50</v>
      </c>
      <c r="AL36" s="152">
        <v>0</v>
      </c>
      <c r="AM36" s="152">
        <f>IF(ISBLANK(Výsledky!$HD$3),"",Výsledky!HD47)</f>
        <v>80</v>
      </c>
      <c r="AN36" s="152">
        <f>IF(ISBLANK(Výsledky!$HK$3),"",Výsledky!HK47)</f>
        <v>20</v>
      </c>
      <c r="AO36" s="152">
        <f>IF(ISBLANK(Výsledky!$HR$3),"",Výsledky!HR47)</f>
        <v>20</v>
      </c>
      <c r="AP36" s="152" t="str">
        <f>IF(ISBLANK(Výsledky!$HY$3),"",Výsledky!HY47)</f>
        <v>-</v>
      </c>
      <c r="AQ36" s="152">
        <f>IF(ISBLANK(Výsledky!$IF$3),"",Výsledky!IF47)</f>
        <v>60</v>
      </c>
      <c r="AR36" s="152">
        <f>IF(ISBLANK(Výsledky!$IM$3),"",Výsledky!IM47)</f>
        <v>40</v>
      </c>
      <c r="AS36" s="152">
        <f>IF(ISBLANK(Výsledky!$IT$3),"",Výsledky!IT47)</f>
        <v>20</v>
      </c>
      <c r="AT36" s="152">
        <f>IF(ISBLANK(Výsledky!$JA$3),"",Výsledky!JA47)</f>
        <v>20</v>
      </c>
      <c r="AU36" s="152" t="str">
        <f>IF(ISBLANK(Výsledky!$JH$3),"",Výsledky!JH47)</f>
        <v>-</v>
      </c>
      <c r="AV36" s="152">
        <f>IF(ISBLANK(Výsledky!$JO$3),"",Výsledky!JO47)</f>
        <v>30</v>
      </c>
      <c r="AW36" s="152">
        <f>IF(ISBLANK(Výsledky!$JV$3),"",Výsledky!JV47)</f>
        <v>60</v>
      </c>
      <c r="AX36" s="152">
        <f>IF(ISBLANK(Výsledky!$KC$3),"",Výsledky!KC47)</f>
        <v>30</v>
      </c>
      <c r="AY36" s="152">
        <f>IF(ISBLANK(Výsledky!$KJ$3),"",Výsledky!KJ47)</f>
        <v>0</v>
      </c>
      <c r="AZ36" s="152">
        <f>IF(ISBLANK(Výsledky!$KQ$3),"",Výsledky!KQ47)</f>
        <v>50</v>
      </c>
      <c r="BA36" s="152" t="str">
        <f>IF(ISBLANK(Výsledky!$KX$3),"",Výsledky!KX47)</f>
        <v>-</v>
      </c>
      <c r="BB36" s="152">
        <f>IF(ISBLANK(Výsledky!$LE$3),"",Výsledky!LE47)</f>
        <v>0</v>
      </c>
      <c r="BC36" s="152">
        <f>IF(ISBLANK(Výsledky!$LL$3),"",Výsledky!LL47)</f>
        <v>80</v>
      </c>
      <c r="BD36" s="152" t="str">
        <f>IF(ISBLANK(Výsledky!$LS$3),"",Výsledky!LS47)</f>
        <v>-</v>
      </c>
      <c r="BE36" s="152">
        <f>IF(ISBLANK(Výsledky!$LZ$3),"",Výsledky!LZ47)</f>
        <v>30</v>
      </c>
      <c r="BF36" s="152">
        <f>IF(ISBLANK(Výsledky!$MG$3),"",Výsledky!MG47)</f>
        <v>30</v>
      </c>
      <c r="BG36" s="152" t="str">
        <f>IF(ISBLANK(Výsledky!$MN$3),"",Výsledky!MN47)</f>
        <v>-</v>
      </c>
      <c r="BH36" s="152" t="str">
        <f>IF(ISBLANK(Výsledky!$MU$3),"",Výsledky!MU47)</f>
        <v>-</v>
      </c>
      <c r="BI36" s="152" t="str">
        <f>IF(ISBLANK(Výsledky!$NB$3),"",Výsledky!NB47)</f>
        <v>-</v>
      </c>
      <c r="BJ36" s="152" t="str">
        <f>IF(ISBLANK(Výsledky!$NI$3),"",Výsledky!NI47)</f>
        <v/>
      </c>
      <c r="BK36" s="152" t="str">
        <f>IF(ISBLANK(Výsledky!$NP$3),"",Výsledky!NP47)</f>
        <v>-</v>
      </c>
      <c r="BL36" s="152" t="str">
        <f>IF(ISBLANK(Výsledky!$NW$3),"",Výsledky!NW47)</f>
        <v>-</v>
      </c>
      <c r="BM36" s="152" t="str">
        <f>IF(ISBLANK(Výsledky!$OD$3),"",Výsledky!OD47)</f>
        <v>-</v>
      </c>
      <c r="BN36" s="152" t="str">
        <f>IF(ISBLANK(Výsledky!$OK$3),"",Výsledky!OK47)</f>
        <v/>
      </c>
      <c r="BO36" s="152" t="str">
        <f>IF(ISBLANK(Výsledky!$OR$3),"",Výsledky!OR47)</f>
        <v/>
      </c>
      <c r="BP36" s="152" t="str">
        <f>IF(ISBLANK(Výsledky!$OY$3),"",Výsledky!OY47)</f>
        <v/>
      </c>
      <c r="BQ36" s="152" t="str">
        <f>IF(ISBLANK(Výsledky!$PF$3),"",Výsledky!PF47)</f>
        <v/>
      </c>
      <c r="BR36" s="152" t="str">
        <f>IF(ISBLANK(Výsledky!$PM$3),"",Výsledky!PM47)</f>
        <v/>
      </c>
      <c r="BS36" s="152" t="str">
        <f>IF(ISBLANK(Výsledky!$PT$3),"",Výsledky!PT47)</f>
        <v/>
      </c>
      <c r="BT36" s="153" t="str">
        <f>IF(ISBLANK(Výsledky!$QA$3),"",Výsledky!QA47)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Tipy!A40</f>
        <v>53</v>
      </c>
      <c r="D37" s="179" t="str">
        <f>Tipy!B40</f>
        <v>JV-21</v>
      </c>
      <c r="E37" s="308">
        <f>SUM(F37:I37)</f>
        <v>1650</v>
      </c>
      <c r="F37" s="306">
        <f>IF(ISBLANK(Výsledky!$I$3),"-",SUM(J37:M37,O37,Q37,S37:T37,V37,X37,Z37:AA37,AC37:AE37,AG37:AI37,AK37:AM37,AP37,AR37,AT37:AU37,AW37:AX37,BA37,BC37:BD37,BF37,BH37,BJ37,BL37,BN37,BP37,BR37:BS37))</f>
        <v>970</v>
      </c>
      <c r="G37" s="151">
        <f>IF(ISBLANK(Výsledky!$AK$3),"-",SUM(N37,R37,U37,Y37,AB37,AF37,AV37,BB37,BG37,BI37,BM37,BO37,BT37))</f>
        <v>260</v>
      </c>
      <c r="H37" s="151">
        <f>IF(ISBLANK(Výsledky!$AY$3),"-",SUM(P37,W37,AJ37,AO37,AQ37,AY37))</f>
        <v>300</v>
      </c>
      <c r="I37" s="167">
        <f>IF(ISBLANK(Výsledky!$HK$3),"-",SUM(AN37,AS37,AZ37,BE37,BK37,BQ37))</f>
        <v>120</v>
      </c>
      <c r="J37" s="164">
        <f>IF(ISBLANK(Výsledky!$I$3),"",Výsledky!I46)</f>
        <v>60</v>
      </c>
      <c r="K37" s="152">
        <f>IF(ISBLANK(Výsledky!$P$3),"",Výsledky!P46)</f>
        <v>30</v>
      </c>
      <c r="L37" s="152">
        <f>IF(ISBLANK(Výsledky!$W$3),"",Výsledky!W46)</f>
        <v>40</v>
      </c>
      <c r="M37" s="152">
        <f>IF(ISBLANK(Výsledky!$AD$3),"",Výsledky!AD46)</f>
        <v>60</v>
      </c>
      <c r="N37" s="152" t="str">
        <f>IF(ISBLANK(Výsledky!$AK$3),"",Výsledky!AK46)</f>
        <v>-</v>
      </c>
      <c r="O37" s="152" t="str">
        <f>IF(ISBLANK(Výsledky!$AR$3),"",Výsledky!AR46)</f>
        <v>-</v>
      </c>
      <c r="P37" s="152">
        <f>IF(ISBLANK(Výsledky!$AY$3),"",Výsledky!AY46)</f>
        <v>70</v>
      </c>
      <c r="Q37" s="152">
        <f>IF(ISBLANK(Výsledky!$BF$3),"",Výsledky!BF46)</f>
        <v>0</v>
      </c>
      <c r="R37" s="152" t="str">
        <f>IF(ISBLANK(Výsledky!$BM$3),"",Výsledky!BM46)</f>
        <v>-</v>
      </c>
      <c r="S37" s="152">
        <f>IF(ISBLANK(Výsledky!$BT$3),"",Výsledky!BT46)</f>
        <v>20</v>
      </c>
      <c r="T37" s="152">
        <f>IF(ISBLANK(Výsledky!$CA$3),"",Výsledky!CA46)</f>
        <v>60</v>
      </c>
      <c r="U37" s="152">
        <f>IF(ISBLANK(Výsledky!$CH$3),"",Výsledky!CH46)</f>
        <v>0</v>
      </c>
      <c r="V37" s="152">
        <f>IF(ISBLANK(Výsledky!$CO$3),"",Výsledky!CO46)</f>
        <v>30</v>
      </c>
      <c r="W37" s="152">
        <f>IF(ISBLANK(Výsledky!$CV$3),"",Výsledky!CV46)</f>
        <v>80</v>
      </c>
      <c r="X37" s="152">
        <f>IF(ISBLANK(Výsledky!$DC$3),"",Výsledky!DC46)</f>
        <v>20</v>
      </c>
      <c r="Y37" s="152" t="str">
        <f>IF(ISBLANK(Výsledky!$DJ$3),"",Výsledky!DJ46)</f>
        <v>-</v>
      </c>
      <c r="Z37" s="152">
        <f>IF(ISBLANK(Výsledky!$DQ$3),"",Výsledky!DQ46)</f>
        <v>0</v>
      </c>
      <c r="AA37" s="152">
        <f>IF(ISBLANK(Výsledky!$DX$3),"",Výsledky!DX46)</f>
        <v>50</v>
      </c>
      <c r="AB37" s="152">
        <f>IF(ISBLANK(Výsledky!$EE$3),"",Výsledky!EE46)</f>
        <v>50</v>
      </c>
      <c r="AC37" s="152">
        <f>IF(ISBLANK(Výsledky!$EL$3),"",Výsledky!EL46)</f>
        <v>70</v>
      </c>
      <c r="AD37" s="152">
        <f>IF(ISBLANK(Výsledky!$ES$3),"",Výsledky!ES46)</f>
        <v>60</v>
      </c>
      <c r="AE37" s="152">
        <f>IF(ISBLANK(Výsledky!$EZ$3),"",Výsledky!EZ46)</f>
        <v>40</v>
      </c>
      <c r="AF37" s="152">
        <f>IF(ISBLANK(Výsledky!$FG$3),"",Výsledky!FG46)</f>
        <v>10</v>
      </c>
      <c r="AG37" s="152">
        <f>IF(ISBLANK(Výsledky!$FN$3),"",Výsledky!FN46)</f>
        <v>20</v>
      </c>
      <c r="AH37" s="152">
        <f>IF(ISBLANK(Výsledky!$FU$3),"",Výsledky!FU46)</f>
        <v>60</v>
      </c>
      <c r="AI37" s="152">
        <f>IF(ISBLANK(Výsledky!$GB$3),"",Výsledky!GB46)</f>
        <v>0</v>
      </c>
      <c r="AJ37" s="152">
        <f>IF(ISBLANK(Výsledky!$GI$3),"",Výsledky!GI46)</f>
        <v>60</v>
      </c>
      <c r="AK37" s="152">
        <f>IF(ISBLANK(Výsledky!$GP$3),"",Výsledky!GP46)</f>
        <v>50</v>
      </c>
      <c r="AL37" s="152" t="str">
        <f>IF(ISBLANK(Výsledky!$GW$3),"",Výsledky!GW46)</f>
        <v>-</v>
      </c>
      <c r="AM37" s="152">
        <f>IF(ISBLANK(Výsledky!$HD$3),"",Výsledky!HD46)</f>
        <v>40</v>
      </c>
      <c r="AN37" s="152">
        <f>IF(ISBLANK(Výsledky!$HK$3),"",Výsledky!HK46)</f>
        <v>30</v>
      </c>
      <c r="AO37" s="152">
        <f>IF(ISBLANK(Výsledky!$HR$3),"",Výsledky!HR46)</f>
        <v>0</v>
      </c>
      <c r="AP37" s="152">
        <f>IF(ISBLANK(Výsledky!$HY$3),"",Výsledky!HY46)</f>
        <v>30</v>
      </c>
      <c r="AQ37" s="152">
        <f>IF(ISBLANK(Výsledky!$IF$3),"",Výsledky!IF46)</f>
        <v>80</v>
      </c>
      <c r="AR37" s="152">
        <f>IF(ISBLANK(Výsledky!$IM$3),"",Výsledky!IM46)</f>
        <v>50</v>
      </c>
      <c r="AS37" s="152">
        <f>IF(ISBLANK(Výsledky!$IT$3),"",Výsledky!IT46)</f>
        <v>20</v>
      </c>
      <c r="AT37" s="152">
        <f>IF(ISBLANK(Výsledky!$JA$3),"",Výsledky!JA46)</f>
        <v>30</v>
      </c>
      <c r="AU37" s="152">
        <f>IF(ISBLANK(Výsledky!$JH$3),"",Výsledky!JH46)</f>
        <v>20</v>
      </c>
      <c r="AV37" s="152">
        <f>IF(ISBLANK(Výsledky!$JO$3),"",Výsledky!JO46)</f>
        <v>60</v>
      </c>
      <c r="AW37" s="152" t="str">
        <f>IF(ISBLANK(Výsledky!$JV$3),"",Výsledky!JV46)</f>
        <v>-</v>
      </c>
      <c r="AX37" s="152">
        <f>IF(ISBLANK(Výsledky!$KC$3),"",Výsledky!KC46)</f>
        <v>50</v>
      </c>
      <c r="AY37" s="152">
        <f>IF(ISBLANK(Výsledky!$KJ$3),"",Výsledky!KJ46)</f>
        <v>10</v>
      </c>
      <c r="AZ37" s="152">
        <f>IF(ISBLANK(Výsledky!$KQ$3),"",Výsledky!KQ46)</f>
        <v>30</v>
      </c>
      <c r="BA37" s="152">
        <f>IF(ISBLANK(Výsledky!$KX$3),"",Výsledky!KX46)</f>
        <v>20</v>
      </c>
      <c r="BB37" s="152">
        <f>IF(ISBLANK(Výsledky!$LE$3),"",Výsledky!LE46)</f>
        <v>0</v>
      </c>
      <c r="BC37" s="152">
        <f>IF(ISBLANK(Výsledky!$LL$3),"",Výsledky!LL46)</f>
        <v>60</v>
      </c>
      <c r="BD37" s="152" t="str">
        <f>IF(ISBLANK(Výsledky!$LS$3),"",Výsledky!LS46)</f>
        <v>-</v>
      </c>
      <c r="BE37" s="152">
        <f>IF(ISBLANK(Výsledky!$LZ$3),"",Výsledky!LZ46)</f>
        <v>20</v>
      </c>
      <c r="BF37" s="152" t="str">
        <f>IF(ISBLANK(Výsledky!$MG$3),"",Výsledky!MG46)</f>
        <v>-</v>
      </c>
      <c r="BG37" s="152">
        <f>IF(ISBLANK(Výsledky!$MN$3),"",Výsledky!MN46)</f>
        <v>60</v>
      </c>
      <c r="BH37" s="152">
        <f>IF(ISBLANK(Výsledky!$MU$3),"",Výsledky!MU46)</f>
        <v>0</v>
      </c>
      <c r="BI37" s="152">
        <f>IF(ISBLANK(Výsledky!$NB$3),"",Výsledky!NB46)</f>
        <v>30</v>
      </c>
      <c r="BJ37" s="152" t="str">
        <f>IF(ISBLANK(Výsledky!$NI$3),"",Výsledky!NI46)</f>
        <v/>
      </c>
      <c r="BK37" s="152">
        <f>IF(ISBLANK(Výsledky!$NP$3),"",Výsledky!NP46)</f>
        <v>20</v>
      </c>
      <c r="BL37" s="152" t="str">
        <f>IF(ISBLANK(Výsledky!$NW$3),"",Výsledky!NW46)</f>
        <v>-</v>
      </c>
      <c r="BM37" s="152">
        <f>IF(ISBLANK(Výsledky!$OD$3),"",Výsledky!OD46)</f>
        <v>50</v>
      </c>
      <c r="BN37" s="152" t="str">
        <f>IF(ISBLANK(Výsledky!$OK$3),"",Výsledky!OK46)</f>
        <v/>
      </c>
      <c r="BO37" s="152" t="str">
        <f>IF(ISBLANK(Výsledky!$OR$3),"",Výsledky!OR46)</f>
        <v/>
      </c>
      <c r="BP37" s="152" t="str">
        <f>IF(ISBLANK(Výsledky!$OY$3),"",Výsledky!OY46)</f>
        <v/>
      </c>
      <c r="BQ37" s="152" t="str">
        <f>IF(ISBLANK(Výsledky!$PF$3),"",Výsledky!PF46)</f>
        <v/>
      </c>
      <c r="BR37" s="152" t="str">
        <f>IF(ISBLANK(Výsledky!$PM$3),"",Výsledky!PM46)</f>
        <v/>
      </c>
      <c r="BS37" s="152" t="str">
        <f>IF(ISBLANK(Výsledky!$PT$3),"",Výsledky!PT46)</f>
        <v/>
      </c>
      <c r="BT37" s="153" t="str">
        <f>IF(ISBLANK(Výsledky!$QA$3),"",Výsledky!QA46)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Tipy!A79</f>
        <v>2</v>
      </c>
      <c r="D38" s="179" t="str">
        <f>Tipy!B79</f>
        <v>Popbob</v>
      </c>
      <c r="E38" s="308">
        <f>SUM(F38:I38)</f>
        <v>1630</v>
      </c>
      <c r="F38" s="306">
        <f>IF(ISBLANK(Výsledky!$I$3),"-",SUM(J38:M38,O38,Q38,S38:T38,V38,X38,Z38:AA38,AC38:AE38,AG38:AI38,AK38:AM38,AP38,AR38,AT38:AU38,AW38:AX38,BA38,BC38:BD38,BF38,BH38,BJ38,BL38,BN38,BP38,BR38:BS38))</f>
        <v>1030</v>
      </c>
      <c r="G38" s="151">
        <f>IF(ISBLANK(Výsledky!$AK$3),"-",SUM(N38,R38,U38,Y38,AB38,AF38,AV38,BB38,BG38,BI38,BM38,BO38,BT38))</f>
        <v>260</v>
      </c>
      <c r="H38" s="151">
        <f>IF(ISBLANK(Výsledky!$AY$3),"-",SUM(P38,W38,AJ38,AO38,AQ38,AY38))</f>
        <v>250</v>
      </c>
      <c r="I38" s="167">
        <f>IF(ISBLANK(Výsledky!$HK$3),"-",SUM(AN38,AS38,AZ38,BE38,BK38,BQ38))</f>
        <v>90</v>
      </c>
      <c r="J38" s="164">
        <f>IF(ISBLANK(Výsledky!$I$3),"",Výsledky!I85)</f>
        <v>60</v>
      </c>
      <c r="K38" s="152">
        <f>IF(ISBLANK(Výsledky!$P$3),"",Výsledky!P85)</f>
        <v>60</v>
      </c>
      <c r="L38" s="152">
        <f>IF(ISBLANK(Výsledky!$W$3),"",Výsledky!W85)</f>
        <v>50</v>
      </c>
      <c r="M38" s="152">
        <f>IF(ISBLANK(Výsledky!$AD$3),"",Výsledky!AD85)</f>
        <v>70</v>
      </c>
      <c r="N38" s="152">
        <f>IF(ISBLANK(Výsledky!$AK$3),"",Výsledky!AK85)</f>
        <v>30</v>
      </c>
      <c r="O38" s="152">
        <f>IF(ISBLANK(Výsledky!$AR$3),"",Výsledky!AR85)</f>
        <v>80</v>
      </c>
      <c r="P38" s="152">
        <f>IF(ISBLANK(Výsledky!$AY$3),"",Výsledky!AY85)</f>
        <v>80</v>
      </c>
      <c r="Q38" s="152">
        <f>IF(ISBLANK(Výsledky!$BF$3),"",Výsledky!BF85)</f>
        <v>0</v>
      </c>
      <c r="R38" s="152">
        <f>IF(ISBLANK(Výsledky!$BM$3),"",Výsledky!BM85)</f>
        <v>20</v>
      </c>
      <c r="S38" s="152">
        <f>IF(ISBLANK(Výsledky!$BT$3),"",Výsledky!BT85)</f>
        <v>0</v>
      </c>
      <c r="T38" s="152">
        <f>IF(ISBLANK(Výsledky!$CA$3),"",Výsledky!CA85)</f>
        <v>20</v>
      </c>
      <c r="U38" s="152">
        <f>IF(ISBLANK(Výsledky!$CH$3),"",Výsledky!CH85)</f>
        <v>10</v>
      </c>
      <c r="V38" s="152">
        <f>IF(ISBLANK(Výsledky!$CO$3),"",Výsledky!CO85)</f>
        <v>30</v>
      </c>
      <c r="W38" s="152">
        <f>IF(ISBLANK(Výsledky!$CV$3),"",Výsledky!CV85)</f>
        <v>50</v>
      </c>
      <c r="X38" s="152">
        <f>IF(ISBLANK(Výsledky!$DC$3),"",Výsledky!DC85)</f>
        <v>40</v>
      </c>
      <c r="Y38" s="152">
        <f>IF(ISBLANK(Výsledky!$DJ$3),"",Výsledky!DJ85)</f>
        <v>30</v>
      </c>
      <c r="Z38" s="152">
        <f>IF(ISBLANK(Výsledky!$DQ$3),"",Výsledky!DQ85)</f>
        <v>10</v>
      </c>
      <c r="AA38" s="152">
        <f>IF(ISBLANK(Výsledky!$DX$3),"",Výsledky!DX85)</f>
        <v>80</v>
      </c>
      <c r="AB38" s="152">
        <f>IF(ISBLANK(Výsledky!$EE$3),"",Výsledky!EE85)</f>
        <v>30</v>
      </c>
      <c r="AC38" s="152">
        <f>IF(ISBLANK(Výsledky!$EL$3),"",Výsledky!EL85)</f>
        <v>60</v>
      </c>
      <c r="AD38" s="152">
        <f>IF(ISBLANK(Výsledky!$ES$3),"",Výsledky!ES85)</f>
        <v>50</v>
      </c>
      <c r="AE38" s="152">
        <f>IF(ISBLANK(Výsledky!$EZ$3),"",Výsledky!EZ85)</f>
        <v>30</v>
      </c>
      <c r="AF38" s="152">
        <f>IF(ISBLANK(Výsledky!$FG$3),"",Výsledky!FG85)</f>
        <v>10</v>
      </c>
      <c r="AG38" s="152">
        <f>IF(ISBLANK(Výsledky!$FN$3),"",Výsledky!FN85)</f>
        <v>50</v>
      </c>
      <c r="AH38" s="152">
        <f>IF(ISBLANK(Výsledky!$FU$3),"",Výsledky!FU85)</f>
        <v>50</v>
      </c>
      <c r="AI38" s="152" t="str">
        <f>IF(ISBLANK(Výsledky!$GB$3),"",Výsledky!GB85)</f>
        <v>-</v>
      </c>
      <c r="AJ38" s="152">
        <f>IF(ISBLANK(Výsledky!$GI$3),"",Výsledky!GI85)</f>
        <v>30</v>
      </c>
      <c r="AK38" s="152" t="str">
        <f>IF(ISBLANK(Výsledky!$GP$3),"",Výsledky!GP85)</f>
        <v>-</v>
      </c>
      <c r="AL38" s="152">
        <v>0</v>
      </c>
      <c r="AM38" s="152">
        <f>IF(ISBLANK(Výsledky!$HD$3),"",Výsledky!HD85)</f>
        <v>10</v>
      </c>
      <c r="AN38" s="152" t="str">
        <f>IF(ISBLANK(Výsledky!$HK$3),"",Výsledky!HK85)</f>
        <v>-</v>
      </c>
      <c r="AO38" s="152">
        <f>IF(ISBLANK(Výsledky!$HR$3),"",Výsledky!HR85)</f>
        <v>0</v>
      </c>
      <c r="AP38" s="152">
        <f>IF(ISBLANK(Výsledky!$HY$3),"",Výsledky!HY85)</f>
        <v>40</v>
      </c>
      <c r="AQ38" s="152">
        <f>IF(ISBLANK(Výsledky!$IF$3),"",Výsledky!IF85)</f>
        <v>90</v>
      </c>
      <c r="AR38" s="152">
        <f>IF(ISBLANK(Výsledky!$IM$3),"",Výsledky!IM85)</f>
        <v>20</v>
      </c>
      <c r="AS38" s="152">
        <f>IF(ISBLANK(Výsledky!$IT$3),"",Výsledky!IT85)</f>
        <v>30</v>
      </c>
      <c r="AT38" s="152">
        <f>IF(ISBLANK(Výsledky!$JA$3),"",Výsledky!JA85)</f>
        <v>30</v>
      </c>
      <c r="AU38" s="152" t="str">
        <f>IF(ISBLANK(Výsledky!$JH$3),"",Výsledky!JH85)</f>
        <v>-</v>
      </c>
      <c r="AV38" s="152">
        <f>IF(ISBLANK(Výsledky!$JO$3),"",Výsledky!JO85)</f>
        <v>80</v>
      </c>
      <c r="AW38" s="152" t="str">
        <f>IF(ISBLANK(Výsledky!$JV$3),"",Výsledky!JV85)</f>
        <v>-</v>
      </c>
      <c r="AX38" s="152">
        <f>IF(ISBLANK(Výsledky!$KC$3),"",Výsledky!KC85)</f>
        <v>60</v>
      </c>
      <c r="AY38" s="152">
        <f>IF(ISBLANK(Výsledky!$KJ$3),"",Výsledky!KJ85)</f>
        <v>0</v>
      </c>
      <c r="AZ38" s="152" t="str">
        <f>IF(ISBLANK(Výsledky!$KQ$3),"",Výsledky!KQ85)</f>
        <v>-</v>
      </c>
      <c r="BA38" s="152">
        <f>IF(ISBLANK(Výsledky!$KX$3),"",Výsledky!KX85)</f>
        <v>30</v>
      </c>
      <c r="BB38" s="152" t="str">
        <f>IF(ISBLANK(Výsledky!$LE$3),"",Výsledky!LE85)</f>
        <v>-</v>
      </c>
      <c r="BC38" s="152" t="str">
        <f>IF(ISBLANK(Výsledky!$LL$3),"",Výsledky!LL85)</f>
        <v>-</v>
      </c>
      <c r="BD38" s="152" t="str">
        <f>IF(ISBLANK(Výsledky!$LS$3),"",Výsledky!LS85)</f>
        <v>-</v>
      </c>
      <c r="BE38" s="152">
        <f>IF(ISBLANK(Výsledky!$LZ$3),"",Výsledky!LZ85)</f>
        <v>60</v>
      </c>
      <c r="BF38" s="152">
        <f>IF(ISBLANK(Výsledky!$MG$3),"",Výsledky!MG85)</f>
        <v>20</v>
      </c>
      <c r="BG38" s="152">
        <f>IF(ISBLANK(Výsledky!$MN$3),"",Výsledky!MN85)</f>
        <v>50</v>
      </c>
      <c r="BH38" s="152">
        <f>IF(ISBLANK(Výsledky!$MU$3),"",Výsledky!MU85)</f>
        <v>40</v>
      </c>
      <c r="BI38" s="152" t="str">
        <f>IF(ISBLANK(Výsledky!$NB$3),"",Výsledky!NB85)</f>
        <v>-</v>
      </c>
      <c r="BJ38" s="152" t="str">
        <f>IF(ISBLANK(Výsledky!$NI$3),"",Výsledky!NI85)</f>
        <v/>
      </c>
      <c r="BK38" s="152" t="str">
        <f>IF(ISBLANK(Výsledky!$NP$3),"",Výsledky!NP85)</f>
        <v>-</v>
      </c>
      <c r="BL38" s="152">
        <f>IF(ISBLANK(Výsledky!$NW$3),"",Výsledky!NW85)</f>
        <v>40</v>
      </c>
      <c r="BM38" s="152" t="str">
        <f>IF(ISBLANK(Výsledky!$OD$3),"",Výsledky!OD85)</f>
        <v>-</v>
      </c>
      <c r="BN38" s="152" t="str">
        <f>IF(ISBLANK(Výsledky!$OK$3),"",Výsledky!OK85)</f>
        <v/>
      </c>
      <c r="BO38" s="152" t="str">
        <f>IF(ISBLANK(Výsledky!$OR$3),"",Výsledky!OR85)</f>
        <v/>
      </c>
      <c r="BP38" s="152" t="str">
        <f>IF(ISBLANK(Výsledky!$OY$3),"",Výsledky!OY85)</f>
        <v/>
      </c>
      <c r="BQ38" s="152" t="str">
        <f>IF(ISBLANK(Výsledky!$PF$3),"",Výsledky!PF85)</f>
        <v/>
      </c>
      <c r="BR38" s="152" t="str">
        <f>IF(ISBLANK(Výsledky!$PM$3),"",Výsledky!PM85)</f>
        <v/>
      </c>
      <c r="BS38" s="152" t="str">
        <f>IF(ISBLANK(Výsledky!$PT$3),"",Výsledky!PT85)</f>
        <v/>
      </c>
      <c r="BT38" s="153" t="str">
        <f>IF(ISBLANK(Výsledky!$QA$3),"",Výsledky!QA85)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Tipy!A32</f>
        <v>20</v>
      </c>
      <c r="D39" s="179" t="str">
        <f>Tipy!B32</f>
        <v>ivez</v>
      </c>
      <c r="E39" s="308">
        <f>SUM(F39:I39)</f>
        <v>1630</v>
      </c>
      <c r="F39" s="306">
        <f>IF(ISBLANK(Výsledky!$I$3),"-",SUM(J39:M39,O39,Q39,S39:T39,V39,X39,Z39:AA39,AC39:AE39,AG39:AI39,AK39:AM39,AP39,AR39,AT39:AU39,AW39:AX39,BA39,BC39:BD39,BF39,BH39,BJ39,BL39,BN39,BP39,BR39:BS39))</f>
        <v>890</v>
      </c>
      <c r="G39" s="151">
        <f>IF(ISBLANK(Výsledky!$AK$3),"-",SUM(N39,R39,U39,Y39,AB39,AF39,AV39,BB39,BG39,BI39,BM39,BO39,BT39))</f>
        <v>440</v>
      </c>
      <c r="H39" s="151">
        <f>IF(ISBLANK(Výsledky!$AY$3),"-",SUM(P39,W39,AJ39,AO39,AQ39,AY39))</f>
        <v>170</v>
      </c>
      <c r="I39" s="167">
        <f>IF(ISBLANK(Výsledky!$HK$3),"-",SUM(AN39,AS39,AZ39,BE39,BK39,BQ39))</f>
        <v>130</v>
      </c>
      <c r="J39" s="164" t="str">
        <f>IF(ISBLANK(Výsledky!$I$3),"",Výsledky!I38)</f>
        <v>-</v>
      </c>
      <c r="K39" s="152">
        <f>IF(ISBLANK(Výsledky!$P$3),"",Výsledky!P38)</f>
        <v>50</v>
      </c>
      <c r="L39" s="152">
        <f>IF(ISBLANK(Výsledky!$W$3),"",Výsledky!W38)</f>
        <v>30</v>
      </c>
      <c r="M39" s="152" t="str">
        <f>IF(ISBLANK(Výsledky!$AD$3),"",Výsledky!AD38)</f>
        <v>-</v>
      </c>
      <c r="N39" s="152">
        <f>IF(ISBLANK(Výsledky!$AK$3),"",Výsledky!AK38)</f>
        <v>60</v>
      </c>
      <c r="O39" s="152" t="str">
        <f>IF(ISBLANK(Výsledky!$AR$3),"",Výsledky!AR38)</f>
        <v>-</v>
      </c>
      <c r="P39" s="152">
        <f>IF(ISBLANK(Výsledky!$AY$3),"",Výsledky!AY38)</f>
        <v>90</v>
      </c>
      <c r="Q39" s="152">
        <f>IF(ISBLANK(Výsledky!$BF$3),"",Výsledky!BF38)</f>
        <v>0</v>
      </c>
      <c r="R39" s="152">
        <f>IF(ISBLANK(Výsledky!$BM$3),"",Výsledky!BM38)</f>
        <v>50</v>
      </c>
      <c r="S39" s="152">
        <f>IF(ISBLANK(Výsledky!$BT$3),"",Výsledky!BT38)</f>
        <v>30</v>
      </c>
      <c r="T39" s="152" t="str">
        <f>IF(ISBLANK(Výsledky!$CA$3),"",Výsledky!CA38)</f>
        <v>-</v>
      </c>
      <c r="U39" s="152">
        <f>IF(ISBLANK(Výsledky!$CH$3),"",Výsledky!CH38)</f>
        <v>60</v>
      </c>
      <c r="V39" s="152">
        <f>IF(ISBLANK(Výsledky!$CO$3),"",Výsledky!CO38)</f>
        <v>20</v>
      </c>
      <c r="W39" s="152">
        <f>IF(ISBLANK(Výsledky!$CV$3),"",Výsledky!CV38)</f>
        <v>60</v>
      </c>
      <c r="X39" s="152">
        <f>IF(ISBLANK(Výsledky!$DC$3),"",Výsledky!DC38)</f>
        <v>0</v>
      </c>
      <c r="Y39" s="152">
        <f>IF(ISBLANK(Výsledky!$DJ$3),"",Výsledky!DJ38)</f>
        <v>20</v>
      </c>
      <c r="Z39" s="152">
        <f>IF(ISBLANK(Výsledky!$DQ$3),"",Výsledky!DQ38)</f>
        <v>0</v>
      </c>
      <c r="AA39" s="152">
        <f>IF(ISBLANK(Výsledky!$DX$3),"",Výsledky!DX38)</f>
        <v>60</v>
      </c>
      <c r="AB39" s="152">
        <f>IF(ISBLANK(Výsledky!$EE$3),"",Výsledky!EE38)</f>
        <v>50</v>
      </c>
      <c r="AC39" s="152">
        <f>IF(ISBLANK(Výsledky!$EL$3),"",Výsledky!EL38)</f>
        <v>20</v>
      </c>
      <c r="AD39" s="152">
        <f>IF(ISBLANK(Výsledky!$ES$3),"",Výsledky!ES38)</f>
        <v>30</v>
      </c>
      <c r="AE39" s="152">
        <f>IF(ISBLANK(Výsledky!$EZ$3),"",Výsledky!EZ38)</f>
        <v>20</v>
      </c>
      <c r="AF39" s="152">
        <f>IF(ISBLANK(Výsledky!$FG$3),"",Výsledky!FG38)</f>
        <v>60</v>
      </c>
      <c r="AG39" s="152">
        <f>IF(ISBLANK(Výsledky!$FN$3),"",Výsledky!FN38)</f>
        <v>50</v>
      </c>
      <c r="AH39" s="152">
        <f>IF(ISBLANK(Výsledky!$FU$3),"",Výsledky!FU38)</f>
        <v>70</v>
      </c>
      <c r="AI39" s="152">
        <f>IF(ISBLANK(Výsledky!$GB$3),"",Výsledky!GB38)</f>
        <v>0</v>
      </c>
      <c r="AJ39" s="152">
        <f>IF(ISBLANK(Výsledky!$GI$3),"",Výsledky!GI38)</f>
        <v>0</v>
      </c>
      <c r="AK39" s="152">
        <f>IF(ISBLANK(Výsledky!$GP$3),"",Výsledky!GP38)</f>
        <v>50</v>
      </c>
      <c r="AL39" s="152">
        <v>0</v>
      </c>
      <c r="AM39" s="152">
        <f>IF(ISBLANK(Výsledky!$HD$3),"",Výsledky!HD38)</f>
        <v>30</v>
      </c>
      <c r="AN39" s="152" t="str">
        <f>IF(ISBLANK(Výsledky!$HK$3),"",Výsledky!HK38)</f>
        <v>-</v>
      </c>
      <c r="AO39" s="152">
        <f>IF(ISBLANK(Výsledky!$HR$3),"",Výsledky!HR38)</f>
        <v>0</v>
      </c>
      <c r="AP39" s="152">
        <f>IF(ISBLANK(Výsledky!$HY$3),"",Výsledky!HY38)</f>
        <v>50</v>
      </c>
      <c r="AQ39" s="152">
        <f>IF(ISBLANK(Výsledky!$IF$3),"",Výsledky!IF38)</f>
        <v>20</v>
      </c>
      <c r="AR39" s="152" t="str">
        <f>IF(ISBLANK(Výsledky!$IM$3),"",Výsledky!IM38)</f>
        <v>-</v>
      </c>
      <c r="AS39" s="152">
        <f>IF(ISBLANK(Výsledky!$IT$3),"",Výsledky!IT38)</f>
        <v>60</v>
      </c>
      <c r="AT39" s="152">
        <f>IF(ISBLANK(Výsledky!$JA$3),"",Výsledky!JA38)</f>
        <v>60</v>
      </c>
      <c r="AU39" s="152">
        <f>IF(ISBLANK(Výsledky!$JH$3),"",Výsledky!JH38)</f>
        <v>20</v>
      </c>
      <c r="AV39" s="152">
        <f>IF(ISBLANK(Výsledky!$JO$3),"",Výsledky!JO38)</f>
        <v>20</v>
      </c>
      <c r="AW39" s="152">
        <f>IF(ISBLANK(Výsledky!$JV$3),"",Výsledky!JV38)</f>
        <v>60</v>
      </c>
      <c r="AX39" s="152">
        <f>IF(ISBLANK(Výsledky!$KC$3),"",Výsledky!KC38)</f>
        <v>20</v>
      </c>
      <c r="AY39" s="152">
        <f>IF(ISBLANK(Výsledky!$KJ$3),"",Výsledky!KJ38)</f>
        <v>0</v>
      </c>
      <c r="AZ39" s="152">
        <f>IF(ISBLANK(Výsledky!$KQ$3),"",Výsledky!KQ38)</f>
        <v>20</v>
      </c>
      <c r="BA39" s="152">
        <f>IF(ISBLANK(Výsledky!$KX$3),"",Výsledky!KX38)</f>
        <v>30</v>
      </c>
      <c r="BB39" s="152">
        <f>IF(ISBLANK(Výsledky!$LE$3),"",Výsledky!LE38)</f>
        <v>0</v>
      </c>
      <c r="BC39" s="152">
        <f>IF(ISBLANK(Výsledky!$LL$3),"",Výsledky!LL38)</f>
        <v>30</v>
      </c>
      <c r="BD39" s="152">
        <f>IF(ISBLANK(Výsledky!$LS$3),"",Výsledky!LS38)</f>
        <v>60</v>
      </c>
      <c r="BE39" s="152">
        <f>IF(ISBLANK(Výsledky!$LZ$3),"",Výsledky!LZ38)</f>
        <v>20</v>
      </c>
      <c r="BF39" s="152">
        <f>IF(ISBLANK(Výsledky!$MG$3),"",Výsledky!MG38)</f>
        <v>30</v>
      </c>
      <c r="BG39" s="152">
        <f>IF(ISBLANK(Výsledky!$MN$3),"",Výsledky!MN38)</f>
        <v>60</v>
      </c>
      <c r="BH39" s="152">
        <f>IF(ISBLANK(Výsledky!$MU$3),"",Výsledky!MU38)</f>
        <v>30</v>
      </c>
      <c r="BI39" s="152">
        <f>IF(ISBLANK(Výsledky!$NB$3),"",Výsledky!NB38)</f>
        <v>30</v>
      </c>
      <c r="BJ39" s="152" t="str">
        <f>IF(ISBLANK(Výsledky!$NI$3),"",Výsledky!NI38)</f>
        <v/>
      </c>
      <c r="BK39" s="152">
        <f>IF(ISBLANK(Výsledky!$NP$3),"",Výsledky!NP38)</f>
        <v>30</v>
      </c>
      <c r="BL39" s="152">
        <f>IF(ISBLANK(Výsledky!$NW$3),"",Výsledky!NW38)</f>
        <v>40</v>
      </c>
      <c r="BM39" s="152">
        <f>IF(ISBLANK(Výsledky!$OD$3),"",Výsledky!OD38)</f>
        <v>30</v>
      </c>
      <c r="BN39" s="152" t="str">
        <f>IF(ISBLANK(Výsledky!$OK$3),"",Výsledky!OK38)</f>
        <v/>
      </c>
      <c r="BO39" s="152" t="str">
        <f>IF(ISBLANK(Výsledky!$OR$3),"",Výsledky!OR38)</f>
        <v/>
      </c>
      <c r="BP39" s="152" t="str">
        <f>IF(ISBLANK(Výsledky!$OY$3),"",Výsledky!OY38)</f>
        <v/>
      </c>
      <c r="BQ39" s="152" t="str">
        <f>IF(ISBLANK(Výsledky!$PF$3),"",Výsledky!PF38)</f>
        <v/>
      </c>
      <c r="BR39" s="152" t="str">
        <f>IF(ISBLANK(Výsledky!$PM$3),"",Výsledky!PM38)</f>
        <v/>
      </c>
      <c r="BS39" s="152" t="str">
        <f>IF(ISBLANK(Výsledky!$PT$3),"",Výsledky!PT38)</f>
        <v/>
      </c>
      <c r="BT39" s="153" t="str">
        <f>IF(ISBLANK(Výsledky!$QA$3),"",Výsledky!QA38)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Tipy!A104</f>
        <v>32</v>
      </c>
      <c r="D40" s="179" t="str">
        <f>Tipy!B104</f>
        <v>Yogino</v>
      </c>
      <c r="E40" s="308">
        <f>SUM(F40:I40)</f>
        <v>1600</v>
      </c>
      <c r="F40" s="306">
        <f>IF(ISBLANK(Výsledky!$I$3),"-",SUM(J40:M40,O40,Q40,S40:T40,V40,X40,Z40:AA40,AC40:AE40,AG40:AI40,AK40:AM40,AP40,AR40,AT40:AU40,AW40:AX40,BA40,BC40:BD40,BF40,BH40,BJ40,BL40,BN40,BP40,BR40:BS40))</f>
        <v>1050</v>
      </c>
      <c r="G40" s="151">
        <f>IF(ISBLANK(Výsledky!$AK$3),"-",SUM(N40,R40,U40,Y40,AB40,AF40,AV40,BB40,BG40,BI40,BM40,BO40,BT40))</f>
        <v>310</v>
      </c>
      <c r="H40" s="151">
        <f>IF(ISBLANK(Výsledky!$AY$3),"-",SUM(P40,W40,AJ40,AO40,AQ40,AY40))</f>
        <v>180</v>
      </c>
      <c r="I40" s="167">
        <f>IF(ISBLANK(Výsledky!$HK$3),"-",SUM(AN40,AS40,AZ40,BE40,BK40,BQ40))</f>
        <v>60</v>
      </c>
      <c r="J40" s="164">
        <f>IF(ISBLANK(Výsledky!$I$3),"",Výsledky!I110)</f>
        <v>80</v>
      </c>
      <c r="K40" s="152">
        <f>IF(ISBLANK(Výsledky!$P$3),"",Výsledky!P110)</f>
        <v>30</v>
      </c>
      <c r="L40" s="152">
        <f>IF(ISBLANK(Výsledky!$W$3),"",Výsledky!W110)</f>
        <v>0</v>
      </c>
      <c r="M40" s="152">
        <f>IF(ISBLANK(Výsledky!$AD$3),"",Výsledky!AD110)</f>
        <v>60</v>
      </c>
      <c r="N40" s="152">
        <f>IF(ISBLANK(Výsledky!$AK$3),"",Výsledky!AK110)</f>
        <v>50</v>
      </c>
      <c r="O40" s="152">
        <f>IF(ISBLANK(Výsledky!$AR$3),"",Výsledky!AR110)</f>
        <v>60</v>
      </c>
      <c r="P40" s="152">
        <f>IF(ISBLANK(Výsledky!$AY$3),"",Výsledky!AY110)</f>
        <v>70</v>
      </c>
      <c r="Q40" s="152">
        <f>IF(ISBLANK(Výsledky!$BF$3),"",Výsledky!BF110)</f>
        <v>30</v>
      </c>
      <c r="R40" s="152">
        <f>IF(ISBLANK(Výsledky!$BM$3),"",Výsledky!BM110)</f>
        <v>50</v>
      </c>
      <c r="S40" s="152">
        <f>IF(ISBLANK(Výsledky!$BT$3),"",Výsledky!BT110)</f>
        <v>30</v>
      </c>
      <c r="T40" s="152">
        <f>IF(ISBLANK(Výsledky!$CA$3),"",Výsledky!CA110)</f>
        <v>50</v>
      </c>
      <c r="U40" s="152">
        <f>IF(ISBLANK(Výsledky!$CH$3),"",Výsledky!CH110)</f>
        <v>30</v>
      </c>
      <c r="V40" s="152">
        <f>IF(ISBLANK(Výsledky!$CO$3),"",Výsledky!CO110)</f>
        <v>60</v>
      </c>
      <c r="W40" s="152">
        <f>IF(ISBLANK(Výsledky!$CV$3),"",Výsledky!CV110)</f>
        <v>50</v>
      </c>
      <c r="X40" s="152">
        <f>IF(ISBLANK(Výsledky!$DC$3),"",Výsledky!DC110)</f>
        <v>0</v>
      </c>
      <c r="Y40" s="152">
        <f>IF(ISBLANK(Výsledky!$DJ$3),"",Výsledky!DJ110)</f>
        <v>30</v>
      </c>
      <c r="Z40" s="152">
        <f>IF(ISBLANK(Výsledky!$DQ$3),"",Výsledky!DQ110)</f>
        <v>10</v>
      </c>
      <c r="AA40" s="152">
        <f>IF(ISBLANK(Výsledky!$DX$3),"",Výsledky!DX110)</f>
        <v>60</v>
      </c>
      <c r="AB40" s="152" t="str">
        <f>IF(ISBLANK(Výsledky!$EE$3),"",Výsledky!EE110)</f>
        <v>-</v>
      </c>
      <c r="AC40" s="152">
        <f>IF(ISBLANK(Výsledky!$EL$3),"",Výsledky!EL110)</f>
        <v>30</v>
      </c>
      <c r="AD40" s="152">
        <f>IF(ISBLANK(Výsledky!$ES$3),"",Výsledky!ES110)</f>
        <v>20</v>
      </c>
      <c r="AE40" s="152">
        <f>IF(ISBLANK(Výsledky!$EZ$3),"",Výsledky!EZ110)</f>
        <v>30</v>
      </c>
      <c r="AF40" s="152">
        <f>IF(ISBLANK(Výsledky!$FG$3),"",Výsledky!FG110)</f>
        <v>70</v>
      </c>
      <c r="AG40" s="152">
        <f>IF(ISBLANK(Výsledky!$FN$3),"",Výsledky!FN110)</f>
        <v>50</v>
      </c>
      <c r="AH40" s="152">
        <f>IF(ISBLANK(Výsledky!$FU$3),"",Výsledky!FU110)</f>
        <v>50</v>
      </c>
      <c r="AI40" s="152">
        <f>IF(ISBLANK(Výsledky!$GB$3),"",Výsledky!GB110)</f>
        <v>10</v>
      </c>
      <c r="AJ40" s="152">
        <f>IF(ISBLANK(Výsledky!$GI$3),"",Výsledky!GI110)</f>
        <v>0</v>
      </c>
      <c r="AK40" s="152">
        <f>IF(ISBLANK(Výsledky!$GP$3),"",Výsledky!GP110)</f>
        <v>50</v>
      </c>
      <c r="AL40" s="152">
        <v>0</v>
      </c>
      <c r="AM40" s="152">
        <f>IF(ISBLANK(Výsledky!$HD$3),"",Výsledky!HD110)</f>
        <v>10</v>
      </c>
      <c r="AN40" s="152">
        <f>IF(ISBLANK(Výsledky!$HK$3),"",Výsledky!HK110)</f>
        <v>20</v>
      </c>
      <c r="AO40" s="152">
        <f>IF(ISBLANK(Výsledky!$HR$3),"",Výsledky!HR110)</f>
        <v>0</v>
      </c>
      <c r="AP40" s="152" t="str">
        <f>IF(ISBLANK(Výsledky!$HY$3),"",Výsledky!HY110)</f>
        <v>-</v>
      </c>
      <c r="AQ40" s="152">
        <f>IF(ISBLANK(Výsledky!$IF$3),"",Výsledky!IF110)</f>
        <v>60</v>
      </c>
      <c r="AR40" s="152">
        <f>IF(ISBLANK(Výsledky!$IM$3),"",Výsledky!IM110)</f>
        <v>30</v>
      </c>
      <c r="AS40" s="152" t="str">
        <f>IF(ISBLANK(Výsledky!$IT$3),"",Výsledky!IT110)</f>
        <v>-</v>
      </c>
      <c r="AT40" s="152" t="str">
        <f>IF(ISBLANK(Výsledky!$JA$3),"",Výsledky!JA110)</f>
        <v>-</v>
      </c>
      <c r="AU40" s="152">
        <f>IF(ISBLANK(Výsledky!$JH$3),"",Výsledky!JH110)</f>
        <v>30</v>
      </c>
      <c r="AV40" s="152">
        <f>IF(ISBLANK(Výsledky!$JO$3),"",Výsledky!JO110)</f>
        <v>50</v>
      </c>
      <c r="AW40" s="152">
        <f>IF(ISBLANK(Výsledky!$JV$3),"",Výsledky!JV110)</f>
        <v>50</v>
      </c>
      <c r="AX40" s="152">
        <f>IF(ISBLANK(Výsledky!$KC$3),"",Výsledky!KC110)</f>
        <v>50</v>
      </c>
      <c r="AY40" s="152">
        <f>IF(ISBLANK(Výsledky!$KJ$3),"",Výsledky!KJ110)</f>
        <v>0</v>
      </c>
      <c r="AZ40" s="152">
        <f>IF(ISBLANK(Výsledky!$KQ$3),"",Výsledky!KQ110)</f>
        <v>20</v>
      </c>
      <c r="BA40" s="152">
        <f>IF(ISBLANK(Výsledky!$KX$3),"",Výsledky!KX110)</f>
        <v>20</v>
      </c>
      <c r="BB40" s="152">
        <f>IF(ISBLANK(Výsledky!$LE$3),"",Výsledky!LE110)</f>
        <v>0</v>
      </c>
      <c r="BC40" s="152">
        <f>IF(ISBLANK(Výsledky!$LL$3),"",Výsledky!LL110)</f>
        <v>30</v>
      </c>
      <c r="BD40" s="152">
        <f>IF(ISBLANK(Výsledky!$LS$3),"",Výsledky!LS110)</f>
        <v>60</v>
      </c>
      <c r="BE40" s="152" t="str">
        <f>IF(ISBLANK(Výsledky!$LZ$3),"",Výsledky!LZ110)</f>
        <v>-</v>
      </c>
      <c r="BF40" s="152">
        <f>IF(ISBLANK(Výsledky!$MG$3),"",Výsledky!MG110)</f>
        <v>30</v>
      </c>
      <c r="BG40" s="152">
        <f>IF(ISBLANK(Výsledky!$MN$3),"",Výsledky!MN110)</f>
        <v>30</v>
      </c>
      <c r="BH40" s="152">
        <f>IF(ISBLANK(Výsledky!$MU$3),"",Výsledky!MU110)</f>
        <v>10</v>
      </c>
      <c r="BI40" s="152">
        <f>IF(ISBLANK(Výsledky!$NB$3),"",Výsledky!NB110)</f>
        <v>0</v>
      </c>
      <c r="BJ40" s="152" t="str">
        <f>IF(ISBLANK(Výsledky!$NI$3),"",Výsledky!NI110)</f>
        <v/>
      </c>
      <c r="BK40" s="152">
        <f>IF(ISBLANK(Výsledky!$NP$3),"",Výsledky!NP110)</f>
        <v>20</v>
      </c>
      <c r="BL40" s="152">
        <f>IF(ISBLANK(Výsledky!$NW$3),"",Výsledky!NW110)</f>
        <v>20</v>
      </c>
      <c r="BM40" s="152" t="str">
        <f>IF(ISBLANK(Výsledky!$OD$3),"",Výsledky!OD110)</f>
        <v>-</v>
      </c>
      <c r="BN40" s="152" t="str">
        <f>IF(ISBLANK(Výsledky!$OK$3),"",Výsledky!OK110)</f>
        <v/>
      </c>
      <c r="BO40" s="152" t="str">
        <f>IF(ISBLANK(Výsledky!$OR$3),"",Výsledky!OR110)</f>
        <v/>
      </c>
      <c r="BP40" s="152" t="str">
        <f>IF(ISBLANK(Výsledky!$OY$3),"",Výsledky!OY110)</f>
        <v/>
      </c>
      <c r="BQ40" s="152" t="str">
        <f>IF(ISBLANK(Výsledky!$PF$3),"",Výsledky!PF110)</f>
        <v/>
      </c>
      <c r="BR40" s="152" t="str">
        <f>IF(ISBLANK(Výsledky!$PM$3),"",Výsledky!PM110)</f>
        <v/>
      </c>
      <c r="BS40" s="152" t="str">
        <f>IF(ISBLANK(Výsledky!$PT$3),"",Výsledky!PT110)</f>
        <v/>
      </c>
      <c r="BT40" s="153" t="str">
        <f>IF(ISBLANK(Výsledky!$QA$3),"",Výsledky!QA110)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Tipy!A84</f>
        <v>39</v>
      </c>
      <c r="D41" s="179" t="str">
        <f>Tipy!B84</f>
        <v>Robbie66Fowler</v>
      </c>
      <c r="E41" s="308">
        <f>SUM(F41:I41)</f>
        <v>1600</v>
      </c>
      <c r="F41" s="306">
        <f>IF(ISBLANK(Výsledky!$I$3),"-",SUM(J41:M41,O41,Q41,S41:T41,V41,X41,Z41:AA41,AC41:AE41,AG41:AI41,AK41:AM41,AP41,AR41,AT41:AU41,AW41:AX41,BA41,BC41:BD41,BF41,BH41,BJ41,BL41,BN41,BP41,BR41:BS41))</f>
        <v>1020</v>
      </c>
      <c r="G41" s="151">
        <f>IF(ISBLANK(Výsledky!$AK$3),"-",SUM(N41,R41,U41,Y41,AB41,AF41,AV41,BB41,BG41,BI41,BM41,BO41,BT41))</f>
        <v>290</v>
      </c>
      <c r="H41" s="151">
        <f>IF(ISBLANK(Výsledky!$AY$3),"-",SUM(P41,W41,AJ41,AO41,AQ41,AY41))</f>
        <v>140</v>
      </c>
      <c r="I41" s="167">
        <f>IF(ISBLANK(Výsledky!$HK$3),"-",SUM(AN41,AS41,AZ41,BE41,BK41,BQ41))</f>
        <v>150</v>
      </c>
      <c r="J41" s="164">
        <f>IF(ISBLANK(Výsledky!$I$3),"",Výsledky!I90)</f>
        <v>60</v>
      </c>
      <c r="K41" s="152">
        <f>IF(ISBLANK(Výsledky!$P$3),"",Výsledky!P90)</f>
        <v>50</v>
      </c>
      <c r="L41" s="152">
        <f>IF(ISBLANK(Výsledky!$W$3),"",Výsledky!W90)</f>
        <v>20</v>
      </c>
      <c r="M41" s="152" t="str">
        <f>IF(ISBLANK(Výsledky!$AD$3),"",Výsledky!AD90)</f>
        <v>-</v>
      </c>
      <c r="N41" s="152" t="str">
        <f>IF(ISBLANK(Výsledky!$AK$3),"",Výsledky!AK90)</f>
        <v>-</v>
      </c>
      <c r="O41" s="152">
        <f>IF(ISBLANK(Výsledky!$AR$3),"",Výsledky!AR90)</f>
        <v>80</v>
      </c>
      <c r="P41" s="152">
        <f>IF(ISBLANK(Výsledky!$AY$3),"",Výsledky!AY90)</f>
        <v>30</v>
      </c>
      <c r="Q41" s="152">
        <f>IF(ISBLANK(Výsledky!$BF$3),"",Výsledky!BF90)</f>
        <v>30</v>
      </c>
      <c r="R41" s="152">
        <f>IF(ISBLANK(Výsledky!$BM$3),"",Výsledky!BM90)</f>
        <v>50</v>
      </c>
      <c r="S41" s="152">
        <f>IF(ISBLANK(Výsledky!$BT$3),"",Výsledky!BT90)</f>
        <v>50</v>
      </c>
      <c r="T41" s="152">
        <f>IF(ISBLANK(Výsledky!$CA$3),"",Výsledky!CA90)</f>
        <v>50</v>
      </c>
      <c r="U41" s="152">
        <f>IF(ISBLANK(Výsledky!$CH$3),"",Výsledky!CH90)</f>
        <v>20</v>
      </c>
      <c r="V41" s="152">
        <f>IF(ISBLANK(Výsledky!$CO$3),"",Výsledky!CO90)</f>
        <v>60</v>
      </c>
      <c r="W41" s="152">
        <f>IF(ISBLANK(Výsledky!$CV$3),"",Výsledky!CV90)</f>
        <v>50</v>
      </c>
      <c r="X41" s="152">
        <f>IF(ISBLANK(Výsledky!$DC$3),"",Výsledky!DC90)</f>
        <v>0</v>
      </c>
      <c r="Y41" s="152">
        <f>IF(ISBLANK(Výsledky!$DJ$3),"",Výsledky!DJ90)</f>
        <v>30</v>
      </c>
      <c r="Z41" s="152">
        <f>IF(ISBLANK(Výsledky!$DQ$3),"",Výsledky!DQ90)</f>
        <v>10</v>
      </c>
      <c r="AA41" s="152">
        <f>IF(ISBLANK(Výsledky!$DX$3),"",Výsledky!DX90)</f>
        <v>50</v>
      </c>
      <c r="AB41" s="152">
        <f>IF(ISBLANK(Výsledky!$EE$3),"",Výsledky!EE90)</f>
        <v>30</v>
      </c>
      <c r="AC41" s="152">
        <f>IF(ISBLANK(Výsledky!$EL$3),"",Výsledky!EL90)</f>
        <v>20</v>
      </c>
      <c r="AD41" s="152">
        <f>IF(ISBLANK(Výsledky!$ES$3),"",Výsledky!ES90)</f>
        <v>60</v>
      </c>
      <c r="AE41" s="152">
        <f>IF(ISBLANK(Výsledky!$EZ$3),"",Výsledky!EZ90)</f>
        <v>20</v>
      </c>
      <c r="AF41" s="152">
        <f>IF(ISBLANK(Výsledky!$FG$3),"",Výsledky!FG90)</f>
        <v>10</v>
      </c>
      <c r="AG41" s="152">
        <f>IF(ISBLANK(Výsledky!$FN$3),"",Výsledky!FN90)</f>
        <v>20</v>
      </c>
      <c r="AH41" s="152">
        <f>IF(ISBLANK(Výsledky!$FU$3),"",Výsledky!FU90)</f>
        <v>20</v>
      </c>
      <c r="AI41" s="152">
        <f>IF(ISBLANK(Výsledky!$GB$3),"",Výsledky!GB90)</f>
        <v>20</v>
      </c>
      <c r="AJ41" s="152">
        <f>IF(ISBLANK(Výsledky!$GI$3),"",Výsledky!GI90)</f>
        <v>30</v>
      </c>
      <c r="AK41" s="152">
        <f>IF(ISBLANK(Výsledky!$GP$3),"",Výsledky!GP90)</f>
        <v>50</v>
      </c>
      <c r="AL41" s="152">
        <v>0</v>
      </c>
      <c r="AM41" s="152">
        <f>IF(ISBLANK(Výsledky!$HD$3),"",Výsledky!HD90)</f>
        <v>0</v>
      </c>
      <c r="AN41" s="152">
        <f>IF(ISBLANK(Výsledky!$HK$3),"",Výsledky!HK90)</f>
        <v>20</v>
      </c>
      <c r="AO41" s="152">
        <f>IF(ISBLANK(Výsledky!$HR$3),"",Výsledky!HR90)</f>
        <v>20</v>
      </c>
      <c r="AP41" s="152">
        <f>IF(ISBLANK(Výsledky!$HY$3),"",Výsledky!HY90)</f>
        <v>30</v>
      </c>
      <c r="AQ41" s="152">
        <f>IF(ISBLANK(Výsledky!$IF$3),"",Výsledky!IF90)</f>
        <v>10</v>
      </c>
      <c r="AR41" s="152">
        <f>IF(ISBLANK(Výsledky!$IM$3),"",Výsledky!IM90)</f>
        <v>30</v>
      </c>
      <c r="AS41" s="152">
        <f>IF(ISBLANK(Výsledky!$IT$3),"",Výsledky!IT90)</f>
        <v>20</v>
      </c>
      <c r="AT41" s="152">
        <f>IF(ISBLANK(Výsledky!$JA$3),"",Výsledky!JA90)</f>
        <v>50</v>
      </c>
      <c r="AU41" s="152">
        <f>IF(ISBLANK(Výsledky!$JH$3),"",Výsledky!JH90)</f>
        <v>30</v>
      </c>
      <c r="AV41" s="152">
        <f>IF(ISBLANK(Výsledky!$JO$3),"",Výsledky!JO90)</f>
        <v>50</v>
      </c>
      <c r="AW41" s="152">
        <f>IF(ISBLANK(Výsledky!$JV$3),"",Výsledky!JV90)</f>
        <v>50</v>
      </c>
      <c r="AX41" s="152">
        <f>IF(ISBLANK(Výsledky!$KC$3),"",Výsledky!KC90)</f>
        <v>0</v>
      </c>
      <c r="AY41" s="152">
        <f>IF(ISBLANK(Výsledky!$KJ$3),"",Výsledky!KJ90)</f>
        <v>0</v>
      </c>
      <c r="AZ41" s="152">
        <f>IF(ISBLANK(Výsledky!$KQ$3),"",Výsledky!KQ90)</f>
        <v>80</v>
      </c>
      <c r="BA41" s="152" t="str">
        <f>IF(ISBLANK(Výsledky!$KX$3),"",Výsledky!KX90)</f>
        <v>-</v>
      </c>
      <c r="BB41" s="152">
        <f>IF(ISBLANK(Výsledky!$LE$3),"",Výsledky!LE90)</f>
        <v>0</v>
      </c>
      <c r="BC41" s="152">
        <f>IF(ISBLANK(Výsledky!$LL$3),"",Výsledky!LL90)</f>
        <v>60</v>
      </c>
      <c r="BD41" s="152">
        <f>IF(ISBLANK(Výsledky!$LS$3),"",Výsledky!LS90)</f>
        <v>20</v>
      </c>
      <c r="BE41" s="152">
        <f>IF(ISBLANK(Výsledky!$LZ$3),"",Výsledky!LZ90)</f>
        <v>20</v>
      </c>
      <c r="BF41" s="152">
        <f>IF(ISBLANK(Výsledky!$MG$3),"",Výsledky!MG90)</f>
        <v>30</v>
      </c>
      <c r="BG41" s="152">
        <f>IF(ISBLANK(Výsledky!$MN$3),"",Výsledky!MN90)</f>
        <v>60</v>
      </c>
      <c r="BH41" s="152">
        <f>IF(ISBLANK(Výsledky!$MU$3),"",Výsledky!MU90)</f>
        <v>50</v>
      </c>
      <c r="BI41" s="152">
        <f>IF(ISBLANK(Výsledky!$NB$3),"",Výsledky!NB90)</f>
        <v>0</v>
      </c>
      <c r="BJ41" s="152" t="str">
        <f>IF(ISBLANK(Výsledky!$NI$3),"",Výsledky!NI90)</f>
        <v/>
      </c>
      <c r="BK41" s="152">
        <f>IF(ISBLANK(Výsledky!$NP$3),"",Výsledky!NP90)</f>
        <v>10</v>
      </c>
      <c r="BL41" s="152" t="str">
        <f>IF(ISBLANK(Výsledky!$NW$3),"",Výsledky!NW90)</f>
        <v>-</v>
      </c>
      <c r="BM41" s="152">
        <f>IF(ISBLANK(Výsledky!$OD$3),"",Výsledky!OD90)</f>
        <v>40</v>
      </c>
      <c r="BN41" s="152" t="str">
        <f>IF(ISBLANK(Výsledky!$OK$3),"",Výsledky!OK90)</f>
        <v/>
      </c>
      <c r="BO41" s="152" t="str">
        <f>IF(ISBLANK(Výsledky!$OR$3),"",Výsledky!OR90)</f>
        <v/>
      </c>
      <c r="BP41" s="152" t="str">
        <f>IF(ISBLANK(Výsledky!$OY$3),"",Výsledky!OY90)</f>
        <v/>
      </c>
      <c r="BQ41" s="152" t="str">
        <f>IF(ISBLANK(Výsledky!$PF$3),"",Výsledky!PF90)</f>
        <v/>
      </c>
      <c r="BR41" s="152" t="str">
        <f>IF(ISBLANK(Výsledky!$PM$3),"",Výsledky!PM90)</f>
        <v/>
      </c>
      <c r="BS41" s="152" t="str">
        <f>IF(ISBLANK(Výsledky!$PT$3),"",Výsledky!PT90)</f>
        <v/>
      </c>
      <c r="BT41" s="153" t="str">
        <f>IF(ISBLANK(Výsledky!$QA$3),"",Výsledky!QA90)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Tipy!A92</f>
        <v>100</v>
      </c>
      <c r="D42" s="179" t="str">
        <f>Tipy!B92</f>
        <v>Stanley</v>
      </c>
      <c r="E42" s="308">
        <f>SUM(F42:I42)</f>
        <v>1600</v>
      </c>
      <c r="F42" s="306">
        <f>IF(ISBLANK(Výsledky!$I$3),"-",SUM(J42:M42,O42,Q42,S42:T42,V42,X42,Z42:AA42,AC42:AE42,AG42:AI42,AK42:AM42,AP42,AR42,AT42:AU42,AW42:AX42,BA42,BC42:BD42,BF42,BH42,BJ42,BL42,BN42,BP42,BR42:BS42))</f>
        <v>1150</v>
      </c>
      <c r="G42" s="151">
        <f>IF(ISBLANK(Výsledky!$AK$3),"-",SUM(N42,R42,U42,Y42,AB42,AF42,AV42,BB42,BG42,BI42,BM42,BO42,BT42))</f>
        <v>170</v>
      </c>
      <c r="H42" s="151">
        <f>IF(ISBLANK(Výsledky!$AY$3),"-",SUM(P42,W42,AJ42,AO42,AQ42,AY42))</f>
        <v>150</v>
      </c>
      <c r="I42" s="167">
        <f>IF(ISBLANK(Výsledky!$HK$3),"-",SUM(AN42,AS42,AZ42,BE42,BK42,BQ42))</f>
        <v>130</v>
      </c>
      <c r="J42" s="164" t="str">
        <f>IF(ISBLANK(Výsledky!$I$3),"",Výsledky!I98)</f>
        <v>-</v>
      </c>
      <c r="K42" s="152" t="str">
        <f>IF(ISBLANK(Výsledky!$P$3),"",Výsledky!P98)</f>
        <v>-</v>
      </c>
      <c r="L42" s="152">
        <f>IF(ISBLANK(Výsledky!$W$3),"",Výsledky!W98)</f>
        <v>0</v>
      </c>
      <c r="M42" s="152">
        <f>IF(ISBLANK(Výsledky!$AD$3),"",Výsledky!AD98)</f>
        <v>30</v>
      </c>
      <c r="N42" s="152" t="str">
        <f>IF(ISBLANK(Výsledky!$AK$3),"",Výsledky!AK98)</f>
        <v>-</v>
      </c>
      <c r="O42" s="152">
        <f>IF(ISBLANK(Výsledky!$AR$3),"",Výsledky!AR98)</f>
        <v>80</v>
      </c>
      <c r="P42" s="152">
        <f>IF(ISBLANK(Výsledky!$AY$3),"",Výsledky!AY98)</f>
        <v>30</v>
      </c>
      <c r="Q42" s="152" t="str">
        <f>IF(ISBLANK(Výsledky!$BF$3),"",Výsledky!BF98)</f>
        <v>-</v>
      </c>
      <c r="R42" s="152">
        <f>IF(ISBLANK(Výsledky!$BM$3),"",Výsledky!BM98)</f>
        <v>20</v>
      </c>
      <c r="S42" s="152">
        <f>IF(ISBLANK(Výsledky!$BT$3),"",Výsledky!BT98)</f>
        <v>20</v>
      </c>
      <c r="T42" s="152">
        <f>IF(ISBLANK(Výsledky!$CA$3),"",Výsledky!CA98)</f>
        <v>50</v>
      </c>
      <c r="U42" s="152">
        <f>IF(ISBLANK(Výsledky!$CH$3),"",Výsledky!CH98)</f>
        <v>20</v>
      </c>
      <c r="V42" s="152">
        <f>IF(ISBLANK(Výsledky!$CO$3),"",Výsledky!CO98)</f>
        <v>50</v>
      </c>
      <c r="W42" s="152">
        <f>IF(ISBLANK(Výsledky!$CV$3),"",Výsledky!CV98)</f>
        <v>30</v>
      </c>
      <c r="X42" s="152" t="str">
        <f>IF(ISBLANK(Výsledky!$DC$3),"",Výsledky!DC98)</f>
        <v>-</v>
      </c>
      <c r="Y42" s="152" t="str">
        <f>IF(ISBLANK(Výsledky!$DJ$3),"",Výsledky!DJ98)</f>
        <v>-</v>
      </c>
      <c r="Z42" s="152">
        <f>IF(ISBLANK(Výsledky!$DQ$3),"",Výsledky!DQ98)</f>
        <v>10</v>
      </c>
      <c r="AA42" s="152">
        <f>IF(ISBLANK(Výsledky!$DX$3),"",Výsledky!DX98)</f>
        <v>50</v>
      </c>
      <c r="AB42" s="152">
        <f>IF(ISBLANK(Výsledky!$EE$3),"",Výsledky!EE98)</f>
        <v>30</v>
      </c>
      <c r="AC42" s="152">
        <f>IF(ISBLANK(Výsledky!$EL$3),"",Výsledky!EL98)</f>
        <v>60</v>
      </c>
      <c r="AD42" s="152">
        <f>IF(ISBLANK(Výsledky!$ES$3),"",Výsledky!ES98)</f>
        <v>60</v>
      </c>
      <c r="AE42" s="152">
        <f>IF(ISBLANK(Výsledky!$EZ$3),"",Výsledky!EZ98)</f>
        <v>20</v>
      </c>
      <c r="AF42" s="152">
        <f>IF(ISBLANK(Výsledky!$FG$3),"",Výsledky!FG98)</f>
        <v>30</v>
      </c>
      <c r="AG42" s="152">
        <f>IF(ISBLANK(Výsledky!$FN$3),"",Výsledky!FN98)</f>
        <v>60</v>
      </c>
      <c r="AH42" s="152">
        <f>IF(ISBLANK(Výsledky!$FU$3),"",Výsledky!FU98)</f>
        <v>60</v>
      </c>
      <c r="AI42" s="152">
        <f>IF(ISBLANK(Výsledky!$GB$3),"",Výsledky!GB98)</f>
        <v>0</v>
      </c>
      <c r="AJ42" s="152">
        <f>IF(ISBLANK(Výsledky!$GI$3),"",Výsledky!GI98)</f>
        <v>30</v>
      </c>
      <c r="AK42" s="152">
        <f>IF(ISBLANK(Výsledky!$GP$3),"",Výsledky!GP98)</f>
        <v>50</v>
      </c>
      <c r="AL42" s="152">
        <v>0</v>
      </c>
      <c r="AM42" s="152">
        <f>IF(ISBLANK(Výsledky!$HD$3),"",Výsledky!HD98)</f>
        <v>40</v>
      </c>
      <c r="AN42" s="152">
        <f>IF(ISBLANK(Výsledky!$HK$3),"",Výsledky!HK98)</f>
        <v>20</v>
      </c>
      <c r="AO42" s="152">
        <f>IF(ISBLANK(Výsledky!$HR$3),"",Výsledky!HR98)</f>
        <v>0</v>
      </c>
      <c r="AP42" s="152">
        <f>IF(ISBLANK(Výsledky!$HY$3),"",Výsledky!HY98)</f>
        <v>40</v>
      </c>
      <c r="AQ42" s="152">
        <f>IF(ISBLANK(Výsledky!$IF$3),"",Výsledky!IF98)</f>
        <v>60</v>
      </c>
      <c r="AR42" s="152" t="str">
        <f>IF(ISBLANK(Výsledky!$IM$3),"",Výsledky!IM98)</f>
        <v>-</v>
      </c>
      <c r="AS42" s="152">
        <f>IF(ISBLANK(Výsledky!$IT$3),"",Výsledky!IT98)</f>
        <v>70</v>
      </c>
      <c r="AT42" s="152">
        <f>IF(ISBLANK(Výsledky!$JA$3),"",Výsledky!JA98)</f>
        <v>50</v>
      </c>
      <c r="AU42" s="152">
        <f>IF(ISBLANK(Výsledky!$JH$3),"",Výsledky!JH98)</f>
        <v>30</v>
      </c>
      <c r="AV42" s="152">
        <f>IF(ISBLANK(Výsledky!$JO$3),"",Výsledky!JO98)</f>
        <v>20</v>
      </c>
      <c r="AW42" s="152">
        <f>IF(ISBLANK(Výsledky!$JV$3),"",Výsledky!JV98)</f>
        <v>60</v>
      </c>
      <c r="AX42" s="152">
        <f>IF(ISBLANK(Výsledky!$KC$3),"",Výsledky!KC98)</f>
        <v>50</v>
      </c>
      <c r="AY42" s="152">
        <f>IF(ISBLANK(Výsledky!$KJ$3),"",Výsledky!KJ98)</f>
        <v>0</v>
      </c>
      <c r="AZ42" s="152">
        <f>IF(ISBLANK(Výsledky!$KQ$3),"",Výsledky!KQ98)</f>
        <v>20</v>
      </c>
      <c r="BA42" s="152">
        <f>IF(ISBLANK(Výsledky!$KX$3),"",Výsledky!KX98)</f>
        <v>20</v>
      </c>
      <c r="BB42" s="152">
        <f>IF(ISBLANK(Výsledky!$LE$3),"",Výsledky!LE98)</f>
        <v>0</v>
      </c>
      <c r="BC42" s="152">
        <f>IF(ISBLANK(Výsledky!$LL$3),"",Výsledky!LL98)</f>
        <v>80</v>
      </c>
      <c r="BD42" s="152">
        <f>IF(ISBLANK(Výsledky!$LS$3),"",Výsledky!LS98)</f>
        <v>80</v>
      </c>
      <c r="BE42" s="152" t="str">
        <f>IF(ISBLANK(Výsledky!$LZ$3),"",Výsledky!LZ98)</f>
        <v>-</v>
      </c>
      <c r="BF42" s="152">
        <f>IF(ISBLANK(Výsledky!$MG$3),"",Výsledky!MG98)</f>
        <v>50</v>
      </c>
      <c r="BG42" s="152">
        <f>IF(ISBLANK(Výsledky!$MN$3),"",Výsledky!MN98)</f>
        <v>20</v>
      </c>
      <c r="BH42" s="152">
        <f>IF(ISBLANK(Výsledky!$MU$3),"",Výsledky!MU98)</f>
        <v>20</v>
      </c>
      <c r="BI42" s="152">
        <f>IF(ISBLANK(Výsledky!$NB$3),"",Výsledky!NB98)</f>
        <v>0</v>
      </c>
      <c r="BJ42" s="152" t="str">
        <f>IF(ISBLANK(Výsledky!$NI$3),"",Výsledky!NI98)</f>
        <v/>
      </c>
      <c r="BK42" s="152">
        <f>IF(ISBLANK(Výsledky!$NP$3),"",Výsledky!NP98)</f>
        <v>20</v>
      </c>
      <c r="BL42" s="152">
        <f>IF(ISBLANK(Výsledky!$NW$3),"",Výsledky!NW98)</f>
        <v>30</v>
      </c>
      <c r="BM42" s="152">
        <f>IF(ISBLANK(Výsledky!$OD$3),"",Výsledky!OD98)</f>
        <v>30</v>
      </c>
      <c r="BN42" s="152" t="str">
        <f>IF(ISBLANK(Výsledky!$OK$3),"",Výsledky!OK98)</f>
        <v/>
      </c>
      <c r="BO42" s="152" t="str">
        <f>IF(ISBLANK(Výsledky!$OR$3),"",Výsledky!OR98)</f>
        <v/>
      </c>
      <c r="BP42" s="152" t="str">
        <f>IF(ISBLANK(Výsledky!$OY$3),"",Výsledky!OY98)</f>
        <v/>
      </c>
      <c r="BQ42" s="152" t="str">
        <f>IF(ISBLANK(Výsledky!$PF$3),"",Výsledky!PF98)</f>
        <v/>
      </c>
      <c r="BR42" s="152" t="str">
        <f>IF(ISBLANK(Výsledky!$PM$3),"",Výsledky!PM98)</f>
        <v/>
      </c>
      <c r="BS42" s="152" t="str">
        <f>IF(ISBLANK(Výsledky!$PT$3),"",Výsledky!PT98)</f>
        <v/>
      </c>
      <c r="BT42" s="153" t="str">
        <f>IF(ISBLANK(Výsledky!$QA$3),"",Výsledky!QA98)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Tipy!A42</f>
        <v>76</v>
      </c>
      <c r="D43" s="179" t="str">
        <f>Tipy!B42</f>
        <v>kirips</v>
      </c>
      <c r="E43" s="308">
        <f>SUM(F43:I43)</f>
        <v>1590</v>
      </c>
      <c r="F43" s="306">
        <f>IF(ISBLANK(Výsledky!$I$3),"-",SUM(J43:M43,O43,Q43,S43:T43,V43,X43,Z43:AA43,AC43:AE43,AG43:AI43,AK43:AM43,AP43,AR43,AT43:AU43,AW43:AX43,BA43,BC43:BD43,BF43,BH43,BJ43,BL43,BN43,BP43,BR43:BS43))</f>
        <v>860</v>
      </c>
      <c r="G43" s="151">
        <f>IF(ISBLANK(Výsledky!$AK$3),"-",SUM(N43,R43,U43,Y43,AB43,AF43,AV43,BB43,BG43,BI43,BM43,BO43,BT43))</f>
        <v>440</v>
      </c>
      <c r="H43" s="151">
        <f>IF(ISBLANK(Výsledky!$AY$3),"-",SUM(P43,W43,AJ43,AO43,AQ43,AY43))</f>
        <v>140</v>
      </c>
      <c r="I43" s="167">
        <f>IF(ISBLANK(Výsledky!$HK$3),"-",SUM(AN43,AS43,AZ43,BE43,BK43,BQ43))</f>
        <v>150</v>
      </c>
      <c r="J43" s="164">
        <f>IF(ISBLANK(Výsledky!$I$3),"",Výsledky!I48)</f>
        <v>30</v>
      </c>
      <c r="K43" s="152">
        <f>IF(ISBLANK(Výsledky!$P$3),"",Výsledky!P48)</f>
        <v>30</v>
      </c>
      <c r="L43" s="152">
        <f>IF(ISBLANK(Výsledky!$W$3),"",Výsledky!W48)</f>
        <v>10</v>
      </c>
      <c r="M43" s="152" t="str">
        <f>IF(ISBLANK(Výsledky!$AD$3),"",Výsledky!AD48)</f>
        <v>-</v>
      </c>
      <c r="N43" s="152">
        <f>IF(ISBLANK(Výsledky!$AK$3),"",Výsledky!AK48)</f>
        <v>60</v>
      </c>
      <c r="O43" s="152">
        <f>IF(ISBLANK(Výsledky!$AR$3),"",Výsledky!AR48)</f>
        <v>30</v>
      </c>
      <c r="P43" s="152">
        <f>IF(ISBLANK(Výsledky!$AY$3),"",Výsledky!AY48)</f>
        <v>60</v>
      </c>
      <c r="Q43" s="152">
        <f>IF(ISBLANK(Výsledky!$BF$3),"",Výsledky!BF48)</f>
        <v>40</v>
      </c>
      <c r="R43" s="152">
        <f>IF(ISBLANK(Výsledky!$BM$3),"",Výsledky!BM48)</f>
        <v>50</v>
      </c>
      <c r="S43" s="152" t="str">
        <f>IF(ISBLANK(Výsledky!$BT$3),"",Výsledky!BT48)</f>
        <v>-</v>
      </c>
      <c r="T43" s="152">
        <f>IF(ISBLANK(Výsledky!$CA$3),"",Výsledky!CA48)</f>
        <v>50</v>
      </c>
      <c r="U43" s="152">
        <f>IF(ISBLANK(Výsledky!$CH$3),"",Výsledky!CH48)</f>
        <v>60</v>
      </c>
      <c r="V43" s="152">
        <f>IF(ISBLANK(Výsledky!$CO$3),"",Výsledky!CO48)</f>
        <v>10</v>
      </c>
      <c r="W43" s="152">
        <f>IF(ISBLANK(Výsledky!$CV$3),"",Výsledky!CV48)</f>
        <v>20</v>
      </c>
      <c r="X43" s="152">
        <f>IF(ISBLANK(Výsledky!$DC$3),"",Výsledky!DC48)</f>
        <v>0</v>
      </c>
      <c r="Y43" s="152">
        <f>IF(ISBLANK(Výsledky!$DJ$3),"",Výsledky!DJ48)</f>
        <v>60</v>
      </c>
      <c r="Z43" s="152">
        <f>IF(ISBLANK(Výsledky!$DQ$3),"",Výsledky!DQ48)</f>
        <v>10</v>
      </c>
      <c r="AA43" s="152" t="str">
        <f>IF(ISBLANK(Výsledky!$DX$3),"",Výsledky!DX48)</f>
        <v>-</v>
      </c>
      <c r="AB43" s="152">
        <f>IF(ISBLANK(Výsledky!$EE$3),"",Výsledky!EE48)</f>
        <v>50</v>
      </c>
      <c r="AC43" s="152">
        <f>IF(ISBLANK(Výsledky!$EL$3),"",Výsledky!EL48)</f>
        <v>50</v>
      </c>
      <c r="AD43" s="152">
        <f>IF(ISBLANK(Výsledky!$ES$3),"",Výsledky!ES48)</f>
        <v>50</v>
      </c>
      <c r="AE43" s="152">
        <f>IF(ISBLANK(Výsledky!$EZ$3),"",Výsledky!EZ48)</f>
        <v>30</v>
      </c>
      <c r="AF43" s="152">
        <f>IF(ISBLANK(Výsledky!$FG$3),"",Výsledky!FG48)</f>
        <v>10</v>
      </c>
      <c r="AG43" s="152">
        <f>IF(ISBLANK(Výsledky!$FN$3),"",Výsledky!FN48)</f>
        <v>50</v>
      </c>
      <c r="AH43" s="152">
        <f>IF(ISBLANK(Výsledky!$FU$3),"",Výsledky!FU48)</f>
        <v>50</v>
      </c>
      <c r="AI43" s="152">
        <f>IF(ISBLANK(Výsledky!$GB$3),"",Výsledky!GB48)</f>
        <v>0</v>
      </c>
      <c r="AJ43" s="152">
        <f>IF(ISBLANK(Výsledky!$GI$3),"",Výsledky!GI48)</f>
        <v>30</v>
      </c>
      <c r="AK43" s="152">
        <f>IF(ISBLANK(Výsledky!$GP$3),"",Výsledky!GP48)</f>
        <v>60</v>
      </c>
      <c r="AL43" s="152">
        <v>0</v>
      </c>
      <c r="AM43" s="200">
        <f>IF(ISBLANK(Výsledky!$HD$3),"",Výsledky!HD48)</f>
        <v>0</v>
      </c>
      <c r="AN43" s="152">
        <f>IF(ISBLANK(Výsledky!$HK$3),"",Výsledky!HK48)</f>
        <v>30</v>
      </c>
      <c r="AO43" s="152">
        <f>IF(ISBLANK(Výsledky!$HR$3),"",Výsledky!HR48)</f>
        <v>0</v>
      </c>
      <c r="AP43" s="152">
        <f>IF(ISBLANK(Výsledky!$HY$3),"",Výsledky!HY48)</f>
        <v>60</v>
      </c>
      <c r="AQ43" s="152">
        <f>IF(ISBLANK(Výsledky!$IF$3),"",Výsledky!IF48)</f>
        <v>30</v>
      </c>
      <c r="AR43" s="152">
        <f>IF(ISBLANK(Výsledky!$IM$3),"",Výsledky!IM48)</f>
        <v>60</v>
      </c>
      <c r="AS43" s="152">
        <f>IF(ISBLANK(Výsledky!$IT$3),"",Výsledky!IT48)</f>
        <v>60</v>
      </c>
      <c r="AT43" s="152" t="str">
        <f>IF(ISBLANK(Výsledky!$JA$3),"",Výsledky!JA48)</f>
        <v>-</v>
      </c>
      <c r="AU43" s="152">
        <f>IF(ISBLANK(Výsledky!$JH$3),"",Výsledky!JH48)</f>
        <v>20</v>
      </c>
      <c r="AV43" s="152">
        <f>IF(ISBLANK(Výsledky!$JO$3),"",Výsledky!JO48)</f>
        <v>30</v>
      </c>
      <c r="AW43" s="152">
        <f>IF(ISBLANK(Výsledky!$JV$3),"",Výsledky!JV48)</f>
        <v>50</v>
      </c>
      <c r="AX43" s="152">
        <f>IF(ISBLANK(Výsledky!$KC$3),"",Výsledky!KC48)</f>
        <v>30</v>
      </c>
      <c r="AY43" s="152">
        <f>IF(ISBLANK(Výsledky!$KJ$3),"",Výsledky!KJ48)</f>
        <v>0</v>
      </c>
      <c r="AZ43" s="152">
        <f>IF(ISBLANK(Výsledky!$KQ$3),"",Výsledky!KQ48)</f>
        <v>50</v>
      </c>
      <c r="BA43" s="152">
        <f>IF(ISBLANK(Výsledky!$KX$3),"",Výsledky!KX48)</f>
        <v>20</v>
      </c>
      <c r="BB43" s="152">
        <f>IF(ISBLANK(Výsledky!$LE$3),"",Výsledky!LE48)</f>
        <v>0</v>
      </c>
      <c r="BC43" s="152">
        <f>IF(ISBLANK(Výsledky!$LL$3),"",Výsledky!LL48)</f>
        <v>50</v>
      </c>
      <c r="BD43" s="152">
        <f>IF(ISBLANK(Výsledky!$LS$3),"",Výsledky!LS48)</f>
        <v>50</v>
      </c>
      <c r="BE43" s="152" t="str">
        <f>IF(ISBLANK(Výsledky!$LZ$3),"",Výsledky!LZ48)</f>
        <v>-</v>
      </c>
      <c r="BF43" s="152" t="str">
        <f>IF(ISBLANK(Výsledky!$MG$3),"",Výsledky!MG48)</f>
        <v>-</v>
      </c>
      <c r="BG43" s="152">
        <f>IF(ISBLANK(Výsledky!$MN$3),"",Výsledky!MN48)</f>
        <v>40</v>
      </c>
      <c r="BH43" s="152">
        <f>IF(ISBLANK(Výsledky!$MU$3),"",Výsledky!MU48)</f>
        <v>0</v>
      </c>
      <c r="BI43" s="152">
        <f>IF(ISBLANK(Výsledky!$NB$3),"",Výsledky!NB48)</f>
        <v>0</v>
      </c>
      <c r="BJ43" s="152" t="str">
        <f>IF(ISBLANK(Výsledky!$NI$3),"",Výsledky!NI48)</f>
        <v/>
      </c>
      <c r="BK43" s="152">
        <f>IF(ISBLANK(Výsledky!$NP$3),"",Výsledky!NP48)</f>
        <v>10</v>
      </c>
      <c r="BL43" s="152">
        <f>IF(ISBLANK(Výsledky!$NW$3),"",Výsledky!NW48)</f>
        <v>20</v>
      </c>
      <c r="BM43" s="152">
        <f>IF(ISBLANK(Výsledky!$OD$3),"",Výsledky!OD48)</f>
        <v>80</v>
      </c>
      <c r="BN43" s="152" t="str">
        <f>IF(ISBLANK(Výsledky!$OK$3),"",Výsledky!OK48)</f>
        <v/>
      </c>
      <c r="BO43" s="152" t="str">
        <f>IF(ISBLANK(Výsledky!$OR$3),"",Výsledky!OR48)</f>
        <v/>
      </c>
      <c r="BP43" s="152" t="str">
        <f>IF(ISBLANK(Výsledky!$OY$3),"",Výsledky!OY48)</f>
        <v/>
      </c>
      <c r="BQ43" s="152" t="str">
        <f>IF(ISBLANK(Výsledky!$PF$3),"",Výsledky!PF48)</f>
        <v/>
      </c>
      <c r="BR43" s="152" t="str">
        <f>IF(ISBLANK(Výsledky!$PM$3),"",Výsledky!PM48)</f>
        <v/>
      </c>
      <c r="BS43" s="152" t="str">
        <f>IF(ISBLANK(Výsledky!$PT$3),"",Výsledky!PT48)</f>
        <v/>
      </c>
      <c r="BT43" s="153" t="str">
        <f>IF(ISBLANK(Výsledky!$QA$3),"",Výsledky!QA48)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Tipy!A7</f>
        <v>26</v>
      </c>
      <c r="D44" s="179" t="str">
        <f>Tipy!B7</f>
        <v>5&lt;6timessK</v>
      </c>
      <c r="E44" s="308">
        <f>SUM(F44:I44)</f>
        <v>1570</v>
      </c>
      <c r="F44" s="306">
        <f>IF(ISBLANK(Výsledky!$I$3),"-",SUM(J44:M44,O44,Q44,S44:T44,V44,X44,Z44:AA44,AC44:AE44,AG44:AI44,AK44:AM44,AP44,AR44,AT44:AU44,AW44:AX44,BA44,BC44:BD44,BF44,BH44,BJ44,BL44,BN44,BP44,BR44:BS44))</f>
        <v>1050</v>
      </c>
      <c r="G44" s="151">
        <f>IF(ISBLANK(Výsledky!$AK$3),"-",SUM(N44,R44,U44,Y44,AB44,AF44,AV44,BB44,BG44,BI44,BM44,BO44,BT44))</f>
        <v>270</v>
      </c>
      <c r="H44" s="151">
        <f>IF(ISBLANK(Výsledky!$AY$3),"-",SUM(P44,W44,AJ44,AO44,AQ44,AY44))</f>
        <v>160</v>
      </c>
      <c r="I44" s="167">
        <f>IF(ISBLANK(Výsledky!$HK$3),"-",SUM(AN44,AS44,AZ44,BE44,BK44,BQ44))</f>
        <v>90</v>
      </c>
      <c r="J44" s="164">
        <f>IF(ISBLANK(Výsledky!$I$3),"",Výsledky!I13)</f>
        <v>80</v>
      </c>
      <c r="K44" s="152">
        <f>IF(ISBLANK(Výsledky!$P$3),"",Výsledky!P13)</f>
        <v>80</v>
      </c>
      <c r="L44" s="152">
        <f>IF(ISBLANK(Výsledky!$W$3),"",Výsledky!W13)</f>
        <v>80</v>
      </c>
      <c r="M44" s="152">
        <f>IF(ISBLANK(Výsledky!$AD$3),"",Výsledky!AD13)</f>
        <v>30</v>
      </c>
      <c r="N44" s="152">
        <f>IF(ISBLANK(Výsledky!$AK$3),"",Výsledky!AK13)</f>
        <v>50</v>
      </c>
      <c r="O44" s="152">
        <f>IF(ISBLANK(Výsledky!$AR$3),"",Výsledky!AR13)</f>
        <v>60</v>
      </c>
      <c r="P44" s="152">
        <f>IF(ISBLANK(Výsledky!$AY$3),"",Výsledky!AY13)</f>
        <v>30</v>
      </c>
      <c r="Q44" s="152">
        <f>IF(ISBLANK(Výsledky!$BF$3),"",Výsledky!BF13)</f>
        <v>30</v>
      </c>
      <c r="R44" s="152">
        <f>IF(ISBLANK(Výsledky!$BM$3),"",Výsledky!BM13)</f>
        <v>50</v>
      </c>
      <c r="S44" s="152">
        <f>IF(ISBLANK(Výsledky!$BT$3),"",Výsledky!BT13)</f>
        <v>10</v>
      </c>
      <c r="T44" s="152">
        <f>IF(ISBLANK(Výsledky!$CA$3),"",Výsledky!CA13)</f>
        <v>60</v>
      </c>
      <c r="U44" s="152">
        <f>IF(ISBLANK(Výsledky!$CH$3),"",Výsledky!CH13)</f>
        <v>50</v>
      </c>
      <c r="V44" s="152">
        <f>IF(ISBLANK(Výsledky!$CO$3),"",Výsledky!CO13)</f>
        <v>60</v>
      </c>
      <c r="W44" s="152">
        <f>IF(ISBLANK(Výsledky!$CV$3),"",Výsledky!CV13)</f>
        <v>50</v>
      </c>
      <c r="X44" s="152">
        <f>IF(ISBLANK(Výsledky!$DC$3),"",Výsledky!DC13)</f>
        <v>10</v>
      </c>
      <c r="Y44" s="152">
        <f>IF(ISBLANK(Výsledky!$DJ$3),"",Výsledky!DJ13)</f>
        <v>10</v>
      </c>
      <c r="Z44" s="152">
        <f>IF(ISBLANK(Výsledky!$DQ$3),"",Výsledky!DQ13)</f>
        <v>10</v>
      </c>
      <c r="AA44" s="152">
        <f>IF(ISBLANK(Výsledky!$DX$3),"",Výsledky!DX13)</f>
        <v>60</v>
      </c>
      <c r="AB44" s="152">
        <f>IF(ISBLANK(Výsledky!$EE$3),"",Výsledky!EE13)</f>
        <v>30</v>
      </c>
      <c r="AC44" s="152">
        <f>IF(ISBLANK(Výsledky!$EL$3),"",Výsledky!EL13)</f>
        <v>40</v>
      </c>
      <c r="AD44" s="152">
        <f>IF(ISBLANK(Výsledky!$ES$3),"",Výsledky!ES13)</f>
        <v>30</v>
      </c>
      <c r="AE44" s="152">
        <f>IF(ISBLANK(Výsledky!$EZ$3),"",Výsledky!EZ13)</f>
        <v>30</v>
      </c>
      <c r="AF44" s="152">
        <f>IF(ISBLANK(Výsledky!$FG$3),"",Výsledky!FG13)</f>
        <v>40</v>
      </c>
      <c r="AG44" s="152">
        <f>IF(ISBLANK(Výsledky!$FN$3),"",Výsledky!FN13)</f>
        <v>30</v>
      </c>
      <c r="AH44" s="152">
        <f>IF(ISBLANK(Výsledky!$FU$3),"",Výsledky!FU13)</f>
        <v>20</v>
      </c>
      <c r="AI44" s="152">
        <f>IF(ISBLANK(Výsledky!$GB$3),"",Výsledky!GB13)</f>
        <v>0</v>
      </c>
      <c r="AJ44" s="152">
        <f>IF(ISBLANK(Výsledky!$GI$3),"",Výsledky!GI13)</f>
        <v>10</v>
      </c>
      <c r="AK44" s="152">
        <f>IF(ISBLANK(Výsledky!$GP$3),"",Výsledky!GP13)</f>
        <v>60</v>
      </c>
      <c r="AL44" s="152">
        <v>0</v>
      </c>
      <c r="AM44" s="152">
        <f>IF(ISBLANK(Výsledky!$HD$3),"",Výsledky!HD13)</f>
        <v>50</v>
      </c>
      <c r="AN44" s="152">
        <f>IF(ISBLANK(Výsledky!$HK$3),"",Výsledky!HK13)</f>
        <v>30</v>
      </c>
      <c r="AO44" s="152">
        <f>IF(ISBLANK(Výsledky!$HR$3),"",Výsledky!HR13)</f>
        <v>0</v>
      </c>
      <c r="AP44" s="152">
        <f>IF(ISBLANK(Výsledky!$HY$3),"",Výsledky!HY13)</f>
        <v>60</v>
      </c>
      <c r="AQ44" s="152">
        <f>IF(ISBLANK(Výsledky!$IF$3),"",Výsledky!IF13)</f>
        <v>60</v>
      </c>
      <c r="AR44" s="152">
        <f>IF(ISBLANK(Výsledky!$IM$3),"",Výsledky!IM13)</f>
        <v>30</v>
      </c>
      <c r="AS44" s="152">
        <f>IF(ISBLANK(Výsledky!$IT$3),"",Výsledky!IT13)</f>
        <v>30</v>
      </c>
      <c r="AT44" s="152">
        <f>IF(ISBLANK(Výsledky!$JA$3),"",Výsledky!JA13)</f>
        <v>20</v>
      </c>
      <c r="AU44" s="152">
        <f>IF(ISBLANK(Výsledky!$JH$3),"",Výsledky!JH13)</f>
        <v>20</v>
      </c>
      <c r="AV44" s="152">
        <f>IF(ISBLANK(Výsledky!$JO$3),"",Výsledky!JO13)</f>
        <v>30</v>
      </c>
      <c r="AW44" s="152">
        <f>IF(ISBLANK(Výsledky!$JV$3),"",Výsledky!JV13)</f>
        <v>60</v>
      </c>
      <c r="AX44" s="152" t="str">
        <f>IF(ISBLANK(Výsledky!$KC$3),"",Výsledky!KC13)</f>
        <v>-</v>
      </c>
      <c r="AY44" s="152">
        <f>IF(ISBLANK(Výsledky!$KJ$3),"",Výsledky!KJ13)</f>
        <v>10</v>
      </c>
      <c r="AZ44" s="152">
        <f>IF(ISBLANK(Výsledky!$KQ$3),"",Výsledky!KQ13)</f>
        <v>30</v>
      </c>
      <c r="BA44" s="152">
        <f>IF(ISBLANK(Výsledky!$KX$3),"",Výsledky!KX13)</f>
        <v>30</v>
      </c>
      <c r="BB44" s="152">
        <f>IF(ISBLANK(Výsledky!$LE$3),"",Výsledky!LE13)</f>
        <v>10</v>
      </c>
      <c r="BC44" s="152" t="str">
        <f>IF(ISBLANK(Výsledky!$LL$3),"",Výsledky!LL13)</f>
        <v>-</v>
      </c>
      <c r="BD44" s="152" t="str">
        <f>IF(ISBLANK(Výsledky!$LS$3),"",Výsledky!LS13)</f>
        <v>-</v>
      </c>
      <c r="BE44" s="152" t="str">
        <f>IF(ISBLANK(Výsledky!$LZ$3),"",Výsledky!LZ13)</f>
        <v>-</v>
      </c>
      <c r="BF44" s="152" t="str">
        <f>IF(ISBLANK(Výsledky!$MG$3),"",Výsledky!MG13)</f>
        <v>-</v>
      </c>
      <c r="BG44" s="152" t="str">
        <f>IF(ISBLANK(Výsledky!$MN$3),"",Výsledky!MN13)</f>
        <v>-</v>
      </c>
      <c r="BH44" s="152" t="str">
        <f>IF(ISBLANK(Výsledky!$MU$3),"",Výsledky!MU13)</f>
        <v>-</v>
      </c>
      <c r="BI44" s="152" t="str">
        <f>IF(ISBLANK(Výsledky!$NB$3),"",Výsledky!NB13)</f>
        <v>-</v>
      </c>
      <c r="BJ44" s="152" t="str">
        <f>IF(ISBLANK(Výsledky!$NI$3),"",Výsledky!NI13)</f>
        <v/>
      </c>
      <c r="BK44" s="152" t="str">
        <f>IF(ISBLANK(Výsledky!$NP$3),"",Výsledky!NP13)</f>
        <v>-</v>
      </c>
      <c r="BL44" s="152" t="str">
        <f>IF(ISBLANK(Výsledky!$NW$3),"",Výsledky!NW13)</f>
        <v>-</v>
      </c>
      <c r="BM44" s="152" t="str">
        <f>IF(ISBLANK(Výsledky!$OD$3),"",Výsledky!OD13)</f>
        <v>-</v>
      </c>
      <c r="BN44" s="152" t="str">
        <f>IF(ISBLANK(Výsledky!$OK$3),"",Výsledky!OK13)</f>
        <v/>
      </c>
      <c r="BO44" s="152" t="str">
        <f>IF(ISBLANK(Výsledky!$OR$3),"",Výsledky!OR13)</f>
        <v/>
      </c>
      <c r="BP44" s="152" t="str">
        <f>IF(ISBLANK(Výsledky!$OY$3),"",Výsledky!OY13)</f>
        <v/>
      </c>
      <c r="BQ44" s="152" t="str">
        <f>IF(ISBLANK(Výsledky!$PF$3),"",Výsledky!PF13)</f>
        <v/>
      </c>
      <c r="BR44" s="152" t="str">
        <f>IF(ISBLANK(Výsledky!$PM$3),"",Výsledky!PM13)</f>
        <v/>
      </c>
      <c r="BS44" s="152" t="str">
        <f>IF(ISBLANK(Výsledky!$PT$3),"",Výsledky!PT13)</f>
        <v/>
      </c>
      <c r="BT44" s="153" t="str">
        <f>IF(ISBLANK(Výsledky!$QA$3),"",Výsledky!QA13)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Tipy!A50</f>
        <v>66</v>
      </c>
      <c r="D45" s="179" t="str">
        <f>Tipy!B50</f>
        <v>LiverpoolReds</v>
      </c>
      <c r="E45" s="308">
        <f>SUM(F45:I45)</f>
        <v>1550</v>
      </c>
      <c r="F45" s="306">
        <f>IF(ISBLANK(Výsledky!$I$3),"-",SUM(J45:M45,O45,Q45,S45:T45,V45,X45,Z45:AA45,AC45:AE45,AG45:AI45,AK45:AM45,AP45,AR45,AT45:AU45,AW45:AX45,BA45,BC45:BD45,BF45,BH45,BJ45,BL45,BN45,BP45,BR45:BS45))</f>
        <v>960</v>
      </c>
      <c r="G45" s="151">
        <f>IF(ISBLANK(Výsledky!$AK$3),"-",SUM(N45,R45,U45,Y45,AB45,AF45,AV45,BB45,BG45,BI45,BM45,BO45,BT45))</f>
        <v>320</v>
      </c>
      <c r="H45" s="151">
        <f>IF(ISBLANK(Výsledky!$AY$3),"-",SUM(P45,W45,AJ45,AO45,AQ45,AY45))</f>
        <v>170</v>
      </c>
      <c r="I45" s="167">
        <f>IF(ISBLANK(Výsledky!$HK$3),"-",SUM(AN45,AS45,AZ45,BE45,BK45,BQ45))</f>
        <v>100</v>
      </c>
      <c r="J45" s="164">
        <f>IF(ISBLANK(Výsledky!$I$3),"",Výsledky!I56)</f>
        <v>50</v>
      </c>
      <c r="K45" s="152">
        <f>IF(ISBLANK(Výsledky!$P$3),"",Výsledky!P56)</f>
        <v>50</v>
      </c>
      <c r="L45" s="152" t="str">
        <f>IF(ISBLANK(Výsledky!$W$3),"",Výsledky!W56)</f>
        <v>-</v>
      </c>
      <c r="M45" s="152">
        <f>IF(ISBLANK(Výsledky!$AD$3),"",Výsledky!AD56)</f>
        <v>60</v>
      </c>
      <c r="N45" s="152">
        <f>IF(ISBLANK(Výsledky!$AK$3),"",Výsledky!AK56)</f>
        <v>30</v>
      </c>
      <c r="O45" s="152" t="str">
        <f>IF(ISBLANK(Výsledky!$AR$3),"",Výsledky!AR56)</f>
        <v>-</v>
      </c>
      <c r="P45" s="152">
        <f>IF(ISBLANK(Výsledky!$AY$3),"",Výsledky!AY56)</f>
        <v>30</v>
      </c>
      <c r="Q45" s="152">
        <f>IF(ISBLANK(Výsledky!$BF$3),"",Výsledky!BF56)</f>
        <v>30</v>
      </c>
      <c r="R45" s="152">
        <f>IF(ISBLANK(Výsledky!$BM$3),"",Výsledky!BM56)</f>
        <v>50</v>
      </c>
      <c r="S45" s="152">
        <f>IF(ISBLANK(Výsledky!$BT$3),"",Výsledky!BT56)</f>
        <v>50</v>
      </c>
      <c r="T45" s="152">
        <f>IF(ISBLANK(Výsledky!$CA$3),"",Výsledky!CA56)</f>
        <v>50</v>
      </c>
      <c r="U45" s="152">
        <f>IF(ISBLANK(Výsledky!$CH$3),"",Výsledky!CH56)</f>
        <v>50</v>
      </c>
      <c r="V45" s="152">
        <f>IF(ISBLANK(Výsledky!$CO$3),"",Výsledky!CO56)</f>
        <v>60</v>
      </c>
      <c r="W45" s="152">
        <f>IF(ISBLANK(Výsledky!$CV$3),"",Výsledky!CV56)</f>
        <v>60</v>
      </c>
      <c r="X45" s="152">
        <f>IF(ISBLANK(Výsledky!$DC$3),"",Výsledky!DC56)</f>
        <v>10</v>
      </c>
      <c r="Y45" s="152">
        <f>IF(ISBLANK(Výsledky!$DJ$3),"",Výsledky!DJ56)</f>
        <v>30</v>
      </c>
      <c r="Z45" s="152">
        <f>IF(ISBLANK(Výsledky!$DQ$3),"",Výsledky!DQ56)</f>
        <v>10</v>
      </c>
      <c r="AA45" s="152">
        <f>IF(ISBLANK(Výsledky!$DX$3),"",Výsledky!DX56)</f>
        <v>60</v>
      </c>
      <c r="AB45" s="152">
        <f>IF(ISBLANK(Výsledky!$EE$3),"",Výsledky!EE56)</f>
        <v>30</v>
      </c>
      <c r="AC45" s="152">
        <f>IF(ISBLANK(Výsledky!$EL$3),"",Výsledky!EL56)</f>
        <v>60</v>
      </c>
      <c r="AD45" s="152">
        <f>IF(ISBLANK(Výsledky!$ES$3),"",Výsledky!ES56)</f>
        <v>50</v>
      </c>
      <c r="AE45" s="152">
        <f>IF(ISBLANK(Výsledky!$EZ$3),"",Výsledky!EZ56)</f>
        <v>20</v>
      </c>
      <c r="AF45" s="152">
        <f>IF(ISBLANK(Výsledky!$FG$3),"",Výsledky!FG56)</f>
        <v>80</v>
      </c>
      <c r="AG45" s="152">
        <f>IF(ISBLANK(Výsledky!$FN$3),"",Výsledky!FN56)</f>
        <v>60</v>
      </c>
      <c r="AH45" s="152">
        <f>IF(ISBLANK(Výsledky!$FU$3),"",Výsledky!FU56)</f>
        <v>50</v>
      </c>
      <c r="AI45" s="152" t="str">
        <f>IF(ISBLANK(Výsledky!$GB$3),"",Výsledky!GB56)</f>
        <v>-</v>
      </c>
      <c r="AJ45" s="152">
        <f>IF(ISBLANK(Výsledky!$GI$3),"",Výsledky!GI56)</f>
        <v>0</v>
      </c>
      <c r="AK45" s="152">
        <f>IF(ISBLANK(Výsledky!$GP$3),"",Výsledky!GP56)</f>
        <v>50</v>
      </c>
      <c r="AL45" s="152">
        <v>0</v>
      </c>
      <c r="AM45" s="152">
        <f>IF(ISBLANK(Výsledky!$HD$3),"",Výsledky!HD56)</f>
        <v>60</v>
      </c>
      <c r="AN45" s="152">
        <f>IF(ISBLANK(Výsledky!$HK$3),"",Výsledky!HK56)</f>
        <v>30</v>
      </c>
      <c r="AO45" s="152">
        <f>IF(ISBLANK(Výsledky!$HR$3),"",Výsledky!HR56)</f>
        <v>0</v>
      </c>
      <c r="AP45" s="152">
        <f>IF(ISBLANK(Výsledky!$HY$3),"",Výsledky!HY56)</f>
        <v>40</v>
      </c>
      <c r="AQ45" s="152">
        <f>IF(ISBLANK(Výsledky!$IF$3),"",Výsledky!IF56)</f>
        <v>80</v>
      </c>
      <c r="AR45" s="152">
        <f>IF(ISBLANK(Výsledky!$IM$3),"",Výsledky!IM56)</f>
        <v>20</v>
      </c>
      <c r="AS45" s="152">
        <f>IF(ISBLANK(Výsledky!$IT$3),"",Výsledky!IT56)</f>
        <v>70</v>
      </c>
      <c r="AT45" s="152">
        <f>IF(ISBLANK(Výsledky!$JA$3),"",Výsledky!JA56)</f>
        <v>50</v>
      </c>
      <c r="AU45" s="152">
        <f>IF(ISBLANK(Výsledky!$JH$3),"",Výsledky!JH56)</f>
        <v>20</v>
      </c>
      <c r="AV45" s="152">
        <f>IF(ISBLANK(Výsledky!$JO$3),"",Výsledky!JO56)</f>
        <v>50</v>
      </c>
      <c r="AW45" s="152">
        <f>IF(ISBLANK(Výsledky!$JV$3),"",Výsledky!JV56)</f>
        <v>50</v>
      </c>
      <c r="AX45" s="152" t="str">
        <f>IF(ISBLANK(Výsledky!$KC$3),"",Výsledky!KC56)</f>
        <v>-</v>
      </c>
      <c r="AY45" s="152">
        <f>IF(ISBLANK(Výsledky!$KJ$3),"",Výsledky!KJ56)</f>
        <v>0</v>
      </c>
      <c r="AZ45" s="152" t="str">
        <f>IF(ISBLANK(Výsledky!$KQ$3),"",Výsledky!KQ56)</f>
        <v>-</v>
      </c>
      <c r="BA45" s="152" t="str">
        <f>IF(ISBLANK(Výsledky!$KX$3),"",Výsledky!KX56)</f>
        <v>-</v>
      </c>
      <c r="BB45" s="152" t="str">
        <f>IF(ISBLANK(Výsledky!$LE$3),"",Výsledky!LE56)</f>
        <v>-</v>
      </c>
      <c r="BC45" s="152" t="str">
        <f>IF(ISBLANK(Výsledky!$LL$3),"",Výsledky!LL56)</f>
        <v>-</v>
      </c>
      <c r="BD45" s="152" t="str">
        <f>IF(ISBLANK(Výsledky!$LS$3),"",Výsledky!LS56)</f>
        <v>-</v>
      </c>
      <c r="BE45" s="152" t="str">
        <f>IF(ISBLANK(Výsledky!$LZ$3),"",Výsledky!LZ56)</f>
        <v>-</v>
      </c>
      <c r="BF45" s="152" t="str">
        <f>IF(ISBLANK(Výsledky!$MG$3),"",Výsledky!MG56)</f>
        <v>-</v>
      </c>
      <c r="BG45" s="152" t="str">
        <f>IF(ISBLANK(Výsledky!$MN$3),"",Výsledky!MN56)</f>
        <v>-</v>
      </c>
      <c r="BH45" s="152" t="str">
        <f>IF(ISBLANK(Výsledky!$MU$3),"",Výsledky!MU56)</f>
        <v>-</v>
      </c>
      <c r="BI45" s="152" t="str">
        <f>IF(ISBLANK(Výsledky!$NB$3),"",Výsledky!NB56)</f>
        <v>-</v>
      </c>
      <c r="BJ45" s="152" t="str">
        <f>IF(ISBLANK(Výsledky!$NI$3),"",Výsledky!NI56)</f>
        <v/>
      </c>
      <c r="BK45" s="152" t="str">
        <f>IF(ISBLANK(Výsledky!$NP$3),"",Výsledky!NP56)</f>
        <v>-</v>
      </c>
      <c r="BL45" s="152" t="str">
        <f>IF(ISBLANK(Výsledky!$NW$3),"",Výsledky!NW56)</f>
        <v>-</v>
      </c>
      <c r="BM45" s="152" t="str">
        <f>IF(ISBLANK(Výsledky!$OD$3),"",Výsledky!OD56)</f>
        <v>-</v>
      </c>
      <c r="BN45" s="152" t="str">
        <f>IF(ISBLANK(Výsledky!$OK$3),"",Výsledky!OK56)</f>
        <v/>
      </c>
      <c r="BO45" s="152" t="str">
        <f>IF(ISBLANK(Výsledky!$OR$3),"",Výsledky!OR56)</f>
        <v/>
      </c>
      <c r="BP45" s="152" t="str">
        <f>IF(ISBLANK(Výsledky!$OY$3),"",Výsledky!OY56)</f>
        <v/>
      </c>
      <c r="BQ45" s="152" t="str">
        <f>IF(ISBLANK(Výsledky!$PF$3),"",Výsledky!PF56)</f>
        <v/>
      </c>
      <c r="BR45" s="152" t="str">
        <f>IF(ISBLANK(Výsledky!$PM$3),"",Výsledky!PM56)</f>
        <v/>
      </c>
      <c r="BS45" s="152" t="str">
        <f>IF(ISBLANK(Výsledky!$PT$3),"",Výsledky!PT56)</f>
        <v/>
      </c>
      <c r="BT45" s="153" t="str">
        <f>IF(ISBLANK(Výsledky!$QA$3),"",Výsledky!QA56)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Tipy!A54</f>
        <v>12</v>
      </c>
      <c r="D46" s="179" t="str">
        <f>Tipy!B54</f>
        <v>MarekM</v>
      </c>
      <c r="E46" s="308">
        <f>SUM(F46:I46)</f>
        <v>1530</v>
      </c>
      <c r="F46" s="306">
        <f>IF(ISBLANK(Výsledky!$I$3),"-",SUM(J46:M46,O46,Q46,S46:T46,V46,X46,Z46:AA46,AC46:AE46,AG46:AI46,AK46:AM46,AP46,AR46,AT46:AU46,AW46:AX46,BA46,BC46:BD46,BF46,BH46,BJ46,BL46,BN46,BP46,BR46:BS46))</f>
        <v>1010</v>
      </c>
      <c r="G46" s="151">
        <f>IF(ISBLANK(Výsledky!$AK$3),"-",SUM(N46,R46,U46,Y46,AB46,AF46,AV46,BB46,BG46,BI46,BM46,BO46,BT46))</f>
        <v>290</v>
      </c>
      <c r="H46" s="151">
        <f>IF(ISBLANK(Výsledky!$AY$3),"-",SUM(P46,W46,AJ46,AO46,AQ46,AY46))</f>
        <v>120</v>
      </c>
      <c r="I46" s="167">
        <f>IF(ISBLANK(Výsledky!$HK$3),"-",SUM(AN46,AS46,AZ46,BE46,BK46,BQ46))</f>
        <v>110</v>
      </c>
      <c r="J46" s="164">
        <f>IF(ISBLANK(Výsledky!$I$3),"",Výsledky!I60)</f>
        <v>60</v>
      </c>
      <c r="K46" s="152">
        <f>IF(ISBLANK(Výsledky!$P$3),"",Výsledky!P60)</f>
        <v>80</v>
      </c>
      <c r="L46" s="152">
        <f>IF(ISBLANK(Výsledky!$W$3),"",Výsledky!W60)</f>
        <v>0</v>
      </c>
      <c r="M46" s="152">
        <f>IF(ISBLANK(Výsledky!$AD$3),"",Výsledky!AD60)</f>
        <v>70</v>
      </c>
      <c r="N46" s="152">
        <f>IF(ISBLANK(Výsledky!$AK$3),"",Výsledky!AK60)</f>
        <v>20</v>
      </c>
      <c r="O46" s="152">
        <f>IF(ISBLANK(Výsledky!$AR$3),"",Výsledky!AR60)</f>
        <v>60</v>
      </c>
      <c r="P46" s="152">
        <f>IF(ISBLANK(Výsledky!$AY$3),"",Výsledky!AY60)</f>
        <v>70</v>
      </c>
      <c r="Q46" s="152">
        <f>IF(ISBLANK(Výsledky!$BF$3),"",Výsledky!BF60)</f>
        <v>0</v>
      </c>
      <c r="R46" s="152">
        <f>IF(ISBLANK(Výsledky!$BM$3),"",Výsledky!BM60)</f>
        <v>50</v>
      </c>
      <c r="S46" s="152">
        <f>IF(ISBLANK(Výsledky!$BT$3),"",Výsledky!BT60)</f>
        <v>40</v>
      </c>
      <c r="T46" s="152">
        <f>IF(ISBLANK(Výsledky!$CA$3),"",Výsledky!CA60)</f>
        <v>50</v>
      </c>
      <c r="U46" s="152" t="str">
        <f>IF(ISBLANK(Výsledky!$CH$3),"",Výsledky!CH60)</f>
        <v>-</v>
      </c>
      <c r="V46" s="152">
        <f>IF(ISBLANK(Výsledky!$CO$3),"",Výsledky!CO60)</f>
        <v>60</v>
      </c>
      <c r="W46" s="152">
        <f>IF(ISBLANK(Výsledky!$CV$3),"",Výsledky!CV60)</f>
        <v>50</v>
      </c>
      <c r="X46" s="152">
        <f>IF(ISBLANK(Výsledky!$DC$3),"",Výsledky!DC60)</f>
        <v>10</v>
      </c>
      <c r="Y46" s="152">
        <f>IF(ISBLANK(Výsledky!$DJ$3),"",Výsledky!DJ60)</f>
        <v>10</v>
      </c>
      <c r="Z46" s="152">
        <f>IF(ISBLANK(Výsledky!$DQ$3),"",Výsledky!DQ60)</f>
        <v>10</v>
      </c>
      <c r="AA46" s="152">
        <f>IF(ISBLANK(Výsledky!$DX$3),"",Výsledky!DX60)</f>
        <v>60</v>
      </c>
      <c r="AB46" s="152">
        <f>IF(ISBLANK(Výsledky!$EE$3),"",Výsledky!EE60)</f>
        <v>0</v>
      </c>
      <c r="AC46" s="152">
        <f>IF(ISBLANK(Výsledky!$EL$3),"",Výsledky!EL60)</f>
        <v>40</v>
      </c>
      <c r="AD46" s="152">
        <f>IF(ISBLANK(Výsledky!$ES$3),"",Výsledky!ES60)</f>
        <v>20</v>
      </c>
      <c r="AE46" s="152">
        <f>IF(ISBLANK(Výsledky!$EZ$3),"",Výsledky!EZ60)</f>
        <v>30</v>
      </c>
      <c r="AF46" s="152">
        <f>IF(ISBLANK(Výsledky!$FG$3),"",Výsledky!FG60)</f>
        <v>50</v>
      </c>
      <c r="AG46" s="152" t="str">
        <f>IF(ISBLANK(Výsledky!$FN$3),"",Výsledky!FN60)</f>
        <v>-</v>
      </c>
      <c r="AH46" s="152" t="str">
        <f>IF(ISBLANK(Výsledky!$FU$3),"",Výsledky!FU60)</f>
        <v>-</v>
      </c>
      <c r="AI46" s="152" t="str">
        <f>IF(ISBLANK(Výsledky!$GB$3),"",Výsledky!GB60)</f>
        <v>-</v>
      </c>
      <c r="AJ46" s="152" t="str">
        <f>IF(ISBLANK(Výsledky!$GI$3),"",Výsledky!GI60)</f>
        <v>-</v>
      </c>
      <c r="AK46" s="152">
        <f>IF(ISBLANK(Výsledky!$GP$3),"",Výsledky!GP60)</f>
        <v>60</v>
      </c>
      <c r="AL46" s="152">
        <v>0</v>
      </c>
      <c r="AM46" s="152" t="str">
        <f>IF(ISBLANK(Výsledky!$HD$3),"",Výsledky!HD60)</f>
        <v>-</v>
      </c>
      <c r="AN46" s="152">
        <f>IF(ISBLANK(Výsledky!$HK$3),"",Výsledky!HK60)</f>
        <v>20</v>
      </c>
      <c r="AO46" s="152" t="str">
        <f>IF(ISBLANK(Výsledky!$HR$3),"",Výsledky!HR60)</f>
        <v>-</v>
      </c>
      <c r="AP46" s="152">
        <f>IF(ISBLANK(Výsledky!$HY$3),"",Výsledky!HY60)</f>
        <v>40</v>
      </c>
      <c r="AQ46" s="152" t="str">
        <f>IF(ISBLANK(Výsledky!$IF$3),"",Výsledky!IF60)</f>
        <v>-</v>
      </c>
      <c r="AR46" s="152" t="str">
        <f>IF(ISBLANK(Výsledky!$IM$3),"",Výsledky!IM60)</f>
        <v>-</v>
      </c>
      <c r="AS46" s="152">
        <f>IF(ISBLANK(Výsledky!$IT$3),"",Výsledky!IT60)</f>
        <v>70</v>
      </c>
      <c r="AT46" s="152">
        <f>IF(ISBLANK(Výsledky!$JA$3),"",Výsledky!JA60)</f>
        <v>30</v>
      </c>
      <c r="AU46" s="152">
        <f>IF(ISBLANK(Výsledky!$JH$3),"",Výsledky!JH60)</f>
        <v>20</v>
      </c>
      <c r="AV46" s="152">
        <f>IF(ISBLANK(Výsledky!$JO$3),"",Výsledky!JO60)</f>
        <v>30</v>
      </c>
      <c r="AW46" s="152">
        <f>IF(ISBLANK(Výsledky!$JV$3),"",Výsledky!JV60)</f>
        <v>60</v>
      </c>
      <c r="AX46" s="152">
        <f>IF(ISBLANK(Výsledky!$KC$3),"",Výsledky!KC60)</f>
        <v>20</v>
      </c>
      <c r="AY46" s="152">
        <f>IF(ISBLANK(Výsledky!$KJ$3),"",Výsledky!KJ60)</f>
        <v>0</v>
      </c>
      <c r="AZ46" s="152">
        <f>IF(ISBLANK(Výsledky!$KQ$3),"",Výsledky!KQ60)</f>
        <v>20</v>
      </c>
      <c r="BA46" s="152">
        <f>IF(ISBLANK(Výsledky!$KX$3),"",Výsledky!KX60)</f>
        <v>40</v>
      </c>
      <c r="BB46" s="152">
        <f>IF(ISBLANK(Výsledky!$LE$3),"",Výsledky!LE60)</f>
        <v>0</v>
      </c>
      <c r="BC46" s="152" t="str">
        <f>IF(ISBLANK(Výsledky!$LL$3),"",Výsledky!LL60)</f>
        <v>-</v>
      </c>
      <c r="BD46" s="152">
        <f>IF(ISBLANK(Výsledky!$LS$3),"",Výsledky!LS60)</f>
        <v>50</v>
      </c>
      <c r="BE46" s="152" t="str">
        <f>IF(ISBLANK(Výsledky!$LZ$3),"",Výsledky!LZ60)</f>
        <v>-</v>
      </c>
      <c r="BF46" s="152">
        <f>IF(ISBLANK(Výsledky!$MG$3),"",Výsledky!MG60)</f>
        <v>20</v>
      </c>
      <c r="BG46" s="152">
        <f>IF(ISBLANK(Výsledky!$MN$3),"",Výsledky!MN60)</f>
        <v>80</v>
      </c>
      <c r="BH46" s="152">
        <f>IF(ISBLANK(Výsledky!$MU$3),"",Výsledky!MU60)</f>
        <v>50</v>
      </c>
      <c r="BI46" s="152">
        <f>IF(ISBLANK(Výsledky!$NB$3),"",Výsledky!NB60)</f>
        <v>0</v>
      </c>
      <c r="BJ46" s="152" t="str">
        <f>IF(ISBLANK(Výsledky!$NI$3),"",Výsledky!NI60)</f>
        <v/>
      </c>
      <c r="BK46" s="152" t="str">
        <f>IF(ISBLANK(Výsledky!$NP$3),"",Výsledky!NP60)</f>
        <v>-</v>
      </c>
      <c r="BL46" s="152">
        <f>IF(ISBLANK(Výsledky!$NW$3),"",Výsledky!NW60)</f>
        <v>30</v>
      </c>
      <c r="BM46" s="152">
        <f>IF(ISBLANK(Výsledky!$OD$3),"",Výsledky!OD60)</f>
        <v>50</v>
      </c>
      <c r="BN46" s="152" t="str">
        <f>IF(ISBLANK(Výsledky!$OK$3),"",Výsledky!OK60)</f>
        <v/>
      </c>
      <c r="BO46" s="152" t="str">
        <f>IF(ISBLANK(Výsledky!$OR$3),"",Výsledky!OR60)</f>
        <v/>
      </c>
      <c r="BP46" s="152" t="str">
        <f>IF(ISBLANK(Výsledky!$OY$3),"",Výsledky!OY60)</f>
        <v/>
      </c>
      <c r="BQ46" s="152" t="str">
        <f>IF(ISBLANK(Výsledky!$PF$3),"",Výsledky!PF60)</f>
        <v/>
      </c>
      <c r="BR46" s="152" t="str">
        <f>IF(ISBLANK(Výsledky!$PM$3),"",Výsledky!PM60)</f>
        <v/>
      </c>
      <c r="BS46" s="152" t="str">
        <f>IF(ISBLANK(Výsledky!$PT$3),"",Výsledky!PT60)</f>
        <v/>
      </c>
      <c r="BT46" s="153" t="str">
        <f>IF(ISBLANK(Výsledky!$QA$3),"",Výsledky!QA60)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Tipy!A68</f>
        <v>56</v>
      </c>
      <c r="D47" s="179" t="str">
        <f>Tipy!B68</f>
        <v>Ostrovan</v>
      </c>
      <c r="E47" s="308">
        <f>SUM(F47:I47)</f>
        <v>1500</v>
      </c>
      <c r="F47" s="306">
        <f>IF(ISBLANK(Výsledky!$I$3),"-",SUM(J47:M47,O47,Q47,S47:T47,V47,X47,Z47:AA47,AC47:AE47,AG47:AI47,AK47:AM47,AP47,AR47,AT47:AU47,AW47:AX47,BA47,BC47:BD47,BF47,BH47,BJ47,BL47,BN47,BP47,BR47:BS47))</f>
        <v>1000</v>
      </c>
      <c r="G47" s="151">
        <f>IF(ISBLANK(Výsledky!$AK$3),"-",SUM(N47,R47,U47,Y47,AB47,AF47,AV47,BB47,BG47,BI47,BM47,BO47,BT47))</f>
        <v>300</v>
      </c>
      <c r="H47" s="151">
        <f>IF(ISBLANK(Výsledky!$AY$3),"-",SUM(P47,W47,AJ47,AO47,AQ47,AY47))</f>
        <v>120</v>
      </c>
      <c r="I47" s="167">
        <f>IF(ISBLANK(Výsledky!$HK$3),"-",SUM(AN47,AS47,AZ47,BE47,BK47,BQ47))</f>
        <v>80</v>
      </c>
      <c r="J47" s="164">
        <f>IF(ISBLANK(Výsledky!$I$3),"",Výsledky!I74)</f>
        <v>90</v>
      </c>
      <c r="K47" s="152">
        <f>IF(ISBLANK(Výsledky!$P$3),"",Výsledky!P74)</f>
        <v>60</v>
      </c>
      <c r="L47" s="152">
        <f>IF(ISBLANK(Výsledky!$W$3),"",Výsledky!W74)</f>
        <v>10</v>
      </c>
      <c r="M47" s="152">
        <f>IF(ISBLANK(Výsledky!$AD$3),"",Výsledky!AD74)</f>
        <v>60</v>
      </c>
      <c r="N47" s="152">
        <f>IF(ISBLANK(Výsledky!$AK$3),"",Výsledky!AK74)</f>
        <v>20</v>
      </c>
      <c r="O47" s="152">
        <f>IF(ISBLANK(Výsledky!$AR$3),"",Výsledky!AR74)</f>
        <v>50</v>
      </c>
      <c r="P47" s="152">
        <f>IF(ISBLANK(Výsledky!$AY$3),"",Výsledky!AY74)</f>
        <v>20</v>
      </c>
      <c r="Q47" s="152">
        <f>IF(ISBLANK(Výsledky!$BF$3),"",Výsledky!BF74)</f>
        <v>40</v>
      </c>
      <c r="R47" s="152">
        <f>IF(ISBLANK(Výsledky!$BM$3),"",Výsledky!BM74)</f>
        <v>80</v>
      </c>
      <c r="S47" s="152">
        <f>IF(ISBLANK(Výsledky!$BT$3),"",Výsledky!BT74)</f>
        <v>30</v>
      </c>
      <c r="T47" s="152">
        <f>IF(ISBLANK(Výsledky!$CA$3),"",Výsledky!CA74)</f>
        <v>40</v>
      </c>
      <c r="U47" s="152">
        <f>IF(ISBLANK(Výsledky!$CH$3),"",Výsledky!CH74)</f>
        <v>50</v>
      </c>
      <c r="V47" s="152">
        <f>IF(ISBLANK(Výsledky!$CO$3),"",Výsledky!CO74)</f>
        <v>70</v>
      </c>
      <c r="W47" s="152">
        <f>IF(ISBLANK(Výsledky!$CV$3),"",Výsledky!CV74)</f>
        <v>50</v>
      </c>
      <c r="X47" s="152">
        <f>IF(ISBLANK(Výsledky!$DC$3),"",Výsledky!DC74)</f>
        <v>40</v>
      </c>
      <c r="Y47" s="152">
        <f>IF(ISBLANK(Výsledky!$DJ$3),"",Výsledky!DJ74)</f>
        <v>30</v>
      </c>
      <c r="Z47" s="152">
        <f>IF(ISBLANK(Výsledky!$DQ$3),"",Výsledky!DQ74)</f>
        <v>0</v>
      </c>
      <c r="AA47" s="152">
        <f>IF(ISBLANK(Výsledky!$DX$3),"",Výsledky!DX74)</f>
        <v>50</v>
      </c>
      <c r="AB47" s="152">
        <f>IF(ISBLANK(Výsledky!$EE$3),"",Výsledky!EE74)</f>
        <v>20</v>
      </c>
      <c r="AC47" s="152">
        <f>IF(ISBLANK(Výsledky!$EL$3),"",Výsledky!EL74)</f>
        <v>40</v>
      </c>
      <c r="AD47" s="152">
        <f>IF(ISBLANK(Výsledky!$ES$3),"",Výsledky!ES74)</f>
        <v>20</v>
      </c>
      <c r="AE47" s="152">
        <f>IF(ISBLANK(Výsledky!$EZ$3),"",Výsledky!EZ74)</f>
        <v>30</v>
      </c>
      <c r="AF47" s="152">
        <f>IF(ISBLANK(Výsledky!$FG$3),"",Výsledky!FG74)</f>
        <v>40</v>
      </c>
      <c r="AG47" s="152">
        <f>IF(ISBLANK(Výsledky!$FN$3),"",Výsledky!FN74)</f>
        <v>50</v>
      </c>
      <c r="AH47" s="152">
        <f>IF(ISBLANK(Výsledky!$FU$3),"",Výsledky!FU74)</f>
        <v>60</v>
      </c>
      <c r="AI47" s="152">
        <f>IF(ISBLANK(Výsledky!$GB$3),"",Výsledky!GB74)</f>
        <v>0</v>
      </c>
      <c r="AJ47" s="152" t="str">
        <f>IF(ISBLANK(Výsledky!$GI$3),"",Výsledky!GI74)</f>
        <v>-</v>
      </c>
      <c r="AK47" s="152">
        <f>IF(ISBLANK(Výsledky!$GP$3),"",Výsledky!GP74)</f>
        <v>50</v>
      </c>
      <c r="AL47" s="152">
        <v>0</v>
      </c>
      <c r="AM47" s="152">
        <f>IF(ISBLANK(Výsledky!$HD$3),"",Výsledky!HD74)</f>
        <v>40</v>
      </c>
      <c r="AN47" s="152">
        <f>IF(ISBLANK(Výsledky!$HK$3),"",Výsledky!HK74)</f>
        <v>30</v>
      </c>
      <c r="AO47" s="152">
        <f>IF(ISBLANK(Výsledky!$HR$3),"",Výsledky!HR74)</f>
        <v>0</v>
      </c>
      <c r="AP47" s="152">
        <f>IF(ISBLANK(Výsledky!$HY$3),"",Výsledky!HY74)</f>
        <v>30</v>
      </c>
      <c r="AQ47" s="152">
        <f>IF(ISBLANK(Výsledky!$IF$3),"",Výsledky!IF74)</f>
        <v>50</v>
      </c>
      <c r="AR47" s="152">
        <f>IF(ISBLANK(Výsledky!$IM$3),"",Výsledky!IM74)</f>
        <v>40</v>
      </c>
      <c r="AS47" s="152">
        <f>IF(ISBLANK(Výsledky!$IT$3),"",Výsledky!IT74)</f>
        <v>50</v>
      </c>
      <c r="AT47" s="152">
        <f>IF(ISBLANK(Výsledky!$JA$3),"",Výsledky!JA74)</f>
        <v>20</v>
      </c>
      <c r="AU47" s="152">
        <f>IF(ISBLANK(Výsledky!$JH$3),"",Výsledky!JH74)</f>
        <v>20</v>
      </c>
      <c r="AV47" s="152">
        <f>IF(ISBLANK(Výsledky!$JO$3),"",Výsledky!JO74)</f>
        <v>60</v>
      </c>
      <c r="AW47" s="152">
        <f>IF(ISBLANK(Výsledky!$JV$3),"",Výsledky!JV74)</f>
        <v>60</v>
      </c>
      <c r="AX47" s="152" t="str">
        <f>IF(ISBLANK(Výsledky!$KC$3),"",Výsledky!KC74)</f>
        <v>-</v>
      </c>
      <c r="AY47" s="152">
        <f>IF(ISBLANK(Výsledky!$KJ$3),"",Výsledky!KJ74)</f>
        <v>0</v>
      </c>
      <c r="AZ47" s="152" t="str">
        <f>IF(ISBLANK(Výsledky!$KQ$3),"",Výsledky!KQ74)</f>
        <v>-</v>
      </c>
      <c r="BA47" s="152" t="str">
        <f>IF(ISBLANK(Výsledky!$KX$3),"",Výsledky!KX74)</f>
        <v>-</v>
      </c>
      <c r="BB47" s="152">
        <f>IF(ISBLANK(Výsledky!$LE$3),"",Výsledky!LE74)</f>
        <v>0</v>
      </c>
      <c r="BC47" s="152" t="str">
        <f>IF(ISBLANK(Výsledky!$LL$3),"",Výsledky!LL74)</f>
        <v>-</v>
      </c>
      <c r="BD47" s="152" t="str">
        <f>IF(ISBLANK(Výsledky!$LS$3),"",Výsledky!LS74)</f>
        <v>-</v>
      </c>
      <c r="BE47" s="152" t="str">
        <f>IF(ISBLANK(Výsledky!$LZ$3),"",Výsledky!LZ74)</f>
        <v>-</v>
      </c>
      <c r="BF47" s="152" t="str">
        <f>IF(ISBLANK(Výsledky!$MG$3),"",Výsledky!MG74)</f>
        <v>-</v>
      </c>
      <c r="BG47" s="152" t="str">
        <f>IF(ISBLANK(Výsledky!$MN$3),"",Výsledky!MN74)</f>
        <v>-</v>
      </c>
      <c r="BH47" s="152" t="str">
        <f>IF(ISBLANK(Výsledky!$MU$3),"",Výsledky!MU74)</f>
        <v>-</v>
      </c>
      <c r="BI47" s="152" t="str">
        <f>IF(ISBLANK(Výsledky!$NB$3),"",Výsledky!NB74)</f>
        <v>-</v>
      </c>
      <c r="BJ47" s="152" t="str">
        <f>IF(ISBLANK(Výsledky!$NI$3),"",Výsledky!NI74)</f>
        <v/>
      </c>
      <c r="BK47" s="152" t="str">
        <f>IF(ISBLANK(Výsledky!$NP$3),"",Výsledky!NP74)</f>
        <v>-</v>
      </c>
      <c r="BL47" s="152" t="str">
        <f>IF(ISBLANK(Výsledky!$NW$3),"",Výsledky!NW74)</f>
        <v>-</v>
      </c>
      <c r="BM47" s="152" t="str">
        <f>IF(ISBLANK(Výsledky!$OD$3),"",Výsledky!OD74)</f>
        <v>-</v>
      </c>
      <c r="BN47" s="152" t="str">
        <f>IF(ISBLANK(Výsledky!$OK$3),"",Výsledky!OK74)</f>
        <v/>
      </c>
      <c r="BO47" s="152" t="str">
        <f>IF(ISBLANK(Výsledky!$OR$3),"",Výsledky!OR74)</f>
        <v/>
      </c>
      <c r="BP47" s="152" t="str">
        <f>IF(ISBLANK(Výsledky!$OY$3),"",Výsledky!OY74)</f>
        <v/>
      </c>
      <c r="BQ47" s="152" t="str">
        <f>IF(ISBLANK(Výsledky!$PF$3),"",Výsledky!PF74)</f>
        <v/>
      </c>
      <c r="BR47" s="152" t="str">
        <f>IF(ISBLANK(Výsledky!$PM$3),"",Výsledky!PM74)</f>
        <v/>
      </c>
      <c r="BS47" s="152" t="str">
        <f>IF(ISBLANK(Výsledky!$PT$3),"",Výsledky!PT74)</f>
        <v/>
      </c>
      <c r="BT47" s="153" t="str">
        <f>IF(ISBLANK(Výsledky!$QA$3),"",Výsledky!QA74)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Tipy!A78</f>
        <v>50</v>
      </c>
      <c r="D48" s="179" t="str">
        <f>Tipy!B78</f>
        <v>Pikain</v>
      </c>
      <c r="E48" s="308">
        <f>SUM(F48:I48)</f>
        <v>1400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260</v>
      </c>
      <c r="H48" s="151">
        <f>IF(ISBLANK(Výsledky!$AY$3),"-",SUM(P48,W48,AJ48,AO48,AQ48,AY48))</f>
        <v>180</v>
      </c>
      <c r="I48" s="167">
        <f>IF(ISBLANK(Výsledky!$HK$3),"-",SUM(AN48,AS48,AZ48,BE48,BK48,BQ48))</f>
        <v>40</v>
      </c>
      <c r="J48" s="164">
        <f>IF(ISBLANK(Výsledky!$I$3),"",Výsledky!I84)</f>
        <v>80</v>
      </c>
      <c r="K48" s="152">
        <f>IF(ISBLANK(Výsledky!$P$3),"",Výsledky!P84)</f>
        <v>60</v>
      </c>
      <c r="L48" s="152">
        <f>IF(ISBLANK(Výsledky!$W$3),"",Výsledky!W84)</f>
        <v>30</v>
      </c>
      <c r="M48" s="152">
        <f>IF(ISBLANK(Výsledky!$AD$3),"",Výsledky!AD84)</f>
        <v>60</v>
      </c>
      <c r="N48" s="152">
        <f>IF(ISBLANK(Výsledky!$AK$3),"",Výsledky!AK84)</f>
        <v>30</v>
      </c>
      <c r="O48" s="152">
        <f>IF(ISBLANK(Výsledky!$AR$3),"",Výsledky!AR84)</f>
        <v>60</v>
      </c>
      <c r="P48" s="152">
        <f>IF(ISBLANK(Výsledky!$AY$3),"",Výsledky!AY84)</f>
        <v>30</v>
      </c>
      <c r="Q48" s="152">
        <f>IF(ISBLANK(Výsledky!$BF$3),"",Výsledky!BF84)</f>
        <v>40</v>
      </c>
      <c r="R48" s="152">
        <f>IF(ISBLANK(Výsledky!$BM$3),"",Výsledky!BM84)</f>
        <v>0</v>
      </c>
      <c r="S48" s="152">
        <f>IF(ISBLANK(Výsledky!$BT$3),"",Výsledky!BT84)</f>
        <v>40</v>
      </c>
      <c r="T48" s="152">
        <f>IF(ISBLANK(Výsledky!$CA$3),"",Výsledky!CA84)</f>
        <v>50</v>
      </c>
      <c r="U48" s="152">
        <f>IF(ISBLANK(Výsledky!$CH$3),"",Výsledky!CH84)</f>
        <v>40</v>
      </c>
      <c r="V48" s="152">
        <f>IF(ISBLANK(Výsledky!$CO$3),"",Výsledky!CO84)</f>
        <v>50</v>
      </c>
      <c r="W48" s="152">
        <f>IF(ISBLANK(Výsledky!$CV$3),"",Výsledky!CV84)</f>
        <v>30</v>
      </c>
      <c r="X48" s="152">
        <f>IF(ISBLANK(Výsledky!$DC$3),"",Výsledky!DC84)</f>
        <v>0</v>
      </c>
      <c r="Y48" s="152">
        <f>IF(ISBLANK(Výsledky!$DJ$3),"",Výsledky!DJ84)</f>
        <v>40</v>
      </c>
      <c r="Z48" s="152">
        <f>IF(ISBLANK(Výsledky!$DQ$3),"",Výsledky!DQ84)</f>
        <v>10</v>
      </c>
      <c r="AA48" s="152">
        <f>IF(ISBLANK(Výsledky!$DX$3),"",Výsledky!DX84)</f>
        <v>50</v>
      </c>
      <c r="AB48" s="152">
        <f>IF(ISBLANK(Výsledky!$EE$3),"",Výsledky!EE84)</f>
        <v>60</v>
      </c>
      <c r="AC48" s="152">
        <f>IF(ISBLANK(Výsledky!$EL$3),"",Výsledky!EL84)</f>
        <v>50</v>
      </c>
      <c r="AD48" s="152">
        <f>IF(ISBLANK(Výsledky!$ES$3),"",Výsledky!ES84)</f>
        <v>20</v>
      </c>
      <c r="AE48" s="152">
        <f>IF(ISBLANK(Výsledky!$EZ$3),"",Výsledky!EZ84)</f>
        <v>20</v>
      </c>
      <c r="AF48" s="152">
        <f>IF(ISBLANK(Výsledky!$FG$3),"",Výsledky!FG84)</f>
        <v>40</v>
      </c>
      <c r="AG48" s="152">
        <f>IF(ISBLANK(Výsledky!$FN$3),"",Výsledky!FN84)</f>
        <v>50</v>
      </c>
      <c r="AH48" s="152">
        <f>IF(ISBLANK(Výsledky!$FU$3),"",Výsledky!FU84)</f>
        <v>50</v>
      </c>
      <c r="AI48" s="152">
        <f>IF(ISBLANK(Výsledky!$GB$3),"",Výsledky!GB84)</f>
        <v>0</v>
      </c>
      <c r="AJ48" s="152">
        <f>IF(ISBLANK(Výsledky!$GI$3),"",Výsledky!GI84)</f>
        <v>40</v>
      </c>
      <c r="AK48" s="152">
        <f>IF(ISBLANK(Výsledky!$GP$3),"",Výsledky!GP84)</f>
        <v>50</v>
      </c>
      <c r="AL48" s="152">
        <v>0</v>
      </c>
      <c r="AM48" s="152">
        <f>IF(ISBLANK(Výsledky!$HD$3),"",Výsledky!HD84)</f>
        <v>0</v>
      </c>
      <c r="AN48" s="152">
        <f>IF(ISBLANK(Výsledky!$HK$3),"",Výsledky!HK84)</f>
        <v>20</v>
      </c>
      <c r="AO48" s="152">
        <f>IF(ISBLANK(Výsledky!$HR$3),"",Výsledky!HR84)</f>
        <v>0</v>
      </c>
      <c r="AP48" s="152">
        <f>IF(ISBLANK(Výsledky!$HY$3),"",Výsledky!HY84)</f>
        <v>50</v>
      </c>
      <c r="AQ48" s="152">
        <f>IF(ISBLANK(Výsledky!$IF$3),"",Výsledky!IF84)</f>
        <v>80</v>
      </c>
      <c r="AR48" s="152">
        <f>IF(ISBLANK(Výsledky!$IM$3),"",Výsledky!IM84)</f>
        <v>30</v>
      </c>
      <c r="AS48" s="152" t="str">
        <f>IF(ISBLANK(Výsledky!$IT$3),"",Výsledky!IT84)</f>
        <v>-</v>
      </c>
      <c r="AT48" s="152" t="str">
        <f>IF(ISBLANK(Výsledky!$JA$3),"",Výsledky!JA84)</f>
        <v>-</v>
      </c>
      <c r="AU48" s="152">
        <f>IF(ISBLANK(Výsledky!$JH$3),"",Výsledky!JH84)</f>
        <v>20</v>
      </c>
      <c r="AV48" s="152">
        <f>IF(ISBLANK(Výsledky!$JO$3),"",Výsledky!JO84)</f>
        <v>50</v>
      </c>
      <c r="AW48" s="152">
        <f>IF(ISBLANK(Výsledky!$JV$3),"",Výsledky!JV84)</f>
        <v>50</v>
      </c>
      <c r="AX48" s="152" t="str">
        <f>IF(ISBLANK(Výsledky!$KC$3),"",Výsledky!KC84)</f>
        <v>-</v>
      </c>
      <c r="AY48" s="152">
        <f>IF(ISBLANK(Výsledky!$KJ$3),"",Výsledky!KJ84)</f>
        <v>0</v>
      </c>
      <c r="AZ48" s="152">
        <f>IF(ISBLANK(Výsledky!$KQ$3),"",Výsledky!KQ84)</f>
        <v>20</v>
      </c>
      <c r="BA48" s="152" t="str">
        <f>IF(ISBLANK(Výsledky!$KX$3),"",Výsledky!KX84)</f>
        <v>-</v>
      </c>
      <c r="BB48" s="152">
        <f>IF(ISBLANK(Výsledky!$LE$3),"",Výsledky!LE84)</f>
        <v>0</v>
      </c>
      <c r="BC48" s="152" t="str">
        <f>IF(ISBLANK(Výsledky!$LL$3),"",Výsledky!LL84)</f>
        <v>-</v>
      </c>
      <c r="BD48" s="152" t="str">
        <f>IF(ISBLANK(Výsledky!$LS$3),"",Výsledky!LS84)</f>
        <v>-</v>
      </c>
      <c r="BE48" s="152" t="str">
        <f>IF(ISBLANK(Výsledky!$LZ$3),"",Výsledky!LZ84)</f>
        <v>-</v>
      </c>
      <c r="BF48" s="152" t="str">
        <f>IF(ISBLANK(Výsledky!$MG$3),"",Výsledky!MG84)</f>
        <v>-</v>
      </c>
      <c r="BG48" s="152" t="str">
        <f>IF(ISBLANK(Výsledky!$MN$3),"",Výsledky!MN84)</f>
        <v>-</v>
      </c>
      <c r="BH48" s="152" t="str">
        <f>IF(ISBLANK(Výsledky!$MU$3),"",Výsledky!MU84)</f>
        <v>-</v>
      </c>
      <c r="BI48" s="152" t="str">
        <f>IF(ISBLANK(Výsledky!$NB$3),"",Výsledky!NB84)</f>
        <v>-</v>
      </c>
      <c r="BJ48" s="152" t="str">
        <f>IF(ISBLANK(Výsledky!$NI$3),"",Výsledky!NI84)</f>
        <v/>
      </c>
      <c r="BK48" s="152" t="str">
        <f>IF(ISBLANK(Výsledky!$NP$3),"",Výsledky!NP84)</f>
        <v>-</v>
      </c>
      <c r="BL48" s="152" t="str">
        <f>IF(ISBLANK(Výsledky!$NW$3),"",Výsledky!NW84)</f>
        <v>-</v>
      </c>
      <c r="BM48" s="152" t="str">
        <f>IF(ISBLANK(Výsledky!$OD$3),"",Výsledky!OD84)</f>
        <v>-</v>
      </c>
      <c r="BN48" s="152" t="str">
        <f>IF(ISBLANK(Výsledky!$OK$3),"",Výsledky!OK84)</f>
        <v/>
      </c>
      <c r="BO48" s="152" t="str">
        <f>IF(ISBLANK(Výsledky!$OR$3),"",Výsledky!OR84)</f>
        <v/>
      </c>
      <c r="BP48" s="152" t="str">
        <f>IF(ISBLANK(Výsledky!$OY$3),"",Výsledky!OY84)</f>
        <v/>
      </c>
      <c r="BQ48" s="152" t="str">
        <f>IF(ISBLANK(Výsledky!$PF$3),"",Výsledky!PF84)</f>
        <v/>
      </c>
      <c r="BR48" s="152" t="str">
        <f>IF(ISBLANK(Výsledky!$PM$3),"",Výsledky!PM84)</f>
        <v/>
      </c>
      <c r="BS48" s="152" t="str">
        <f>IF(ISBLANK(Výsledky!$PT$3),"",Výsledky!PT84)</f>
        <v/>
      </c>
      <c r="BT48" s="153" t="str">
        <f>IF(ISBLANK(Výsledky!$QA$3),"",Výsledky!QA84)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Tipy!A55</f>
        <v>90</v>
      </c>
      <c r="D49" s="179" t="str">
        <f>Tipy!B55</f>
        <v>MarianV</v>
      </c>
      <c r="E49" s="308">
        <f>SUM(F49:I49)</f>
        <v>1400</v>
      </c>
      <c r="F49" s="306">
        <f>IF(ISBLANK(Výsledky!$I$3),"-",SUM(J49:M49,O49,Q49,S49:T49,V49,X49,Z49:AA49,AC49:AE49,AG49:AI49,AK49:AM49,AP49,AR49,AT49:AU49,AW49:AX49,BA49,BC49:BD49,BF49,BH49,BJ49,BL49,BN49,BP49,BR49:BS49))</f>
        <v>990</v>
      </c>
      <c r="G49" s="151">
        <f>IF(ISBLANK(Výsledky!$AK$3),"-",SUM(N49,R49,U49,Y49,AB49,AF49,AV49,BB49,BG49,BI49,BM49,BO49,BT49))</f>
        <v>110</v>
      </c>
      <c r="H49" s="151">
        <f>IF(ISBLANK(Výsledky!$AY$3),"-",SUM(P49,W49,AJ49,AO49,AQ49,AY49))</f>
        <v>210</v>
      </c>
      <c r="I49" s="167">
        <f>IF(ISBLANK(Výsledky!$HK$3),"-",SUM(AN49,AS49,AZ49,BE49,BK49,BQ49))</f>
        <v>90</v>
      </c>
      <c r="J49" s="164">
        <f>IF(ISBLANK(Výsledky!$I$3),"",Výsledky!I61)</f>
        <v>50</v>
      </c>
      <c r="K49" s="152">
        <f>IF(ISBLANK(Výsledky!$P$3),"",Výsledky!P61)</f>
        <v>90</v>
      </c>
      <c r="L49" s="152">
        <f>IF(ISBLANK(Výsledky!$W$3),"",Výsledky!W61)</f>
        <v>10</v>
      </c>
      <c r="M49" s="152">
        <f>IF(ISBLANK(Výsledky!$AD$3),"",Výsledky!AD61)</f>
        <v>30</v>
      </c>
      <c r="N49" s="152" t="str">
        <f>IF(ISBLANK(Výsledky!$AK$3),"",Výsledky!AK61)</f>
        <v>-</v>
      </c>
      <c r="O49" s="152">
        <f>IF(ISBLANK(Výsledky!$AR$3),"",Výsledky!AR61)</f>
        <v>80</v>
      </c>
      <c r="P49" s="152">
        <f>IF(ISBLANK(Výsledky!$AY$3),"",Výsledky!AY61)</f>
        <v>70</v>
      </c>
      <c r="Q49" s="152">
        <f>IF(ISBLANK(Výsledky!$BF$3),"",Výsledky!BF61)</f>
        <v>40</v>
      </c>
      <c r="R49" s="152">
        <f>IF(ISBLANK(Výsledky!$BM$3),"",Výsledky!BM61)</f>
        <v>50</v>
      </c>
      <c r="S49" s="152">
        <f>IF(ISBLANK(Výsledky!$BT$3),"",Výsledky!BT61)</f>
        <v>30</v>
      </c>
      <c r="T49" s="152">
        <f>IF(ISBLANK(Výsledky!$CA$3),"",Výsledky!CA61)</f>
        <v>60</v>
      </c>
      <c r="U49" s="152" t="str">
        <f>IF(ISBLANK(Výsledky!$CH$3),"",Výsledky!CH61)</f>
        <v>-</v>
      </c>
      <c r="V49" s="152">
        <f>IF(ISBLANK(Výsledky!$CO$3),"",Výsledky!CO61)</f>
        <v>30</v>
      </c>
      <c r="W49" s="152">
        <f>IF(ISBLANK(Výsledky!$CV$3),"",Výsledky!CV61)</f>
        <v>50</v>
      </c>
      <c r="X49" s="152">
        <f>IF(ISBLANK(Výsledky!$DC$3),"",Výsledky!DC61)</f>
        <v>10</v>
      </c>
      <c r="Y49" s="152">
        <f>IF(ISBLANK(Výsledky!$DJ$3),"",Výsledky!DJ61)</f>
        <v>30</v>
      </c>
      <c r="Z49" s="152">
        <f>IF(ISBLANK(Výsledky!$DQ$3),"",Výsledky!DQ61)</f>
        <v>0</v>
      </c>
      <c r="AA49" s="152">
        <f>IF(ISBLANK(Výsledky!$DX$3),"",Výsledky!DX61)</f>
        <v>50</v>
      </c>
      <c r="AB49" s="152">
        <f>IF(ISBLANK(Výsledky!$EE$3),"",Výsledky!EE61)</f>
        <v>30</v>
      </c>
      <c r="AC49" s="152">
        <f>IF(ISBLANK(Výsledky!$EL$3),"",Výsledky!EL61)</f>
        <v>20</v>
      </c>
      <c r="AD49" s="152">
        <f>IF(ISBLANK(Výsledky!$ES$3),"",Výsledky!ES61)</f>
        <v>50</v>
      </c>
      <c r="AE49" s="152">
        <f>IF(ISBLANK(Výsledky!$EZ$3),"",Výsledky!EZ61)</f>
        <v>40</v>
      </c>
      <c r="AF49" s="152">
        <f>IF(ISBLANK(Výsledky!$FG$3),"",Výsledky!FG61)</f>
        <v>0</v>
      </c>
      <c r="AG49" s="152">
        <f>IF(ISBLANK(Výsledky!$FN$3),"",Výsledky!FN61)</f>
        <v>50</v>
      </c>
      <c r="AH49" s="152">
        <f>IF(ISBLANK(Výsledky!$FU$3),"",Výsledky!FU61)</f>
        <v>60</v>
      </c>
      <c r="AI49" s="152">
        <f>IF(ISBLANK(Výsledky!$GB$3),"",Výsledky!GB61)</f>
        <v>10</v>
      </c>
      <c r="AJ49" s="152">
        <f>IF(ISBLANK(Výsledky!$GI$3),"",Výsledky!GI61)</f>
        <v>40</v>
      </c>
      <c r="AK49" s="152">
        <f>IF(ISBLANK(Výsledky!$GP$3),"",Výsledky!GP61)</f>
        <v>60</v>
      </c>
      <c r="AL49" s="152">
        <v>0</v>
      </c>
      <c r="AM49" s="152" t="str">
        <f>IF(ISBLANK(Výsledky!$HD$3),"",Výsledky!HD61)</f>
        <v>-</v>
      </c>
      <c r="AN49" s="152">
        <f>IF(ISBLANK(Výsledky!$HK$3),"",Výsledky!HK61)</f>
        <v>20</v>
      </c>
      <c r="AO49" s="152">
        <f>IF(ISBLANK(Výsledky!$HR$3),"",Výsledky!HR61)</f>
        <v>0</v>
      </c>
      <c r="AP49" s="152">
        <f>IF(ISBLANK(Výsledky!$HY$3),"",Výsledky!HY61)</f>
        <v>30</v>
      </c>
      <c r="AQ49" s="152">
        <f>IF(ISBLANK(Výsledky!$IF$3),"",Výsledky!IF61)</f>
        <v>50</v>
      </c>
      <c r="AR49" s="152">
        <f>IF(ISBLANK(Výsledky!$IM$3),"",Výsledky!IM61)</f>
        <v>30</v>
      </c>
      <c r="AS49" s="152">
        <f>IF(ISBLANK(Výsledky!$IT$3),"",Výsledky!IT61)</f>
        <v>50</v>
      </c>
      <c r="AT49" s="152">
        <f>IF(ISBLANK(Výsledky!$JA$3),"",Výsledky!JA61)</f>
        <v>20</v>
      </c>
      <c r="AU49" s="152">
        <f>IF(ISBLANK(Výsledky!$JH$3),"",Výsledky!JH61)</f>
        <v>20</v>
      </c>
      <c r="AV49" s="152" t="str">
        <f>IF(ISBLANK(Výsledky!$JO$3),"",Výsledky!JO61)</f>
        <v>-</v>
      </c>
      <c r="AW49" s="152">
        <f>IF(ISBLANK(Výsledky!$JV$3),"",Výsledky!JV61)</f>
        <v>50</v>
      </c>
      <c r="AX49" s="152">
        <f>IF(ISBLANK(Výsledky!$KC$3),"",Výsledky!KC61)</f>
        <v>20</v>
      </c>
      <c r="AY49" s="152" t="str">
        <f>IF(ISBLANK(Výsledky!$KJ$3),"",Výsledky!KJ61)</f>
        <v>-</v>
      </c>
      <c r="AZ49" s="152" t="str">
        <f>IF(ISBLANK(Výsledky!$KQ$3),"",Výsledky!KQ61)</f>
        <v>-</v>
      </c>
      <c r="BA49" s="152">
        <f>IF(ISBLANK(Výsledky!$KX$3),"",Výsledky!KX61)</f>
        <v>20</v>
      </c>
      <c r="BB49" s="152">
        <f>IF(ISBLANK(Výsledky!$LE$3),"",Výsledky!LE61)</f>
        <v>0</v>
      </c>
      <c r="BC49" s="152" t="str">
        <f>IF(ISBLANK(Výsledky!$LL$3),"",Výsledky!LL61)</f>
        <v>-</v>
      </c>
      <c r="BD49" s="152" t="str">
        <f>IF(ISBLANK(Výsledky!$LS$3),"",Výsledky!LS61)</f>
        <v>-</v>
      </c>
      <c r="BE49" s="152">
        <f>IF(ISBLANK(Výsledky!$LZ$3),"",Výsledky!LZ61)</f>
        <v>20</v>
      </c>
      <c r="BF49" s="152">
        <f>IF(ISBLANK(Výsledky!$MG$3),"",Výsledky!MG61)</f>
        <v>20</v>
      </c>
      <c r="BG49" s="152">
        <f>IF(ISBLANK(Výsledky!$MN$3),"",Výsledky!MN61)</f>
        <v>0</v>
      </c>
      <c r="BH49" s="152">
        <f>IF(ISBLANK(Výsledky!$MU$3),"",Výsledky!MU61)</f>
        <v>10</v>
      </c>
      <c r="BI49" s="152" t="str">
        <f>IF(ISBLANK(Výsledky!$NB$3),"",Výsledky!NB61)</f>
        <v>-</v>
      </c>
      <c r="BJ49" s="152" t="str">
        <f>IF(ISBLANK(Výsledky!$NI$3),"",Výsledky!NI61)</f>
        <v/>
      </c>
      <c r="BK49" s="152" t="str">
        <f>IF(ISBLANK(Výsledky!$NP$3),"",Výsledky!NP61)</f>
        <v>-</v>
      </c>
      <c r="BL49" s="152" t="str">
        <f>IF(ISBLANK(Výsledky!$NW$3),"",Výsledky!NW61)</f>
        <v>-</v>
      </c>
      <c r="BM49" s="152" t="str">
        <f>IF(ISBLANK(Výsledky!$OD$3),"",Výsledky!OD61)</f>
        <v>-</v>
      </c>
      <c r="BN49" s="152" t="str">
        <f>IF(ISBLANK(Výsledky!$OK$3),"",Výsledky!OK61)</f>
        <v/>
      </c>
      <c r="BO49" s="152" t="str">
        <f>IF(ISBLANK(Výsledky!$OR$3),"",Výsledky!OR61)</f>
        <v/>
      </c>
      <c r="BP49" s="152" t="str">
        <f>IF(ISBLANK(Výsledky!$OY$3),"",Výsledky!OY61)</f>
        <v/>
      </c>
      <c r="BQ49" s="152" t="str">
        <f>IF(ISBLANK(Výsledky!$PF$3),"",Výsledky!PF61)</f>
        <v/>
      </c>
      <c r="BR49" s="152" t="str">
        <f>IF(ISBLANK(Výsledky!$PM$3),"",Výsledky!PM61)</f>
        <v/>
      </c>
      <c r="BS49" s="152" t="str">
        <f>IF(ISBLANK(Výsledky!$PT$3),"",Výsledky!PT61)</f>
        <v/>
      </c>
      <c r="BT49" s="153" t="str">
        <f>IF(ISBLANK(Výsledky!$QA$3),"",Výsledky!QA61)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Tipy!A11</f>
        <v>69</v>
      </c>
      <c r="D50" s="179" t="str">
        <f>Tipy!B11</f>
        <v>bazhuka</v>
      </c>
      <c r="E50" s="308">
        <f>SUM(F50:I50)</f>
        <v>1380</v>
      </c>
      <c r="F50" s="306">
        <f>IF(ISBLANK(Výsledky!$I$3),"-",SUM(J50:M50,O50,Q50,S50:T50,V50,X50,Z50:AA50,AC50:AE50,AG50:AI50,AK50:AM50,AP50,AR50,AT50:AU50,AW50:AX50,BA50,BC50:BD50,BF50,BH50,BJ50,BL50,BN50,BP50,BR50:BS50))</f>
        <v>860</v>
      </c>
      <c r="G50" s="151">
        <f>IF(ISBLANK(Výsledky!$AK$3),"-",SUM(N50,R50,U50,Y50,AB50,AF50,AV50,BB50,BG50,BI50,BM50,BO50,BT50))</f>
        <v>270</v>
      </c>
      <c r="H50" s="151">
        <f>IF(ISBLANK(Výsledky!$AY$3),"-",SUM(P50,W50,AJ50,AO50,AQ50,AY50))</f>
        <v>180</v>
      </c>
      <c r="I50" s="167">
        <f>IF(ISBLANK(Výsledky!$HK$3),"-",SUM(AN50,AS50,AZ50,BE50,BK50,BQ50))</f>
        <v>70</v>
      </c>
      <c r="J50" s="164">
        <f>IF(ISBLANK(Výsledky!$I$3),"",Výsledky!I17)</f>
        <v>50</v>
      </c>
      <c r="K50" s="152">
        <f>IF(ISBLANK(Výsledky!$P$3),"",Výsledky!P17)</f>
        <v>50</v>
      </c>
      <c r="L50" s="152">
        <f>IF(ISBLANK(Výsledky!$W$3),"",Výsledky!W17)</f>
        <v>40</v>
      </c>
      <c r="M50" s="152">
        <f>IF(ISBLANK(Výsledky!$AD$3),"",Výsledky!AD17)</f>
        <v>60</v>
      </c>
      <c r="N50" s="152">
        <f>IF(ISBLANK(Výsledky!$AK$3),"",Výsledky!AK17)</f>
        <v>60</v>
      </c>
      <c r="O50" s="152">
        <f>IF(ISBLANK(Výsledky!$AR$3),"",Výsledky!AR17)</f>
        <v>50</v>
      </c>
      <c r="P50" s="152">
        <f>IF(ISBLANK(Výsledky!$AY$3),"",Výsledky!AY17)</f>
        <v>60</v>
      </c>
      <c r="Q50" s="152">
        <f>IF(ISBLANK(Výsledky!$BF$3),"",Výsledky!BF17)</f>
        <v>30</v>
      </c>
      <c r="R50" s="152">
        <f>IF(ISBLANK(Výsledky!$BM$3),"",Výsledky!BM17)</f>
        <v>50</v>
      </c>
      <c r="S50" s="152">
        <f>IF(ISBLANK(Výsledky!$BT$3),"",Výsledky!BT17)</f>
        <v>50</v>
      </c>
      <c r="T50" s="152">
        <f>IF(ISBLANK(Výsledky!$CA$3),"",Výsledky!CA17)</f>
        <v>50</v>
      </c>
      <c r="U50" s="152">
        <f>IF(ISBLANK(Výsledky!$CH$3),"",Výsledky!CH17)</f>
        <v>50</v>
      </c>
      <c r="V50" s="152">
        <f>IF(ISBLANK(Výsledky!$CO$3),"",Výsledky!CO17)</f>
        <v>60</v>
      </c>
      <c r="W50" s="152">
        <f>IF(ISBLANK(Výsledky!$CV$3),"",Výsledky!CV17)</f>
        <v>50</v>
      </c>
      <c r="X50" s="152">
        <f>IF(ISBLANK(Výsledky!$DC$3),"",Výsledky!DC17)</f>
        <v>0</v>
      </c>
      <c r="Y50" s="152">
        <f>IF(ISBLANK(Výsledky!$DJ$3),"",Výsledky!DJ17)</f>
        <v>40</v>
      </c>
      <c r="Z50" s="152">
        <f>IF(ISBLANK(Výsledky!$DQ$3),"",Výsledky!DQ17)</f>
        <v>10</v>
      </c>
      <c r="AA50" s="152">
        <f>IF(ISBLANK(Výsledky!$DX$3),"",Výsledky!DX17)</f>
        <v>60</v>
      </c>
      <c r="AB50" s="152">
        <f>IF(ISBLANK(Výsledky!$EE$3),"",Výsledky!EE17)</f>
        <v>30</v>
      </c>
      <c r="AC50" s="152">
        <f>IF(ISBLANK(Výsledky!$EL$3),"",Výsledky!EL17)</f>
        <v>40</v>
      </c>
      <c r="AD50" s="152">
        <f>IF(ISBLANK(Výsledky!$ES$3),"",Výsledky!ES17)</f>
        <v>50</v>
      </c>
      <c r="AE50" s="152">
        <f>IF(ISBLANK(Výsledky!$EZ$3),"",Výsledky!EZ17)</f>
        <v>20</v>
      </c>
      <c r="AF50" s="152">
        <f>IF(ISBLANK(Výsledky!$FG$3),"",Výsledky!FG17)</f>
        <v>10</v>
      </c>
      <c r="AG50" s="152">
        <f>IF(ISBLANK(Výsledky!$FN$3),"",Výsledky!FN17)</f>
        <v>50</v>
      </c>
      <c r="AH50" s="152">
        <f>IF(ISBLANK(Výsledky!$FU$3),"",Výsledky!FU17)</f>
        <v>50</v>
      </c>
      <c r="AI50" s="152">
        <f>IF(ISBLANK(Výsledky!$GB$3),"",Výsledky!GB17)</f>
        <v>10</v>
      </c>
      <c r="AJ50" s="152">
        <f>IF(ISBLANK(Výsledky!$GI$3),"",Výsledky!GI17)</f>
        <v>10</v>
      </c>
      <c r="AK50" s="152">
        <f>IF(ISBLANK(Výsledky!$GP$3),"",Výsledky!GP17)</f>
        <v>50</v>
      </c>
      <c r="AL50" s="152">
        <v>0</v>
      </c>
      <c r="AM50" s="152" t="str">
        <f>IF(ISBLANK(Výsledky!$HD$3),"",Výsledky!HD17)</f>
        <v>-</v>
      </c>
      <c r="AN50" s="152" t="str">
        <f>IF(ISBLANK(Výsledky!$HK$3),"",Výsledky!HK17)</f>
        <v>-</v>
      </c>
      <c r="AO50" s="152">
        <f>IF(ISBLANK(Výsledky!$HR$3),"",Výsledky!HR17)</f>
        <v>0</v>
      </c>
      <c r="AP50" s="152" t="str">
        <f>IF(ISBLANK(Výsledky!$HY$3),"",Výsledky!HY17)</f>
        <v>-</v>
      </c>
      <c r="AQ50" s="152">
        <f>IF(ISBLANK(Výsledky!$IF$3),"",Výsledky!IF17)</f>
        <v>60</v>
      </c>
      <c r="AR50" s="152">
        <f>IF(ISBLANK(Výsledky!$IM$3),"",Výsledky!IM17)</f>
        <v>30</v>
      </c>
      <c r="AS50" s="152">
        <f>IF(ISBLANK(Výsledky!$IT$3),"",Výsledky!IT17)</f>
        <v>70</v>
      </c>
      <c r="AT50" s="152">
        <f>IF(ISBLANK(Výsledky!$JA$3),"",Výsledky!JA17)</f>
        <v>50</v>
      </c>
      <c r="AU50" s="152" t="str">
        <f>IF(ISBLANK(Výsledky!$JH$3),"",Výsledky!JH17)</f>
        <v>-</v>
      </c>
      <c r="AV50" s="152">
        <f>IF(ISBLANK(Výsledky!$JO$3),"",Výsledky!JO17)</f>
        <v>30</v>
      </c>
      <c r="AW50" s="152" t="str">
        <f>IF(ISBLANK(Výsledky!$JV$3),"",Výsledky!JV17)</f>
        <v>-</v>
      </c>
      <c r="AX50" s="152" t="str">
        <f>IF(ISBLANK(Výsledky!$KC$3),"",Výsledky!KC17)</f>
        <v>-</v>
      </c>
      <c r="AY50" s="152" t="str">
        <f>IF(ISBLANK(Výsledky!$KJ$3),"",Výsledky!KJ17)</f>
        <v>-</v>
      </c>
      <c r="AZ50" s="152" t="str">
        <f>IF(ISBLANK(Výsledky!$KQ$3),"",Výsledky!KQ17)</f>
        <v>-</v>
      </c>
      <c r="BA50" s="152" t="str">
        <f>IF(ISBLANK(Výsledky!$KX$3),"",Výsledky!KX17)</f>
        <v>-</v>
      </c>
      <c r="BB50" s="152" t="str">
        <f>IF(ISBLANK(Výsledky!$LE$3),"",Výsledky!LE17)</f>
        <v>-</v>
      </c>
      <c r="BC50" s="152" t="str">
        <f>IF(ISBLANK(Výsledky!$LL$3),"",Výsledky!LL17)</f>
        <v>-</v>
      </c>
      <c r="BD50" s="152" t="str">
        <f>IF(ISBLANK(Výsledky!$LS$3),"",Výsledky!LS17)</f>
        <v>-</v>
      </c>
      <c r="BE50" s="152" t="str">
        <f>IF(ISBLANK(Výsledky!$LZ$3),"",Výsledky!LZ17)</f>
        <v>-</v>
      </c>
      <c r="BF50" s="152" t="str">
        <f>IF(ISBLANK(Výsledky!$MG$3),"",Výsledky!MG17)</f>
        <v>-</v>
      </c>
      <c r="BG50" s="152" t="str">
        <f>IF(ISBLANK(Výsledky!$MN$3),"",Výsledky!MN17)</f>
        <v>-</v>
      </c>
      <c r="BH50" s="152" t="str">
        <f>IF(ISBLANK(Výsledky!$MU$3),"",Výsledky!MU17)</f>
        <v>-</v>
      </c>
      <c r="BI50" s="152" t="str">
        <f>IF(ISBLANK(Výsledky!$NB$3),"",Výsledky!NB17)</f>
        <v>-</v>
      </c>
      <c r="BJ50" s="152" t="str">
        <f>IF(ISBLANK(Výsledky!$NI$3),"",Výsledky!NI17)</f>
        <v/>
      </c>
      <c r="BK50" s="152" t="str">
        <f>IF(ISBLANK(Výsledky!$NP$3),"",Výsledky!NP17)</f>
        <v>-</v>
      </c>
      <c r="BL50" s="152" t="str">
        <f>IF(ISBLANK(Výsledky!$NW$3),"",Výsledky!NW17)</f>
        <v>-</v>
      </c>
      <c r="BM50" s="152" t="str">
        <f>IF(ISBLANK(Výsledky!$OD$3),"",Výsledky!OD17)</f>
        <v>-</v>
      </c>
      <c r="BN50" s="152" t="str">
        <f>IF(ISBLANK(Výsledky!$OK$3),"",Výsledky!OK17)</f>
        <v/>
      </c>
      <c r="BO50" s="152" t="str">
        <f>IF(ISBLANK(Výsledky!$OR$3),"",Výsledky!OR17)</f>
        <v/>
      </c>
      <c r="BP50" s="152" t="str">
        <f>IF(ISBLANK(Výsledky!$OY$3),"",Výsledky!OY17)</f>
        <v/>
      </c>
      <c r="BQ50" s="152" t="str">
        <f>IF(ISBLANK(Výsledky!$PF$3),"",Výsledky!PF17)</f>
        <v/>
      </c>
      <c r="BR50" s="152" t="str">
        <f>IF(ISBLANK(Výsledky!$PM$3),"",Výsledky!PM17)</f>
        <v/>
      </c>
      <c r="BS50" s="152" t="str">
        <f>IF(ISBLANK(Výsledky!$PT$3),"",Výsledky!PT17)</f>
        <v/>
      </c>
      <c r="BT50" s="153" t="str">
        <f>IF(ISBLANK(Výsledky!$QA$3),"",Výsledky!QA17)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Tipy!A97</f>
        <v>91</v>
      </c>
      <c r="D51" s="179" t="str">
        <f>Tipy!B97</f>
        <v>Tomas Horvath</v>
      </c>
      <c r="E51" s="308">
        <f>SUM(F51:I51)</f>
        <v>1380</v>
      </c>
      <c r="F51" s="306">
        <f>IF(ISBLANK(Výsledky!$I$3),"-",SUM(J51:M51,O51,Q51,S51:T51,V51,X51,Z51:AA51,AC51:AE51,AG51:AI51,AK51:AM51,AP51,AR51,AT51:AU51,AW51:AX51,BA51,BC51:BD51,BF51,BH51,BJ51,BL51,BN51,BP51,BR51:BS51))</f>
        <v>930</v>
      </c>
      <c r="G51" s="151">
        <f>IF(ISBLANK(Výsledky!$AK$3),"-",SUM(N51,R51,U51,Y51,AB51,AF51,AV51,BB51,BG51,BI51,BM51,BO51,BT51))</f>
        <v>240</v>
      </c>
      <c r="H51" s="151">
        <f>IF(ISBLANK(Výsledky!$AY$3),"-",SUM(P51,W51,AJ51,AO51,AQ51,AY51))</f>
        <v>80</v>
      </c>
      <c r="I51" s="167">
        <f>IF(ISBLANK(Výsledky!$HK$3),"-",SUM(AN51,AS51,AZ51,BE51,BK51,BQ51))</f>
        <v>130</v>
      </c>
      <c r="J51" s="164">
        <f>IF(ISBLANK(Výsledky!$I$3),"",Výsledky!I103)</f>
        <v>60</v>
      </c>
      <c r="K51" s="152">
        <f>IF(ISBLANK(Výsledky!$P$3),"",Výsledky!P103)</f>
        <v>60</v>
      </c>
      <c r="L51" s="152">
        <f>IF(ISBLANK(Výsledky!$W$3),"",Výsledky!W103)</f>
        <v>10</v>
      </c>
      <c r="M51" s="152">
        <f>IF(ISBLANK(Výsledky!$AD$3),"",Výsledky!AD103)</f>
        <v>20</v>
      </c>
      <c r="N51" s="152" t="str">
        <f>IF(ISBLANK(Výsledky!$AK$3),"",Výsledky!AK103)</f>
        <v>-</v>
      </c>
      <c r="O51" s="152" t="str">
        <f>IF(ISBLANK(Výsledky!$AR$3),"",Výsledky!AR103)</f>
        <v>-</v>
      </c>
      <c r="P51" s="152">
        <f>IF(ISBLANK(Výsledky!$AY$3),"",Výsledky!AY103)</f>
        <v>20</v>
      </c>
      <c r="Q51" s="152">
        <f>IF(ISBLANK(Výsledky!$BF$3),"",Výsledky!BF103)</f>
        <v>0</v>
      </c>
      <c r="R51" s="152">
        <f>IF(ISBLANK(Výsledky!$BM$3),"",Výsledky!BM103)</f>
        <v>40</v>
      </c>
      <c r="S51" s="152">
        <f>IF(ISBLANK(Výsledky!$BT$3),"",Výsledky!BT103)</f>
        <v>30</v>
      </c>
      <c r="T51" s="152">
        <f>IF(ISBLANK(Výsledky!$CA$3),"",Výsledky!CA103)</f>
        <v>0</v>
      </c>
      <c r="U51" s="152">
        <f>IF(ISBLANK(Výsledky!$CH$3),"",Výsledky!CH103)</f>
        <v>20</v>
      </c>
      <c r="V51" s="152">
        <f>IF(ISBLANK(Výsledky!$CO$3),"",Výsledky!CO103)</f>
        <v>30</v>
      </c>
      <c r="W51" s="152">
        <f>IF(ISBLANK(Výsledky!$CV$3),"",Výsledky!CV103)</f>
        <v>20</v>
      </c>
      <c r="X51" s="152">
        <f>IF(ISBLANK(Výsledky!$DC$3),"",Výsledky!DC103)</f>
        <v>30</v>
      </c>
      <c r="Y51" s="152" t="str">
        <f>IF(ISBLANK(Výsledky!$DJ$3),"",Výsledky!DJ103)</f>
        <v>-</v>
      </c>
      <c r="Z51" s="152">
        <f>IF(ISBLANK(Výsledky!$DQ$3),"",Výsledky!DQ103)</f>
        <v>10</v>
      </c>
      <c r="AA51" s="152">
        <f>IF(ISBLANK(Výsledky!$DX$3),"",Výsledky!DX103)</f>
        <v>30</v>
      </c>
      <c r="AB51" s="152">
        <f>IF(ISBLANK(Výsledky!$EE$3),"",Výsledky!EE103)</f>
        <v>20</v>
      </c>
      <c r="AC51" s="152">
        <f>IF(ISBLANK(Výsledky!$EL$3),"",Výsledky!EL103)</f>
        <v>20</v>
      </c>
      <c r="AD51" s="152">
        <f>IF(ISBLANK(Výsledky!$ES$3),"",Výsledky!ES103)</f>
        <v>30</v>
      </c>
      <c r="AE51" s="152">
        <f>IF(ISBLANK(Výsledky!$EZ$3),"",Výsledky!EZ103)</f>
        <v>20</v>
      </c>
      <c r="AF51" s="152">
        <f>IF(ISBLANK(Výsledky!$FG$3),"",Výsledky!FG103)</f>
        <v>80</v>
      </c>
      <c r="AG51" s="152">
        <f>IF(ISBLANK(Výsledky!$FN$3),"",Výsledky!FN103)</f>
        <v>50</v>
      </c>
      <c r="AH51" s="152">
        <f>IF(ISBLANK(Výsledky!$FU$3),"",Výsledky!FU103)</f>
        <v>50</v>
      </c>
      <c r="AI51" s="152">
        <f>IF(ISBLANK(Výsledky!$GB$3),"",Výsledky!GB103)</f>
        <v>10</v>
      </c>
      <c r="AJ51" s="152">
        <f>IF(ISBLANK(Výsledky!$GI$3),"",Výsledky!GI103)</f>
        <v>30</v>
      </c>
      <c r="AK51" s="152">
        <f>IF(ISBLANK(Výsledky!$GP$3),"",Výsledky!GP103)</f>
        <v>30</v>
      </c>
      <c r="AL51" s="152">
        <v>0</v>
      </c>
      <c r="AM51" s="152">
        <f>IF(ISBLANK(Výsledky!$HD$3),"",Výsledky!HD103)</f>
        <v>40</v>
      </c>
      <c r="AN51" s="152">
        <f>IF(ISBLANK(Výsledky!$HK$3),"",Výsledky!HK103)</f>
        <v>40</v>
      </c>
      <c r="AO51" s="152">
        <f>IF(ISBLANK(Výsledky!$HR$3),"",Výsledky!HR103)</f>
        <v>10</v>
      </c>
      <c r="AP51" s="152">
        <f>IF(ISBLANK(Výsledky!$HY$3),"",Výsledky!HY103)</f>
        <v>20</v>
      </c>
      <c r="AQ51" s="152">
        <f>IF(ISBLANK(Výsledky!$IF$3),"",Výsledky!IF103)</f>
        <v>0</v>
      </c>
      <c r="AR51" s="152">
        <f>IF(ISBLANK(Výsledky!$IM$3),"",Výsledky!IM103)</f>
        <v>50</v>
      </c>
      <c r="AS51" s="152">
        <f>IF(ISBLANK(Výsledky!$IT$3),"",Výsledky!IT103)</f>
        <v>20</v>
      </c>
      <c r="AT51" s="152">
        <f>IF(ISBLANK(Výsledky!$JA$3),"",Výsledky!JA103)</f>
        <v>50</v>
      </c>
      <c r="AU51" s="152">
        <f>IF(ISBLANK(Výsledky!$JH$3),"",Výsledky!JH103)</f>
        <v>20</v>
      </c>
      <c r="AV51" s="152">
        <f>IF(ISBLANK(Výsledky!$JO$3),"",Výsledky!JO103)</f>
        <v>20</v>
      </c>
      <c r="AW51" s="152">
        <f>IF(ISBLANK(Výsledky!$JV$3),"",Výsledky!JV103)</f>
        <v>50</v>
      </c>
      <c r="AX51" s="152">
        <f>IF(ISBLANK(Výsledky!$KC$3),"",Výsledky!KC103)</f>
        <v>20</v>
      </c>
      <c r="AY51" s="152" t="str">
        <f>IF(ISBLANK(Výsledky!$KJ$3),"",Výsledky!KJ103)</f>
        <v>-</v>
      </c>
      <c r="AZ51" s="152" t="str">
        <f>IF(ISBLANK(Výsledky!$KQ$3),"",Výsledky!KQ103)</f>
        <v>-</v>
      </c>
      <c r="BA51" s="152">
        <f>IF(ISBLANK(Výsledky!$KX$3),"",Výsledky!KX103)</f>
        <v>20</v>
      </c>
      <c r="BB51" s="152">
        <f>IF(ISBLANK(Výsledky!$LE$3),"",Výsledky!LE103)</f>
        <v>0</v>
      </c>
      <c r="BC51" s="152">
        <f>IF(ISBLANK(Výsledky!$LL$3),"",Výsledky!LL103)</f>
        <v>20</v>
      </c>
      <c r="BD51" s="152">
        <f>IF(ISBLANK(Výsledky!$LS$3),"",Výsledky!LS103)</f>
        <v>60</v>
      </c>
      <c r="BE51" s="152">
        <f>IF(ISBLANK(Výsledky!$LZ$3),"",Výsledky!LZ103)</f>
        <v>20</v>
      </c>
      <c r="BF51" s="152">
        <f>IF(ISBLANK(Výsledky!$MG$3),"",Výsledky!MG103)</f>
        <v>50</v>
      </c>
      <c r="BG51" s="152">
        <f>IF(ISBLANK(Výsledky!$MN$3),"",Výsledky!MN103)</f>
        <v>30</v>
      </c>
      <c r="BH51" s="152">
        <f>IF(ISBLANK(Výsledky!$MU$3),"",Výsledky!MU103)</f>
        <v>10</v>
      </c>
      <c r="BI51" s="152" t="str">
        <f>IF(ISBLANK(Výsledky!$NB$3),"",Výsledky!NB103)</f>
        <v>-</v>
      </c>
      <c r="BJ51" s="152" t="str">
        <f>IF(ISBLANK(Výsledky!$NI$3),"",Výsledky!NI103)</f>
        <v/>
      </c>
      <c r="BK51" s="152">
        <f>IF(ISBLANK(Výsledky!$NP$3),"",Výsledky!NP103)</f>
        <v>50</v>
      </c>
      <c r="BL51" s="152">
        <f>IF(ISBLANK(Výsledky!$NW$3),"",Výsledky!NW103)</f>
        <v>30</v>
      </c>
      <c r="BM51" s="152">
        <f>IF(ISBLANK(Výsledky!$OD$3),"",Výsledky!OD103)</f>
        <v>30</v>
      </c>
      <c r="BN51" s="152" t="str">
        <f>IF(ISBLANK(Výsledky!$OK$3),"",Výsledky!OK103)</f>
        <v/>
      </c>
      <c r="BO51" s="152" t="str">
        <f>IF(ISBLANK(Výsledky!$OR$3),"",Výsledky!OR103)</f>
        <v/>
      </c>
      <c r="BP51" s="152" t="str">
        <f>IF(ISBLANK(Výsledky!$OY$3),"",Výsledky!OY103)</f>
        <v/>
      </c>
      <c r="BQ51" s="152" t="str">
        <f>IF(ISBLANK(Výsledky!$PF$3),"",Výsledky!PF103)</f>
        <v/>
      </c>
      <c r="BR51" s="152" t="str">
        <f>IF(ISBLANK(Výsledky!$PM$3),"",Výsledky!PM103)</f>
        <v/>
      </c>
      <c r="BS51" s="152" t="str">
        <f>IF(ISBLANK(Výsledky!$PT$3),"",Výsledky!PT103)</f>
        <v/>
      </c>
      <c r="BT51" s="153" t="str">
        <f>IF(ISBLANK(Výsledky!$QA$3),"",Výsledky!QA103)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Tipy!A86</f>
        <v>72</v>
      </c>
      <c r="D52" s="179" t="str">
        <f>Tipy!B86</f>
        <v>Sebo</v>
      </c>
      <c r="E52" s="308">
        <f>SUM(F52:I52)</f>
        <v>1340</v>
      </c>
      <c r="F52" s="306">
        <f>IF(ISBLANK(Výsledky!$I$3),"-",SUM(J52:M52,O52,Q52,S52:T52,V52,X52,Z52:AA52,AC52:AE52,AG52:AI52,AK52:AM52,AP52,AR52,AT52:AU52,AW52:AX52,BA52,BC52:BD52,BF52,BH52,BJ52,BL52,BN52,BP52,BR52:BS52))</f>
        <v>840</v>
      </c>
      <c r="G52" s="151">
        <f>IF(ISBLANK(Výsledky!$AK$3),"-",SUM(N52,R52,U52,Y52,AB52,AF52,AV52,BB52,BG52,BI52,BM52,BO52,BT52))</f>
        <v>260</v>
      </c>
      <c r="H52" s="151">
        <f>IF(ISBLANK(Výsledky!$AY$3),"-",SUM(P52,W52,AJ52,AO52,AQ52,AY52))</f>
        <v>160</v>
      </c>
      <c r="I52" s="167">
        <f>IF(ISBLANK(Výsledky!$HK$3),"-",SUM(AN52,AS52,AZ52,BE52,BK52,BQ52))</f>
        <v>80</v>
      </c>
      <c r="J52" s="164">
        <f>IF(ISBLANK(Výsledky!$I$3),"",Výsledky!I92)</f>
        <v>60</v>
      </c>
      <c r="K52" s="152" t="str">
        <f>IF(ISBLANK(Výsledky!$P$3),"",Výsledky!P92)</f>
        <v>-</v>
      </c>
      <c r="L52" s="152">
        <f>IF(ISBLANK(Výsledky!$W$3),"",Výsledky!W92)</f>
        <v>40</v>
      </c>
      <c r="M52" s="152">
        <f>IF(ISBLANK(Výsledky!$AD$3),"",Výsledky!AD92)</f>
        <v>50</v>
      </c>
      <c r="N52" s="152">
        <f>IF(ISBLANK(Výsledky!$AK$3),"",Výsledky!AK92)</f>
        <v>50</v>
      </c>
      <c r="O52" s="152" t="str">
        <f>IF(ISBLANK(Výsledky!$AR$3),"",Výsledky!AR92)</f>
        <v>-</v>
      </c>
      <c r="P52" s="152">
        <f>IF(ISBLANK(Výsledky!$AY$3),"",Výsledky!AY92)</f>
        <v>90</v>
      </c>
      <c r="Q52" s="152">
        <f>IF(ISBLANK(Výsledky!$BF$3),"",Výsledky!BF92)</f>
        <v>30</v>
      </c>
      <c r="R52" s="152">
        <f>IF(ISBLANK(Výsledky!$BM$3),"",Výsledky!BM92)</f>
        <v>0</v>
      </c>
      <c r="S52" s="152">
        <f>IF(ISBLANK(Výsledky!$BT$3),"",Výsledky!BT92)</f>
        <v>30</v>
      </c>
      <c r="T52" s="152">
        <f>IF(ISBLANK(Výsledky!$CA$3),"",Výsledky!CA92)</f>
        <v>60</v>
      </c>
      <c r="U52" s="152">
        <f>IF(ISBLANK(Výsledky!$CH$3),"",Výsledky!CH92)</f>
        <v>60</v>
      </c>
      <c r="V52" s="152">
        <f>IF(ISBLANK(Výsledky!$CO$3),"",Výsledky!CO92)</f>
        <v>10</v>
      </c>
      <c r="W52" s="152">
        <f>IF(ISBLANK(Výsledky!$CV$3),"",Výsledky!CV92)</f>
        <v>20</v>
      </c>
      <c r="X52" s="152">
        <f>IF(ISBLANK(Výsledky!$DC$3),"",Výsledky!DC92)</f>
        <v>0</v>
      </c>
      <c r="Y52" s="152">
        <f>IF(ISBLANK(Výsledky!$DJ$3),"",Výsledky!DJ92)</f>
        <v>60</v>
      </c>
      <c r="Z52" s="152">
        <f>IF(ISBLANK(Výsledky!$DQ$3),"",Výsledky!DQ92)</f>
        <v>10</v>
      </c>
      <c r="AA52" s="152">
        <f>IF(ISBLANK(Výsledky!$DX$3),"",Výsledky!DX92)</f>
        <v>0</v>
      </c>
      <c r="AB52" s="152">
        <f>IF(ISBLANK(Výsledky!$EE$3),"",Výsledky!EE92)</f>
        <v>20</v>
      </c>
      <c r="AC52" s="152">
        <f>IF(ISBLANK(Výsledky!$EL$3),"",Výsledky!EL92)</f>
        <v>40</v>
      </c>
      <c r="AD52" s="152">
        <f>IF(ISBLANK(Výsledky!$ES$3),"",Výsledky!ES92)</f>
        <v>80</v>
      </c>
      <c r="AE52" s="152">
        <f>IF(ISBLANK(Výsledky!$EZ$3),"",Výsledky!EZ92)</f>
        <v>30</v>
      </c>
      <c r="AF52" s="152">
        <f>IF(ISBLANK(Výsledky!$FG$3),"",Výsledky!FG92)</f>
        <v>10</v>
      </c>
      <c r="AG52" s="152">
        <f>IF(ISBLANK(Výsledky!$FN$3),"",Výsledky!FN92)</f>
        <v>20</v>
      </c>
      <c r="AH52" s="152">
        <f>IF(ISBLANK(Výsledky!$FU$3),"",Výsledky!FU92)</f>
        <v>60</v>
      </c>
      <c r="AI52" s="152">
        <f>IF(ISBLANK(Výsledky!$GB$3),"",Výsledky!GB92)</f>
        <v>20</v>
      </c>
      <c r="AJ52" s="152">
        <f>IF(ISBLANK(Výsledky!$GI$3),"",Výsledky!GI92)</f>
        <v>50</v>
      </c>
      <c r="AK52" s="152">
        <f>IF(ISBLANK(Výsledky!$GP$3),"",Výsledky!GP92)</f>
        <v>60</v>
      </c>
      <c r="AL52" s="152">
        <v>0</v>
      </c>
      <c r="AM52" s="152" t="str">
        <f>IF(ISBLANK(Výsledky!$HD$3),"",Výsledky!HD92)</f>
        <v>-</v>
      </c>
      <c r="AN52" s="152" t="str">
        <f>IF(ISBLANK(Výsledky!$HK$3),"",Výsledky!HK92)</f>
        <v>-</v>
      </c>
      <c r="AO52" s="152">
        <f>IF(ISBLANK(Výsledky!$HR$3),"",Výsledky!HR92)</f>
        <v>0</v>
      </c>
      <c r="AP52" s="152">
        <f>IF(ISBLANK(Výsledky!$HY$3),"",Výsledky!HY92)</f>
        <v>70</v>
      </c>
      <c r="AQ52" s="152">
        <f>IF(ISBLANK(Výsledky!$IF$3),"",Výsledky!IF92)</f>
        <v>0</v>
      </c>
      <c r="AR52" s="152">
        <f>IF(ISBLANK(Výsledky!$IM$3),"",Výsledky!IM92)</f>
        <v>50</v>
      </c>
      <c r="AS52" s="152">
        <f>IF(ISBLANK(Výsledky!$IT$3),"",Výsledky!IT92)</f>
        <v>20</v>
      </c>
      <c r="AT52" s="152">
        <f>IF(ISBLANK(Výsledky!$JA$3),"",Výsledky!JA92)</f>
        <v>20</v>
      </c>
      <c r="AU52" s="152">
        <f>IF(ISBLANK(Výsledky!$JH$3),"",Výsledky!JH92)</f>
        <v>20</v>
      </c>
      <c r="AV52" s="152">
        <f>IF(ISBLANK(Výsledky!$JO$3),"",Výsledky!JO92)</f>
        <v>60</v>
      </c>
      <c r="AW52" s="152">
        <f>IF(ISBLANK(Výsledky!$JV$3),"",Výsledky!JV92)</f>
        <v>50</v>
      </c>
      <c r="AX52" s="152" t="str">
        <f>IF(ISBLANK(Výsledky!$KC$3),"",Výsledky!KC92)</f>
        <v>-</v>
      </c>
      <c r="AY52" s="152" t="str">
        <f>IF(ISBLANK(Výsledky!$KJ$3),"",Výsledky!KJ92)</f>
        <v>-</v>
      </c>
      <c r="AZ52" s="152">
        <f>IF(ISBLANK(Výsledky!$KQ$3),"",Výsledky!KQ92)</f>
        <v>60</v>
      </c>
      <c r="BA52" s="152">
        <f>IF(ISBLANK(Výsledky!$KX$3),"",Výsledky!KX92)</f>
        <v>30</v>
      </c>
      <c r="BB52" s="152">
        <f>IF(ISBLANK(Výsledky!$LE$3),"",Výsledky!LE92)</f>
        <v>0</v>
      </c>
      <c r="BC52" s="152" t="str">
        <f>IF(ISBLANK(Výsledky!$LL$3),"",Výsledky!LL92)</f>
        <v>-</v>
      </c>
      <c r="BD52" s="152" t="str">
        <f>IF(ISBLANK(Výsledky!$LS$3),"",Výsledky!LS92)</f>
        <v>-</v>
      </c>
      <c r="BE52" s="152" t="str">
        <f>IF(ISBLANK(Výsledky!$LZ$3),"",Výsledky!LZ92)</f>
        <v>-</v>
      </c>
      <c r="BF52" s="152" t="str">
        <f>IF(ISBLANK(Výsledky!$MG$3),"",Výsledky!MG92)</f>
        <v>-</v>
      </c>
      <c r="BG52" s="152" t="str">
        <f>IF(ISBLANK(Výsledky!$MN$3),"",Výsledky!MN92)</f>
        <v>-</v>
      </c>
      <c r="BH52" s="152" t="str">
        <f>IF(ISBLANK(Výsledky!$MU$3),"",Výsledky!MU92)</f>
        <v>-</v>
      </c>
      <c r="BI52" s="152" t="str">
        <f>IF(ISBLANK(Výsledky!$NB$3),"",Výsledky!NB92)</f>
        <v>-</v>
      </c>
      <c r="BJ52" s="152" t="str">
        <f>IF(ISBLANK(Výsledky!$NI$3),"",Výsledky!NI92)</f>
        <v/>
      </c>
      <c r="BK52" s="152" t="str">
        <f>IF(ISBLANK(Výsledky!$NP$3),"",Výsledky!NP92)</f>
        <v>-</v>
      </c>
      <c r="BL52" s="152" t="str">
        <f>IF(ISBLANK(Výsledky!$NW$3),"",Výsledky!NW92)</f>
        <v>-</v>
      </c>
      <c r="BM52" s="152" t="str">
        <f>IF(ISBLANK(Výsledky!$OD$3),"",Výsledky!OD92)</f>
        <v>-</v>
      </c>
      <c r="BN52" s="152" t="str">
        <f>IF(ISBLANK(Výsledky!$OK$3),"",Výsledky!OK92)</f>
        <v/>
      </c>
      <c r="BO52" s="152" t="str">
        <f>IF(ISBLANK(Výsledky!$OR$3),"",Výsledky!OR92)</f>
        <v/>
      </c>
      <c r="BP52" s="152" t="str">
        <f>IF(ISBLANK(Výsledky!$OY$3),"",Výsledky!OY92)</f>
        <v/>
      </c>
      <c r="BQ52" s="152" t="str">
        <f>IF(ISBLANK(Výsledky!$PF$3),"",Výsledky!PF92)</f>
        <v/>
      </c>
      <c r="BR52" s="152" t="str">
        <f>IF(ISBLANK(Výsledky!$PM$3),"",Výsledky!PM92)</f>
        <v/>
      </c>
      <c r="BS52" s="152" t="str">
        <f>IF(ISBLANK(Výsledky!$PT$3),"",Výsledky!PT92)</f>
        <v/>
      </c>
      <c r="BT52" s="153" t="str">
        <f>IF(ISBLANK(Výsledky!$QA$3),"",Výsledky!QA92)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Tipy!A43</f>
        <v>57</v>
      </c>
      <c r="D53" s="179" t="str">
        <f>Tipy!B43</f>
        <v>kloppinho</v>
      </c>
      <c r="E53" s="308">
        <f>SUM(F53:I53)</f>
        <v>1310</v>
      </c>
      <c r="F53" s="306">
        <f>IF(ISBLANK(Výsledky!$I$3),"-",SUM(J53:M53,O53,Q53,S53:T53,V53,X53,Z53:AA53,AC53:AE53,AG53:AI53,AK53:AM53,AP53,AR53,AT53:AU53,AW53:AX53,BA53,BC53:BD53,BF53,BH53,BJ53,BL53,BN53,BP53,BR53:BS53))</f>
        <v>920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160</v>
      </c>
      <c r="I53" s="167">
        <f>IF(ISBLANK(Výsledky!$HK$3),"-",SUM(AN53,AS53,AZ53,BE53,BK53,BQ53))</f>
        <v>50</v>
      </c>
      <c r="J53" s="164">
        <f>IF(ISBLANK(Výsledky!$I$3),"",Výsledky!I49)</f>
        <v>50</v>
      </c>
      <c r="K53" s="152">
        <f>IF(ISBLANK(Výsledky!$P$3),"",Výsledky!P49)</f>
        <v>80</v>
      </c>
      <c r="L53" s="152">
        <f>IF(ISBLANK(Výsledky!$W$3),"",Výsledky!W49)</f>
        <v>40</v>
      </c>
      <c r="M53" s="152">
        <f>IF(ISBLANK(Výsledky!$AD$3),"",Výsledky!AD49)</f>
        <v>60</v>
      </c>
      <c r="N53" s="152">
        <f>IF(ISBLANK(Výsledky!$AK$3),"",Výsledky!AK49)</f>
        <v>20</v>
      </c>
      <c r="O53" s="152">
        <f>IF(ISBLANK(Výsledky!$AR$3),"",Výsledky!AR49)</f>
        <v>60</v>
      </c>
      <c r="P53" s="152">
        <f>IF(ISBLANK(Výsledky!$AY$3),"",Výsledky!AY49)</f>
        <v>20</v>
      </c>
      <c r="Q53" s="152">
        <f>IF(ISBLANK(Výsledky!$BF$3),"",Výsledky!BF49)</f>
        <v>40</v>
      </c>
      <c r="R53" s="152">
        <f>IF(ISBLANK(Výsledky!$BM$3),"",Výsledky!BM49)</f>
        <v>50</v>
      </c>
      <c r="S53" s="152">
        <f>IF(ISBLANK(Výsledky!$BT$3),"",Výsledky!BT49)</f>
        <v>40</v>
      </c>
      <c r="T53" s="152">
        <f>IF(ISBLANK(Výsledky!$CA$3),"",Výsledky!CA49)</f>
        <v>50</v>
      </c>
      <c r="U53" s="152">
        <f>IF(ISBLANK(Výsledky!$CH$3),"",Výsledky!CH49)</f>
        <v>20</v>
      </c>
      <c r="V53" s="152">
        <f>IF(ISBLANK(Výsledky!$CO$3),"",Výsledky!CO49)</f>
        <v>60</v>
      </c>
      <c r="W53" s="152">
        <f>IF(ISBLANK(Výsledky!$CV$3),"",Výsledky!CV49)</f>
        <v>60</v>
      </c>
      <c r="X53" s="152">
        <f>IF(ISBLANK(Výsledky!$DC$3),"",Výsledky!DC49)</f>
        <v>30</v>
      </c>
      <c r="Y53" s="152">
        <f>IF(ISBLANK(Výsledky!$DJ$3),"",Výsledky!DJ49)</f>
        <v>60</v>
      </c>
      <c r="Z53" s="152">
        <f>IF(ISBLANK(Výsledky!$DQ$3),"",Výsledky!DQ49)</f>
        <v>0</v>
      </c>
      <c r="AA53" s="152">
        <f>IF(ISBLANK(Výsledky!$DX$3),"",Výsledky!DX49)</f>
        <v>60</v>
      </c>
      <c r="AB53" s="152" t="str">
        <f>IF(ISBLANK(Výsledky!$EE$3),"",Výsledky!EE49)</f>
        <v>-</v>
      </c>
      <c r="AC53" s="152">
        <f>IF(ISBLANK(Výsledky!$EL$3),"",Výsledky!EL49)</f>
        <v>30</v>
      </c>
      <c r="AD53" s="152" t="str">
        <f>IF(ISBLANK(Výsledky!$ES$3),"",Výsledky!ES49)</f>
        <v>-</v>
      </c>
      <c r="AE53" s="152" t="str">
        <f>IF(ISBLANK(Výsledky!$EZ$3),"",Výsledky!EZ49)</f>
        <v>-</v>
      </c>
      <c r="AF53" s="152">
        <f>IF(ISBLANK(Výsledky!$FG$3),"",Výsledky!FG49)</f>
        <v>10</v>
      </c>
      <c r="AG53" s="152">
        <f>IF(ISBLANK(Výsledky!$FN$3),"",Výsledky!FN49)</f>
        <v>50</v>
      </c>
      <c r="AH53" s="152">
        <f>IF(ISBLANK(Výsledky!$FU$3),"",Výsledky!FU49)</f>
        <v>50</v>
      </c>
      <c r="AI53" s="152" t="str">
        <f>IF(ISBLANK(Výsledky!$GB$3),"",Výsledky!GB49)</f>
        <v>-</v>
      </c>
      <c r="AJ53" s="152" t="str">
        <f>IF(ISBLANK(Výsledky!$GI$3),"",Výsledky!GI49)</f>
        <v>-</v>
      </c>
      <c r="AK53" s="152">
        <f>IF(ISBLANK(Výsledky!$GP$3),"",Výsledky!GP49)</f>
        <v>50</v>
      </c>
      <c r="AL53" s="152">
        <v>0</v>
      </c>
      <c r="AM53" s="152">
        <f>IF(ISBLANK(Výsledky!$HD$3),"",Výsledky!HD49)</f>
        <v>30</v>
      </c>
      <c r="AN53" s="152" t="str">
        <f>IF(ISBLANK(Výsledky!$HK$3),"",Výsledky!HK49)</f>
        <v>-</v>
      </c>
      <c r="AO53" s="152" t="str">
        <f>IF(ISBLANK(Výsledky!$HR$3),"",Výsledky!HR49)</f>
        <v>-</v>
      </c>
      <c r="AP53" s="152">
        <f>IF(ISBLANK(Výsledky!$HY$3),"",Výsledky!HY49)</f>
        <v>20</v>
      </c>
      <c r="AQ53" s="152">
        <f>IF(ISBLANK(Výsledky!$IF$3),"",Výsledky!IF49)</f>
        <v>80</v>
      </c>
      <c r="AR53" s="152" t="str">
        <f>IF(ISBLANK(Výsledky!$IM$3),"",Výsledky!IM49)</f>
        <v>-</v>
      </c>
      <c r="AS53" s="152">
        <f>IF(ISBLANK(Výsledky!$IT$3),"",Výsledky!IT49)</f>
        <v>50</v>
      </c>
      <c r="AT53" s="152">
        <f>IF(ISBLANK(Výsledky!$JA$3),"",Výsledky!JA49)</f>
        <v>20</v>
      </c>
      <c r="AU53" s="152">
        <f>IF(ISBLANK(Výsledky!$JH$3),"",Výsledky!JH49)</f>
        <v>50</v>
      </c>
      <c r="AV53" s="152">
        <f>IF(ISBLANK(Výsledky!$JO$3),"",Výsledky!JO49)</f>
        <v>20</v>
      </c>
      <c r="AW53" s="152">
        <f>IF(ISBLANK(Výsledky!$JV$3),"",Výsledky!JV49)</f>
        <v>50</v>
      </c>
      <c r="AX53" s="152" t="str">
        <f>IF(ISBLANK(Výsledky!$KC$3),"",Výsledky!KC49)</f>
        <v>-</v>
      </c>
      <c r="AY53" s="152">
        <f>IF(ISBLANK(Výsledky!$KJ$3),"",Výsledky!KJ49)</f>
        <v>0</v>
      </c>
      <c r="AZ53" s="152" t="str">
        <f>IF(ISBLANK(Výsledky!$KQ$3),"",Výsledky!KQ49)</f>
        <v>-</v>
      </c>
      <c r="BA53" s="152" t="str">
        <f>IF(ISBLANK(Výsledky!$KX$3),"",Výsledky!KX49)</f>
        <v>-</v>
      </c>
      <c r="BB53" s="152" t="str">
        <f>IF(ISBLANK(Výsledky!$LE$3),"",Výsledky!LE49)</f>
        <v>-</v>
      </c>
      <c r="BC53" s="152" t="str">
        <f>IF(ISBLANK(Výsledky!$LL$3),"",Výsledky!LL49)</f>
        <v>-</v>
      </c>
      <c r="BD53" s="152" t="str">
        <f>IF(ISBLANK(Výsledky!$LS$3),"",Výsledky!LS49)</f>
        <v>-</v>
      </c>
      <c r="BE53" s="152" t="str">
        <f>IF(ISBLANK(Výsledky!$LZ$3),"",Výsledky!LZ49)</f>
        <v>-</v>
      </c>
      <c r="BF53" s="152" t="str">
        <f>IF(ISBLANK(Výsledky!$MG$3),"",Výsledky!MG49)</f>
        <v>-</v>
      </c>
      <c r="BG53" s="152" t="str">
        <f>IF(ISBLANK(Výsledky!$MN$3),"",Výsledky!MN49)</f>
        <v>-</v>
      </c>
      <c r="BH53" s="152" t="str">
        <f>IF(ISBLANK(Výsledky!$MU$3),"",Výsledky!MU49)</f>
        <v>-</v>
      </c>
      <c r="BI53" s="152" t="str">
        <f>IF(ISBLANK(Výsledky!$NB$3),"",Výsledky!NB49)</f>
        <v>-</v>
      </c>
      <c r="BJ53" s="152" t="str">
        <f>IF(ISBLANK(Výsledky!$NI$3),"",Výsledky!NI49)</f>
        <v/>
      </c>
      <c r="BK53" s="152" t="str">
        <f>IF(ISBLANK(Výsledky!$NP$3),"",Výsledky!NP49)</f>
        <v>-</v>
      </c>
      <c r="BL53" s="152" t="str">
        <f>IF(ISBLANK(Výsledky!$NW$3),"",Výsledky!NW49)</f>
        <v>-</v>
      </c>
      <c r="BM53" s="152" t="str">
        <f>IF(ISBLANK(Výsledky!$OD$3),"",Výsledky!OD49)</f>
        <v>-</v>
      </c>
      <c r="BN53" s="152" t="str">
        <f>IF(ISBLANK(Výsledky!$OK$3),"",Výsledky!OK49)</f>
        <v/>
      </c>
      <c r="BO53" s="152" t="str">
        <f>IF(ISBLANK(Výsledky!$OR$3),"",Výsledky!OR49)</f>
        <v/>
      </c>
      <c r="BP53" s="152" t="str">
        <f>IF(ISBLANK(Výsledky!$OY$3),"",Výsledky!OY49)</f>
        <v/>
      </c>
      <c r="BQ53" s="152" t="str">
        <f>IF(ISBLANK(Výsledky!$PF$3),"",Výsledky!PF49)</f>
        <v/>
      </c>
      <c r="BR53" s="152" t="str">
        <f>IF(ISBLANK(Výsledky!$PM$3),"",Výsledky!PM49)</f>
        <v/>
      </c>
      <c r="BS53" s="152" t="str">
        <f>IF(ISBLANK(Výsledky!$PT$3),"",Výsledky!PT49)</f>
        <v/>
      </c>
      <c r="BT53" s="153" t="str">
        <f>IF(ISBLANK(Výsledky!$QA$3),"",Výsledky!QA49)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1260</v>
      </c>
      <c r="F54" s="306">
        <f>IF(ISBLANK(Výsledky!$I$3),"-",SUM(J54:M54,O54,Q54,S54:T54,V54,X54,Z54:AA54,AC54:AE54,AG54:AI54,AK54:AM54,AP54,AR54,AT54:AU54,AW54:AX54,BA54,BC54:BD54,BF54,BH54,BJ54,BL54,BN54,BP54,BR54:BS54))</f>
        <v>740</v>
      </c>
      <c r="G54" s="151">
        <f>IF(ISBLANK(Výsledky!$AK$3),"-",SUM(N54,R54,U54,Y54,AB54,AF54,AV54,BB54,BG54,BI54,BM54,BO54,BT54))</f>
        <v>240</v>
      </c>
      <c r="H54" s="151">
        <f>IF(ISBLANK(Výsledky!$AY$3),"-",SUM(P54,W54,AJ54,AO54,AQ54,AY54))</f>
        <v>100</v>
      </c>
      <c r="I54" s="167">
        <f>IF(ISBLANK(Výsledky!$HK$3),"-",SUM(AN54,AS54,AZ54,BE54,BK54,BQ54))</f>
        <v>180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>
        <f>IF(ISBLANK(Výsledky!$LS$3),"",Výsledky!LS109)</f>
        <v>50</v>
      </c>
      <c r="BE54" s="152">
        <f>IF(ISBLANK(Výsledky!$LZ$3),"",Výsledky!LZ109)</f>
        <v>50</v>
      </c>
      <c r="BF54" s="152" t="str">
        <f>IF(ISBLANK(Výsledky!$MG$3),"",Výsledky!MG109)</f>
        <v>-</v>
      </c>
      <c r="BG54" s="152">
        <f>IF(ISBLANK(Výsledky!$MN$3),"",Výsledky!MN109)</f>
        <v>60</v>
      </c>
      <c r="BH54" s="152">
        <f>IF(ISBLANK(Výsledky!$MU$3),"",Výsledky!MU109)</f>
        <v>50</v>
      </c>
      <c r="BI54" s="152" t="str">
        <f>IF(ISBLANK(Výsledky!$NB$3),"",Výsledky!NB109)</f>
        <v>-</v>
      </c>
      <c r="BJ54" s="152" t="str">
        <f>IF(ISBLANK(Výsledky!$NI$3),"",Výsledky!NI109)</f>
        <v/>
      </c>
      <c r="BK54" s="152">
        <f>IF(ISBLANK(Výsledky!$NP$3),"",Výsledky!NP109)</f>
        <v>50</v>
      </c>
      <c r="BL54" s="152">
        <f>IF(ISBLANK(Výsledky!$NW$3),"",Výsledky!NW109)</f>
        <v>30</v>
      </c>
      <c r="BM54" s="152">
        <f>IF(ISBLANK(Výsledky!$OD$3),"",Výsledky!OD109)</f>
        <v>80</v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>-</v>
      </c>
      <c r="BE55" s="152">
        <f>IF(ISBLANK(Výsledky!$LZ$3),"",Výsledky!LZ57)</f>
        <v>20</v>
      </c>
      <c r="BF55" s="152" t="str">
        <f>IF(ISBLANK(Výsledky!$MG$3),"",Výsledky!MG57)</f>
        <v>-</v>
      </c>
      <c r="BG55" s="152" t="str">
        <f>IF(ISBLANK(Výsledky!$MN$3),"",Výsledky!MN57)</f>
        <v>-</v>
      </c>
      <c r="BH55" s="152" t="str">
        <f>IF(ISBLANK(Výsledky!$MU$3),"",Výsledky!MU57)</f>
        <v>-</v>
      </c>
      <c r="BI55" s="152" t="str">
        <f>IF(ISBLANK(Výsledky!$NB$3),"",Výsledky!NB57)</f>
        <v>-</v>
      </c>
      <c r="BJ55" s="152" t="str">
        <f>IF(ISBLANK(Výsledky!$NI$3),"",Výsledky!NI57)</f>
        <v/>
      </c>
      <c r="BK55" s="152" t="str">
        <f>IF(ISBLANK(Výsledky!$NP$3),"",Výsledky!NP57)</f>
        <v>-</v>
      </c>
      <c r="BL55" s="152" t="str">
        <f>IF(ISBLANK(Výsledky!$NW$3),"",Výsledky!NW57)</f>
        <v>-</v>
      </c>
      <c r="BM55" s="152" t="str">
        <f>IF(ISBLANK(Výsledky!$OD$3),"",Výsledky!OD57)</f>
        <v>-</v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>-</v>
      </c>
      <c r="BE56" s="152" t="str">
        <f>IF(ISBLANK(Výsledky!$LZ$3),"",Výsledky!LZ65)</f>
        <v>-</v>
      </c>
      <c r="BF56" s="152" t="str">
        <f>IF(ISBLANK(Výsledky!$MG$3),"",Výsledky!MG65)</f>
        <v>-</v>
      </c>
      <c r="BG56" s="152" t="str">
        <f>IF(ISBLANK(Výsledky!$MN$3),"",Výsledky!MN65)</f>
        <v>-</v>
      </c>
      <c r="BH56" s="152" t="str">
        <f>IF(ISBLANK(Výsledky!$MU$3),"",Výsledky!MU65)</f>
        <v>-</v>
      </c>
      <c r="BI56" s="152" t="str">
        <f>IF(ISBLANK(Výsledky!$NB$3),"",Výsledky!NB65)</f>
        <v>-</v>
      </c>
      <c r="BJ56" s="152" t="str">
        <f>IF(ISBLANK(Výsledky!$NI$3),"",Výsledky!NI65)</f>
        <v/>
      </c>
      <c r="BK56" s="152" t="str">
        <f>IF(ISBLANK(Výsledky!$NP$3),"",Výsledky!NP65)</f>
        <v>-</v>
      </c>
      <c r="BL56" s="152" t="str">
        <f>IF(ISBLANK(Výsledky!$NW$3),"",Výsledky!NW65)</f>
        <v>-</v>
      </c>
      <c r="BM56" s="152" t="str">
        <f>IF(ISBLANK(Výsledky!$OD$3),"",Výsledky!OD65)</f>
        <v>-</v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>-</v>
      </c>
      <c r="BE57" s="152" t="str">
        <f>IF(ISBLANK(Výsledky!$LZ$3),"",Výsledky!LZ14)</f>
        <v>-</v>
      </c>
      <c r="BF57" s="152" t="str">
        <f>IF(ISBLANK(Výsledky!$MG$3),"",Výsledky!MG14)</f>
        <v>-</v>
      </c>
      <c r="BG57" s="152" t="str">
        <f>IF(ISBLANK(Výsledky!$MN$3),"",Výsledky!MN14)</f>
        <v>-</v>
      </c>
      <c r="BH57" s="152" t="str">
        <f>IF(ISBLANK(Výsledky!$MU$3),"",Výsledky!MU14)</f>
        <v>-</v>
      </c>
      <c r="BI57" s="152" t="str">
        <f>IF(ISBLANK(Výsledky!$NB$3),"",Výsledky!NB14)</f>
        <v>-</v>
      </c>
      <c r="BJ57" s="152" t="str">
        <f>IF(ISBLANK(Výsledky!$NI$3),"",Výsledky!NI14)</f>
        <v/>
      </c>
      <c r="BK57" s="152" t="str">
        <f>IF(ISBLANK(Výsledky!$NP$3),"",Výsledky!NP14)</f>
        <v>-</v>
      </c>
      <c r="BL57" s="152" t="str">
        <f>IF(ISBLANK(Výsledky!$NW$3),"",Výsledky!NW14)</f>
        <v>-</v>
      </c>
      <c r="BM57" s="152" t="str">
        <f>IF(ISBLANK(Výsledky!$OD$3),"",Výsledky!OD14)</f>
        <v>-</v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>-</v>
      </c>
      <c r="BE58" s="152" t="str">
        <f>IF(ISBLANK(Výsledky!$LZ$3),"",Výsledky!LZ63)</f>
        <v>-</v>
      </c>
      <c r="BF58" s="152" t="str">
        <f>IF(ISBLANK(Výsledky!$MG$3),"",Výsledky!MG63)</f>
        <v>-</v>
      </c>
      <c r="BG58" s="152" t="str">
        <f>IF(ISBLANK(Výsledky!$MN$3),"",Výsledky!MN63)</f>
        <v>-</v>
      </c>
      <c r="BH58" s="152" t="str">
        <f>IF(ISBLANK(Výsledky!$MU$3),"",Výsledky!MU63)</f>
        <v>-</v>
      </c>
      <c r="BI58" s="152" t="str">
        <f>IF(ISBLANK(Výsledky!$NB$3),"",Výsledky!NB63)</f>
        <v>-</v>
      </c>
      <c r="BJ58" s="152" t="str">
        <f>IF(ISBLANK(Výsledky!$NI$3),"",Výsledky!NI63)</f>
        <v/>
      </c>
      <c r="BK58" s="152" t="str">
        <f>IF(ISBLANK(Výsledky!$NP$3),"",Výsledky!NP63)</f>
        <v>-</v>
      </c>
      <c r="BL58" s="152" t="str">
        <f>IF(ISBLANK(Výsledky!$NW$3),"",Výsledky!NW63)</f>
        <v>-</v>
      </c>
      <c r="BM58" s="152" t="str">
        <f>IF(ISBLANK(Výsledky!$OD$3),"",Výsledky!OD63)</f>
        <v>-</v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>-</v>
      </c>
      <c r="BE59" s="152" t="str">
        <f>IF(ISBLANK(Výsledky!$LZ$3),"",Výsledky!LZ23)</f>
        <v>-</v>
      </c>
      <c r="BF59" s="152" t="str">
        <f>IF(ISBLANK(Výsledky!$MG$3),"",Výsledky!MG23)</f>
        <v>-</v>
      </c>
      <c r="BG59" s="152" t="str">
        <f>IF(ISBLANK(Výsledky!$MN$3),"",Výsledky!MN23)</f>
        <v>-</v>
      </c>
      <c r="BH59" s="152" t="str">
        <f>IF(ISBLANK(Výsledky!$MU$3),"",Výsledky!MU23)</f>
        <v>-</v>
      </c>
      <c r="BI59" s="152" t="str">
        <f>IF(ISBLANK(Výsledky!$NB$3),"",Výsledky!NB23)</f>
        <v>-</v>
      </c>
      <c r="BJ59" s="152" t="str">
        <f>IF(ISBLANK(Výsledky!$NI$3),"",Výsledky!NI23)</f>
        <v/>
      </c>
      <c r="BK59" s="152" t="str">
        <f>IF(ISBLANK(Výsledky!$NP$3),"",Výsledky!NP23)</f>
        <v>-</v>
      </c>
      <c r="BL59" s="152" t="str">
        <f>IF(ISBLANK(Výsledky!$NW$3),"",Výsledky!NW23)</f>
        <v>-</v>
      </c>
      <c r="BM59" s="152" t="str">
        <f>IF(ISBLANK(Výsledky!$OD$3),"",Výsledky!OD23)</f>
        <v>-</v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>-</v>
      </c>
      <c r="BE60" s="152" t="str">
        <f>IF(ISBLANK(Výsledky!$LZ$3),"",Výsledky!LZ58)</f>
        <v>-</v>
      </c>
      <c r="BF60" s="152" t="str">
        <f>IF(ISBLANK(Výsledky!$MG$3),"",Výsledky!MG58)</f>
        <v>-</v>
      </c>
      <c r="BG60" s="152" t="str">
        <f>IF(ISBLANK(Výsledky!$MN$3),"",Výsledky!MN58)</f>
        <v>-</v>
      </c>
      <c r="BH60" s="152" t="str">
        <f>IF(ISBLANK(Výsledky!$MU$3),"",Výsledky!MU58)</f>
        <v>-</v>
      </c>
      <c r="BI60" s="152" t="str">
        <f>IF(ISBLANK(Výsledky!$NB$3),"",Výsledky!NB58)</f>
        <v>-</v>
      </c>
      <c r="BJ60" s="152" t="str">
        <f>IF(ISBLANK(Výsledky!$NI$3),"",Výsledky!NI58)</f>
        <v/>
      </c>
      <c r="BK60" s="152" t="str">
        <f>IF(ISBLANK(Výsledky!$NP$3),"",Výsledky!NP58)</f>
        <v>-</v>
      </c>
      <c r="BL60" s="152" t="str">
        <f>IF(ISBLANK(Výsledky!$NW$3),"",Výsledky!NW58)</f>
        <v>-</v>
      </c>
      <c r="BM60" s="152" t="str">
        <f>IF(ISBLANK(Výsledky!$OD$3),"",Výsledky!OD58)</f>
        <v>-</v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Tipy!A24</f>
        <v>28</v>
      </c>
      <c r="D61" s="179" t="str">
        <f>Tipy!B24</f>
        <v>Fabio</v>
      </c>
      <c r="E61" s="308">
        <f>SUM(F61:I61)</f>
        <v>780</v>
      </c>
      <c r="F61" s="306">
        <f>IF(ISBLANK(Výsledky!$I$3),"-",SUM(J61:M61,O61,Q61,S61:T61,V61,X61,Z61:AA61,AC61:AE61,AG61:AI61,AK61:AM61,AP61,AR61,AT61:AU61,AW61:AX61,BA61,BC61:BD61,BF61,BH61,BJ61,BL61,BN61,BP61,BR61:BS61))</f>
        <v>560</v>
      </c>
      <c r="G61" s="151">
        <f>IF(ISBLANK(Výsledky!$AK$3),"-",SUM(N61,R61,U61,Y61,AB61,AF61,AV61,BB61,BG61,BI61,BM61,BO61,BT61))</f>
        <v>110</v>
      </c>
      <c r="H61" s="151">
        <f>IF(ISBLANK(Výsledky!$AY$3),"-",SUM(P61,W61,AJ61,AO61,AQ61,AY61))</f>
        <v>60</v>
      </c>
      <c r="I61" s="167">
        <f>IF(ISBLANK(Výsledky!$HK$3),"-",SUM(AN61,AS61,AZ61,BE61,BK61,BQ61))</f>
        <v>50</v>
      </c>
      <c r="J61" s="164">
        <f>IF(ISBLANK(Výsledky!$I$3),"",Výsledky!I30)</f>
        <v>30</v>
      </c>
      <c r="K61" s="152">
        <f>IF(ISBLANK(Výsledky!$P$3),"",Výsledky!P30)</f>
        <v>30</v>
      </c>
      <c r="L61" s="152">
        <f>IF(ISBLANK(Výsledky!$W$3),"",Výsledky!W30)</f>
        <v>0</v>
      </c>
      <c r="M61" s="152">
        <f>IF(ISBLANK(Výsledky!$AD$3),"",Výsledky!AD30)</f>
        <v>20</v>
      </c>
      <c r="N61" s="152">
        <f>IF(ISBLANK(Výsledky!$AK$3),"",Výsledky!AK30)</f>
        <v>20</v>
      </c>
      <c r="O61" s="152">
        <f>IF(ISBLANK(Výsledky!$AR$3),"",Výsledky!AR30)</f>
        <v>20</v>
      </c>
      <c r="P61" s="152">
        <f>IF(ISBLANK(Výsledky!$AY$3),"",Výsledky!AY30)</f>
        <v>30</v>
      </c>
      <c r="Q61" s="152" t="str">
        <f>IF(ISBLANK(Výsledky!$BF$3),"",Výsledky!BF30)</f>
        <v>-</v>
      </c>
      <c r="R61" s="152">
        <f>IF(ISBLANK(Výsledky!$BM$3),"",Výsledky!BM30)</f>
        <v>0</v>
      </c>
      <c r="S61" s="152">
        <f>IF(ISBLANK(Výsledky!$BT$3),"",Výsledky!BT30)</f>
        <v>20</v>
      </c>
      <c r="T61" s="152">
        <f>IF(ISBLANK(Výsledky!$CA$3),"",Výsledky!CA30)</f>
        <v>20</v>
      </c>
      <c r="U61" s="152">
        <f>IF(ISBLANK(Výsledky!$CH$3),"",Výsledky!CH30)</f>
        <v>0</v>
      </c>
      <c r="V61" s="152">
        <f>IF(ISBLANK(Výsledky!$CO$3),"",Výsledky!CO30)</f>
        <v>20</v>
      </c>
      <c r="W61" s="152" t="str">
        <f>IF(ISBLANK(Výsledky!$CV$3),"",Výsledky!CV30)</f>
        <v>-</v>
      </c>
      <c r="X61" s="152">
        <f>IF(ISBLANK(Výsledky!$DC$3),"",Výsledky!DC30)</f>
        <v>30</v>
      </c>
      <c r="Y61" s="152">
        <f>IF(ISBLANK(Výsledky!$DJ$3),"",Výsledky!DJ30)</f>
        <v>40</v>
      </c>
      <c r="Z61" s="152">
        <f>IF(ISBLANK(Výsledky!$DQ$3),"",Výsledky!DQ30)</f>
        <v>0</v>
      </c>
      <c r="AA61" s="152">
        <f>IF(ISBLANK(Výsledky!$DX$3),"",Výsledky!DX30)</f>
        <v>20</v>
      </c>
      <c r="AB61" s="152">
        <f>IF(ISBLANK(Výsledky!$EE$3),"",Výsledky!EE30)</f>
        <v>20</v>
      </c>
      <c r="AC61" s="152">
        <f>IF(ISBLANK(Výsledky!$EL$3),"",Výsledky!EL30)</f>
        <v>60</v>
      </c>
      <c r="AD61" s="152">
        <f>IF(ISBLANK(Výsledky!$ES$3),"",Výsledky!ES30)</f>
        <v>20</v>
      </c>
      <c r="AE61" s="152">
        <f>IF(ISBLANK(Výsledky!$EZ$3),"",Výsledky!EZ30)</f>
        <v>20</v>
      </c>
      <c r="AF61" s="152">
        <f>IF(ISBLANK(Výsledky!$FG$3),"",Výsledky!FG30)</f>
        <v>0</v>
      </c>
      <c r="AG61" s="152">
        <f>IF(ISBLANK(Výsledky!$FN$3),"",Výsledky!FN30)</f>
        <v>20</v>
      </c>
      <c r="AH61" s="152">
        <f>IF(ISBLANK(Výsledky!$FU$3),"",Výsledky!FU30)</f>
        <v>20</v>
      </c>
      <c r="AI61" s="152">
        <f>IF(ISBLANK(Výsledky!$GB$3),"",Výsledky!GB30)</f>
        <v>0</v>
      </c>
      <c r="AJ61" s="152">
        <f>IF(ISBLANK(Výsledky!$GI$3),"",Výsledky!GI30)</f>
        <v>10</v>
      </c>
      <c r="AK61" s="152">
        <f>IF(ISBLANK(Výsledky!$GP$3),"",Výsledky!GP30)</f>
        <v>20</v>
      </c>
      <c r="AL61" s="152">
        <v>0</v>
      </c>
      <c r="AM61" s="152">
        <f>IF(ISBLANK(Výsledky!$HD$3),"",Výsledky!HD30)</f>
        <v>20</v>
      </c>
      <c r="AN61" s="152" t="str">
        <f>IF(ISBLANK(Výsledky!$HK$3),"",Výsledky!HK30)</f>
        <v>-</v>
      </c>
      <c r="AO61" s="152">
        <f>IF(ISBLANK(Výsledky!$HR$3),"",Výsledky!HR30)</f>
        <v>0</v>
      </c>
      <c r="AP61" s="152" t="str">
        <f>IF(ISBLANK(Výsledky!$HY$3),"",Výsledky!HY30)</f>
        <v>-</v>
      </c>
      <c r="AQ61" s="152">
        <f>IF(ISBLANK(Výsledky!$IF$3),"",Výsledky!IF30)</f>
        <v>20</v>
      </c>
      <c r="AR61" s="152">
        <f>IF(ISBLANK(Výsledky!$IM$3),"",Výsledky!IM30)</f>
        <v>50</v>
      </c>
      <c r="AS61" s="152">
        <f>IF(ISBLANK(Výsledky!$IT$3),"",Výsledky!IT30)</f>
        <v>30</v>
      </c>
      <c r="AT61" s="152">
        <f>IF(ISBLANK(Výsledky!$JA$3),"",Výsledky!JA30)</f>
        <v>20</v>
      </c>
      <c r="AU61" s="152">
        <f>IF(ISBLANK(Výsledky!$JH$3),"",Výsledky!JH30)</f>
        <v>20</v>
      </c>
      <c r="AV61" s="152">
        <f>IF(ISBLANK(Výsledky!$JO$3),"",Výsledky!JO30)</f>
        <v>0</v>
      </c>
      <c r="AW61" s="152" t="str">
        <f>IF(ISBLANK(Výsledky!$JV$3),"",Výsledky!JV30)</f>
        <v>-</v>
      </c>
      <c r="AX61" s="152">
        <f>IF(ISBLANK(Výsledky!$KC$3),"",Výsledky!KC30)</f>
        <v>20</v>
      </c>
      <c r="AY61" s="152" t="str">
        <f>IF(ISBLANK(Výsledky!$KJ$3),"",Výsledky!KJ30)</f>
        <v>-</v>
      </c>
      <c r="AZ61" s="152">
        <f>IF(ISBLANK(Výsledky!$KQ$3),"",Výsledky!KQ30)</f>
        <v>20</v>
      </c>
      <c r="BA61" s="152" t="str">
        <f>IF(ISBLANK(Výsledky!$KX$3),"",Výsledky!KX30)</f>
        <v>-</v>
      </c>
      <c r="BB61" s="152">
        <f>IF(ISBLANK(Výsledky!$LE$3),"",Výsledky!LE30)</f>
        <v>10</v>
      </c>
      <c r="BC61" s="152">
        <f>IF(ISBLANK(Výsledky!$LL$3),"",Výsledky!LL30)</f>
        <v>20</v>
      </c>
      <c r="BD61" s="152" t="str">
        <f>IF(ISBLANK(Výsledky!$LS$3),"",Výsledky!LS30)</f>
        <v>-</v>
      </c>
      <c r="BE61" s="152" t="str">
        <f>IF(ISBLANK(Výsledky!$LZ$3),"",Výsledky!LZ30)</f>
        <v>-</v>
      </c>
      <c r="BF61" s="152">
        <f>IF(ISBLANK(Výsledky!$MG$3),"",Výsledky!MG30)</f>
        <v>20</v>
      </c>
      <c r="BG61" s="152" t="str">
        <f>IF(ISBLANK(Výsledky!$MN$3),"",Výsledky!MN30)</f>
        <v>-</v>
      </c>
      <c r="BH61" s="152">
        <f>IF(ISBLANK(Výsledky!$MU$3),"",Výsledky!MU30)</f>
        <v>0</v>
      </c>
      <c r="BI61" s="152" t="str">
        <f>IF(ISBLANK(Výsledky!$NB$3),"",Výsledky!NB30)</f>
        <v>-</v>
      </c>
      <c r="BJ61" s="152" t="str">
        <f>IF(ISBLANK(Výsledky!$NI$3),"",Výsledky!NI30)</f>
        <v/>
      </c>
      <c r="BK61" s="152">
        <f>IF(ISBLANK(Výsledky!$NP$3),"",Výsledky!NP30)</f>
        <v>0</v>
      </c>
      <c r="BL61" s="152">
        <f>IF(ISBLANK(Výsledky!$NW$3),"",Výsledky!NW30)</f>
        <v>20</v>
      </c>
      <c r="BM61" s="152">
        <f>IF(ISBLANK(Výsledky!$OD$3),"",Výsledky!OD30)</f>
        <v>20</v>
      </c>
      <c r="BN61" s="152" t="str">
        <f>IF(ISBLANK(Výsledky!$OK$3),"",Výsledky!OK30)</f>
        <v/>
      </c>
      <c r="BO61" s="152" t="str">
        <f>IF(ISBLANK(Výsledky!$OR$3),"",Výsledky!OR30)</f>
        <v/>
      </c>
      <c r="BP61" s="152" t="str">
        <f>IF(ISBLANK(Výsledky!$OY$3),"",Výsledky!OY30)</f>
        <v/>
      </c>
      <c r="BQ61" s="152" t="str">
        <f>IF(ISBLANK(Výsledky!$PF$3),"",Výsledky!PF30)</f>
        <v/>
      </c>
      <c r="BR61" s="152" t="str">
        <f>IF(ISBLANK(Výsledky!$PM$3),"",Výsledky!PM30)</f>
        <v/>
      </c>
      <c r="BS61" s="152" t="str">
        <f>IF(ISBLANK(Výsledky!$PT$3),"",Výsledky!PT30)</f>
        <v/>
      </c>
      <c r="BT61" s="153" t="str">
        <f>IF(ISBLANK(Výsledky!$QA$3),"",Výsledky!QA30)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Tipy!A102</f>
        <v>99</v>
      </c>
      <c r="D62" s="179" t="str">
        <f>Tipy!B102</f>
        <v>xO2</v>
      </c>
      <c r="E62" s="308">
        <f>SUM(F62:I62)</f>
        <v>770</v>
      </c>
      <c r="F62" s="306">
        <f>IF(ISBLANK(Výsledky!$I$3),"-",SUM(J62:M62,O62,Q62,S62:T62,V62,X62,Z62:AA62,AC62:AE62,AG62:AI62,AK62:AM62,AP62,AR62,AT62:AU62,AW62:AX62,BA62,BC62:BD62,BF62,BH62,BJ62,BL62,BN62,BP62,BR62:BS62))</f>
        <v>500</v>
      </c>
      <c r="G62" s="151">
        <f>IF(ISBLANK(Výsledky!$AK$3),"-",SUM(N62,R62,U62,Y62,AB62,AF62,AV62,BB62,BG62,BI62,BM62,BO62,BT62))</f>
        <v>140</v>
      </c>
      <c r="H62" s="151">
        <f>IF(ISBLANK(Výsledky!$AY$3),"-",SUM(P62,W62,AJ62,AO62,AQ62,AY62))</f>
        <v>130</v>
      </c>
      <c r="I62" s="167">
        <f>IF(ISBLANK(Výsledky!$HK$3),"-",SUM(AN62,AS62,AZ62,BE62,BK62,BQ62))</f>
        <v>0</v>
      </c>
      <c r="J62" s="164">
        <f>IF(ISBLANK(Výsledky!$I$3),"",Výsledky!I108)</f>
        <v>30</v>
      </c>
      <c r="K62" s="152">
        <f>IF(ISBLANK(Výsledky!$P$3),"",Výsledky!P108)</f>
        <v>60</v>
      </c>
      <c r="L62" s="152">
        <f>IF(ISBLANK(Výsledky!$W$3),"",Výsledky!W108)</f>
        <v>10</v>
      </c>
      <c r="M62" s="152">
        <f>IF(ISBLANK(Výsledky!$AD$3),"",Výsledky!AD108)</f>
        <v>30</v>
      </c>
      <c r="N62" s="152">
        <f>IF(ISBLANK(Výsledky!$AK$3),"",Výsledky!AK108)</f>
        <v>20</v>
      </c>
      <c r="O62" s="152">
        <f>IF(ISBLANK(Výsledky!$AR$3),"",Výsledky!AR108)</f>
        <v>80</v>
      </c>
      <c r="P62" s="152">
        <f>IF(ISBLANK(Výsledky!$AY$3),"",Výsledky!AY108)</f>
        <v>70</v>
      </c>
      <c r="Q62" s="152">
        <f>IF(ISBLANK(Výsledky!$BF$3),"",Výsledky!BF108)</f>
        <v>10</v>
      </c>
      <c r="R62" s="152">
        <f>IF(ISBLANK(Výsledky!$BM$3),"",Výsledky!BM108)</f>
        <v>20</v>
      </c>
      <c r="S62" s="152">
        <f>IF(ISBLANK(Výsledky!$BT$3),"",Výsledky!BT108)</f>
        <v>10</v>
      </c>
      <c r="T62" s="152">
        <f>IF(ISBLANK(Výsledky!$CA$3),"",Výsledky!CA108)</f>
        <v>50</v>
      </c>
      <c r="U62" s="152">
        <f>IF(ISBLANK(Výsledky!$CH$3),"",Výsledky!CH108)</f>
        <v>50</v>
      </c>
      <c r="V62" s="152">
        <f>IF(ISBLANK(Výsledky!$CO$3),"",Výsledky!CO108)</f>
        <v>10</v>
      </c>
      <c r="W62" s="152">
        <f>IF(ISBLANK(Výsledky!$CV$3),"",Výsledky!CV108)</f>
        <v>60</v>
      </c>
      <c r="X62" s="152">
        <f>IF(ISBLANK(Výsledky!$DC$3),"",Výsledky!DC108)</f>
        <v>40</v>
      </c>
      <c r="Y62" s="152">
        <f>IF(ISBLANK(Výsledky!$DJ$3),"",Výsledky!DJ108)</f>
        <v>30</v>
      </c>
      <c r="Z62" s="152">
        <f>IF(ISBLANK(Výsledky!$DQ$3),"",Výsledky!DQ108)</f>
        <v>10</v>
      </c>
      <c r="AA62" s="152" t="str">
        <f>IF(ISBLANK(Výsledky!$DX$3),"",Výsledky!DX108)</f>
        <v>-</v>
      </c>
      <c r="AB62" s="152">
        <f>IF(ISBLANK(Výsledky!$EE$3),"",Výsledky!EE108)</f>
        <v>0</v>
      </c>
      <c r="AC62" s="152">
        <f>IF(ISBLANK(Výsledky!$EL$3),"",Výsledky!EL108)</f>
        <v>30</v>
      </c>
      <c r="AD62" s="152">
        <f>IF(ISBLANK(Výsledky!$ES$3),"",Výsledky!ES108)</f>
        <v>30</v>
      </c>
      <c r="AE62" s="152">
        <f>IF(ISBLANK(Výsledky!$EZ$3),"",Výsledky!EZ108)</f>
        <v>30</v>
      </c>
      <c r="AF62" s="152">
        <f>IF(ISBLANK(Výsledky!$FG$3),"",Výsledky!FG108)</f>
        <v>20</v>
      </c>
      <c r="AG62" s="152">
        <f>IF(ISBLANK(Výsledky!$FN$3),"",Výsledky!FN108)</f>
        <v>20</v>
      </c>
      <c r="AH62" s="152">
        <f>IF(ISBLANK(Výsledky!$FU$3),"",Výsledky!FU108)</f>
        <v>30</v>
      </c>
      <c r="AI62" s="152">
        <f>IF(ISBLANK(Výsledky!$GB$3),"",Výsledky!GB108)</f>
        <v>20</v>
      </c>
      <c r="AJ62" s="152">
        <f>IF(ISBLANK(Výsledky!$GI$3),"",Výsledky!GI108)</f>
        <v>0</v>
      </c>
      <c r="AK62" s="152" t="str">
        <f>IF(ISBLANK(Výsledky!$GP$3),"",Výsledky!GP108)</f>
        <v>-</v>
      </c>
      <c r="AL62" s="152" t="str">
        <f>IF(ISBLANK(Výsledky!$GW$3),"",Výsledky!GW108)</f>
        <v>-</v>
      </c>
      <c r="AM62" s="152" t="str">
        <f>IF(ISBLANK(Výsledky!$HD$3),"",Výsledky!HD108)</f>
        <v>-</v>
      </c>
      <c r="AN62" s="152" t="str">
        <f>IF(ISBLANK(Výsledky!$HK$3),"",Výsledky!HK108)</f>
        <v>-</v>
      </c>
      <c r="AO62" s="152" t="str">
        <f>IF(ISBLANK(Výsledky!$HR$3),"",Výsledky!HR108)</f>
        <v>-</v>
      </c>
      <c r="AP62" s="152" t="str">
        <f>IF(ISBLANK(Výsledky!$HY$3),"",Výsledky!HY108)</f>
        <v>-</v>
      </c>
      <c r="AQ62" s="152" t="str">
        <f>IF(ISBLANK(Výsledky!$IF$3),"",Výsledky!IF108)</f>
        <v>-</v>
      </c>
      <c r="AR62" s="152" t="str">
        <f>IF(ISBLANK(Výsledky!$IM$3),"",Výsledky!IM108)</f>
        <v>-</v>
      </c>
      <c r="AS62" s="152" t="str">
        <f>IF(ISBLANK(Výsledky!$IT$3),"",Výsledky!IT108)</f>
        <v>-</v>
      </c>
      <c r="AT62" s="152" t="str">
        <f>IF(ISBLANK(Výsledky!$JA$3),"",Výsledky!JA108)</f>
        <v>-</v>
      </c>
      <c r="AU62" s="152" t="str">
        <f>IF(ISBLANK(Výsledky!$JH$3),"",Výsledky!JH108)</f>
        <v>-</v>
      </c>
      <c r="AV62" s="152" t="str">
        <f>IF(ISBLANK(Výsledky!$JO$3),"",Výsledky!JO108)</f>
        <v>-</v>
      </c>
      <c r="AW62" s="152" t="str">
        <f>IF(ISBLANK(Výsledky!$JV$3),"",Výsledky!JV108)</f>
        <v>-</v>
      </c>
      <c r="AX62" s="152" t="str">
        <f>IF(ISBLANK(Výsledky!$KC$3),"",Výsledky!KC108)</f>
        <v>-</v>
      </c>
      <c r="AY62" s="152" t="str">
        <f>IF(ISBLANK(Výsledky!$KJ$3),"",Výsledky!KJ108)</f>
        <v>-</v>
      </c>
      <c r="AZ62" s="152" t="str">
        <f>IF(ISBLANK(Výsledky!$KQ$3),"",Výsledky!KQ108)</f>
        <v>-</v>
      </c>
      <c r="BA62" s="152" t="str">
        <f>IF(ISBLANK(Výsledky!$KX$3),"",Výsledky!KX108)</f>
        <v>-</v>
      </c>
      <c r="BB62" s="152" t="str">
        <f>IF(ISBLANK(Výsledky!$LE$3),"",Výsledky!LE108)</f>
        <v>-</v>
      </c>
      <c r="BC62" s="152" t="str">
        <f>IF(ISBLANK(Výsledky!$LL$3),"",Výsledky!LL108)</f>
        <v>-</v>
      </c>
      <c r="BD62" s="152" t="str">
        <f>IF(ISBLANK(Výsledky!$LS$3),"",Výsledky!LS108)</f>
        <v>-</v>
      </c>
      <c r="BE62" s="152" t="str">
        <f>IF(ISBLANK(Výsledky!$LZ$3),"",Výsledky!LZ108)</f>
        <v>-</v>
      </c>
      <c r="BF62" s="152" t="str">
        <f>IF(ISBLANK(Výsledky!$MG$3),"",Výsledky!MG108)</f>
        <v>-</v>
      </c>
      <c r="BG62" s="152" t="str">
        <f>IF(ISBLANK(Výsledky!$MN$3),"",Výsledky!MN108)</f>
        <v>-</v>
      </c>
      <c r="BH62" s="152" t="str">
        <f>IF(ISBLANK(Výsledky!$MU$3),"",Výsledky!MU108)</f>
        <v>-</v>
      </c>
      <c r="BI62" s="152" t="str">
        <f>IF(ISBLANK(Výsledky!$NB$3),"",Výsledky!NB108)</f>
        <v>-</v>
      </c>
      <c r="BJ62" s="152" t="str">
        <f>IF(ISBLANK(Výsledky!$NI$3),"",Výsledky!NI108)</f>
        <v/>
      </c>
      <c r="BK62" s="152" t="str">
        <f>IF(ISBLANK(Výsledky!$NP$3),"",Výsledky!NP108)</f>
        <v>-</v>
      </c>
      <c r="BL62" s="152" t="str">
        <f>IF(ISBLANK(Výsledky!$NW$3),"",Výsledky!NW108)</f>
        <v>-</v>
      </c>
      <c r="BM62" s="152" t="str">
        <f>IF(ISBLANK(Výsledky!$OD$3),"",Výsledky!OD108)</f>
        <v>-</v>
      </c>
      <c r="BN62" s="152" t="str">
        <f>IF(ISBLANK(Výsledky!$OK$3),"",Výsledky!OK108)</f>
        <v/>
      </c>
      <c r="BO62" s="152" t="str">
        <f>IF(ISBLANK(Výsledky!$OR$3),"",Výsledky!OR108)</f>
        <v/>
      </c>
      <c r="BP62" s="152" t="str">
        <f>IF(ISBLANK(Výsledky!$OY$3),"",Výsledky!OY108)</f>
        <v/>
      </c>
      <c r="BQ62" s="152" t="str">
        <f>IF(ISBLANK(Výsledky!$PF$3),"",Výsledky!PF108)</f>
        <v/>
      </c>
      <c r="BR62" s="152" t="str">
        <f>IF(ISBLANK(Výsledky!$PM$3),"",Výsledky!PM108)</f>
        <v/>
      </c>
      <c r="BS62" s="152" t="str">
        <f>IF(ISBLANK(Výsledky!$PT$3),"",Výsledky!PT108)</f>
        <v/>
      </c>
      <c r="BT62" s="153" t="str">
        <f>IF(ISBLANK(Výsledky!$QA$3),"",Výsledky!QA108)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Tipy!A74</f>
        <v>81</v>
      </c>
      <c r="D63" s="179" t="str">
        <f>Tipy!B74</f>
        <v>Peter Bajči</v>
      </c>
      <c r="E63" s="308">
        <f>SUM(F63:I63)</f>
        <v>760</v>
      </c>
      <c r="F63" s="306">
        <f>IF(ISBLANK(Výsledky!$I$3),"-",SUM(J63:M63,O63,Q63,S63:T63,V63,X63,Z63:AA63,AC63:AE63,AG63:AI63,AK63:AM63,AP63,AR63,AT63:AU63,AW63:AX63,BA63,BC63:BD63,BF63,BH63,BJ63,BL63,BN63,BP63,BR63:BS63))</f>
        <v>560</v>
      </c>
      <c r="G63" s="151">
        <f>IF(ISBLANK(Výsledky!$AK$3),"-",SUM(N63,R63,U63,Y63,AB63,AF63,AV63,BB63,BG63,BI63,BM63,BO63,BT63))</f>
        <v>100</v>
      </c>
      <c r="H63" s="151">
        <f>IF(ISBLANK(Výsledky!$AY$3),"-",SUM(P63,W63,AJ63,AO63,AQ63,AY63))</f>
        <v>100</v>
      </c>
      <c r="I63" s="167">
        <f>IF(ISBLANK(Výsledky!$HK$3),"-",SUM(AN63,AS63,AZ63,BE63,BK63,BQ63))</f>
        <v>0</v>
      </c>
      <c r="J63" s="164">
        <f>IF(ISBLANK(Výsledky!$I$3),"",Výsledky!I80)</f>
        <v>50</v>
      </c>
      <c r="K63" s="152">
        <f>IF(ISBLANK(Výsledky!$P$3),"",Výsledky!P80)</f>
        <v>60</v>
      </c>
      <c r="L63" s="152">
        <f>IF(ISBLANK(Výsledky!$W$3),"",Výsledky!W80)</f>
        <v>20</v>
      </c>
      <c r="M63" s="152">
        <f>IF(ISBLANK(Výsledky!$AD$3),"",Výsledky!AD80)</f>
        <v>50</v>
      </c>
      <c r="N63" s="152">
        <f>IF(ISBLANK(Výsledky!$AK$3),"",Výsledky!AK80)</f>
        <v>20</v>
      </c>
      <c r="O63" s="152">
        <f>IF(ISBLANK(Výsledky!$AR$3),"",Výsledky!AR80)</f>
        <v>30</v>
      </c>
      <c r="P63" s="152">
        <f>IF(ISBLANK(Výsledky!$AY$3),"",Výsledky!AY80)</f>
        <v>50</v>
      </c>
      <c r="Q63" s="152">
        <f>IF(ISBLANK(Výsledky!$BF$3),"",Výsledky!BF80)</f>
        <v>30</v>
      </c>
      <c r="R63" s="152">
        <f>IF(ISBLANK(Výsledky!$BM$3),"",Výsledky!BM80)</f>
        <v>20</v>
      </c>
      <c r="S63" s="152">
        <f>IF(ISBLANK(Výsledky!$BT$3),"",Výsledky!BT80)</f>
        <v>80</v>
      </c>
      <c r="T63" s="152">
        <f>IF(ISBLANK(Výsledky!$CA$3),"",Výsledky!CA80)</f>
        <v>20</v>
      </c>
      <c r="U63" s="152">
        <f>IF(ISBLANK(Výsledky!$CH$3),"",Výsledky!CH80)</f>
        <v>20</v>
      </c>
      <c r="V63" s="152" t="str">
        <f>IF(ISBLANK(Výsledky!$CO$3),"",Výsledky!CO80)</f>
        <v>-</v>
      </c>
      <c r="W63" s="152">
        <f>IF(ISBLANK(Výsledky!$CV$3),"",Výsledky!CV80)</f>
        <v>50</v>
      </c>
      <c r="X63" s="152">
        <f>IF(ISBLANK(Výsledky!$DC$3),"",Výsledky!DC80)</f>
        <v>0</v>
      </c>
      <c r="Y63" s="152" t="str">
        <f>IF(ISBLANK(Výsledky!$DJ$3),"",Výsledky!DJ80)</f>
        <v>-</v>
      </c>
      <c r="Z63" s="152">
        <f>IF(ISBLANK(Výsledky!$DQ$3),"",Výsledky!DQ80)</f>
        <v>10</v>
      </c>
      <c r="AA63" s="152" t="str">
        <f>IF(ISBLANK(Výsledky!$DX$3),"",Výsledky!DX80)</f>
        <v>-</v>
      </c>
      <c r="AB63" s="152">
        <f>IF(ISBLANK(Výsledky!$EE$3),"",Výsledky!EE80)</f>
        <v>40</v>
      </c>
      <c r="AC63" s="152">
        <f>IF(ISBLANK(Výsledky!$EL$3),"",Výsledky!EL80)</f>
        <v>40</v>
      </c>
      <c r="AD63" s="152">
        <f>IF(ISBLANK(Výsledky!$ES$3),"",Výsledky!ES80)</f>
        <v>30</v>
      </c>
      <c r="AE63" s="152" t="str">
        <f>IF(ISBLANK(Výsledky!$EZ$3),"",Výsledky!EZ80)</f>
        <v>-</v>
      </c>
      <c r="AF63" s="152" t="str">
        <f>IF(ISBLANK(Výsledky!$FG$3),"",Výsledky!FG80)</f>
        <v>-</v>
      </c>
      <c r="AG63" s="152" t="str">
        <f>IF(ISBLANK(Výsledky!$FN$3),"",Výsledky!FN80)</f>
        <v>-</v>
      </c>
      <c r="AH63" s="152">
        <f>IF(ISBLANK(Výsledky!$FU$3),"",Výsledky!FU80)</f>
        <v>20</v>
      </c>
      <c r="AI63" s="152" t="str">
        <f>IF(ISBLANK(Výsledky!$GB$3),"",Výsledky!GB80)</f>
        <v>-</v>
      </c>
      <c r="AJ63" s="152" t="str">
        <f>IF(ISBLANK(Výsledky!$GI$3),"",Výsledky!GI80)</f>
        <v>-</v>
      </c>
      <c r="AK63" s="152">
        <f>IF(ISBLANK(Výsledky!$GP$3),"",Výsledky!GP80)</f>
        <v>60</v>
      </c>
      <c r="AL63" s="152">
        <v>0</v>
      </c>
      <c r="AM63" s="152" t="str">
        <f>IF(ISBLANK(Výsledky!$HD$3),"",Výsledky!HD80)</f>
        <v>-</v>
      </c>
      <c r="AN63" s="152" t="str">
        <f>IF(ISBLANK(Výsledky!$HK$3),"",Výsledky!HK80)</f>
        <v>-</v>
      </c>
      <c r="AO63" s="152" t="str">
        <f>IF(ISBLANK(Výsledky!$HR$3),"",Výsledky!HR80)</f>
        <v>-</v>
      </c>
      <c r="AP63" s="152" t="str">
        <f>IF(ISBLANK(Výsledky!$HY$3),"",Výsledky!HY80)</f>
        <v>-</v>
      </c>
      <c r="AQ63" s="152">
        <f>IF(ISBLANK(Výsledky!$IF$3),"",Výsledky!IF80)</f>
        <v>0</v>
      </c>
      <c r="AR63" s="152" t="str">
        <f>IF(ISBLANK(Výsledky!$IM$3),"",Výsledky!IM80)</f>
        <v>-</v>
      </c>
      <c r="AS63" s="152" t="str">
        <f>IF(ISBLANK(Výsledky!$IT$3),"",Výsledky!IT80)</f>
        <v>-</v>
      </c>
      <c r="AT63" s="152" t="str">
        <f>IF(ISBLANK(Výsledky!$JA$3),"",Výsledky!JA80)</f>
        <v>-</v>
      </c>
      <c r="AU63" s="152" t="str">
        <f>IF(ISBLANK(Výsledky!$JH$3),"",Výsledky!JH80)</f>
        <v>-</v>
      </c>
      <c r="AV63" s="152" t="str">
        <f>IF(ISBLANK(Výsledky!$JO$3),"",Výsledky!JO80)</f>
        <v>-</v>
      </c>
      <c r="AW63" s="152" t="str">
        <f>IF(ISBLANK(Výsledky!$JV$3),"",Výsledky!JV80)</f>
        <v>-</v>
      </c>
      <c r="AX63" s="152" t="str">
        <f>IF(ISBLANK(Výsledky!$KC$3),"",Výsledky!KC80)</f>
        <v>-</v>
      </c>
      <c r="AY63" s="152" t="str">
        <f>IF(ISBLANK(Výsledky!$KJ$3),"",Výsledky!KJ80)</f>
        <v>-</v>
      </c>
      <c r="AZ63" s="152" t="str">
        <f>IF(ISBLANK(Výsledky!$KQ$3),"",Výsledky!KQ80)</f>
        <v>-</v>
      </c>
      <c r="BA63" s="152">
        <f>IF(ISBLANK(Výsledky!$KX$3),"",Výsledky!KX80)</f>
        <v>30</v>
      </c>
      <c r="BB63" s="152" t="str">
        <f>IF(ISBLANK(Výsledky!$LE$3),"",Výsledky!LE80)</f>
        <v>-</v>
      </c>
      <c r="BC63" s="152">
        <f>IF(ISBLANK(Výsledky!$LL$3),"",Výsledky!LL80)</f>
        <v>30</v>
      </c>
      <c r="BD63" s="152" t="str">
        <f>IF(ISBLANK(Výsledky!$LS$3),"",Výsledky!LS80)</f>
        <v>-</v>
      </c>
      <c r="BE63" s="152" t="str">
        <f>IF(ISBLANK(Výsledky!$LZ$3),"",Výsledky!LZ80)</f>
        <v>-</v>
      </c>
      <c r="BF63" s="152" t="str">
        <f>IF(ISBLANK(Výsledky!$MG$3),"",Výsledky!MG80)</f>
        <v>-</v>
      </c>
      <c r="BG63" s="152" t="str">
        <f>IF(ISBLANK(Výsledky!$MN$3),"",Výsledky!MN80)</f>
        <v>-</v>
      </c>
      <c r="BH63" s="152" t="str">
        <f>IF(ISBLANK(Výsledky!$MU$3),"",Výsledky!MU80)</f>
        <v>-</v>
      </c>
      <c r="BI63" s="152" t="str">
        <f>IF(ISBLANK(Výsledky!$NB$3),"",Výsledky!NB80)</f>
        <v>-</v>
      </c>
      <c r="BJ63" s="152" t="str">
        <f>IF(ISBLANK(Výsledky!$NI$3),"",Výsledky!NI80)</f>
        <v/>
      </c>
      <c r="BK63" s="152" t="str">
        <f>IF(ISBLANK(Výsledky!$NP$3),"",Výsledky!NP80)</f>
        <v>-</v>
      </c>
      <c r="BL63" s="152" t="str">
        <f>IF(ISBLANK(Výsledky!$NW$3),"",Výsledky!NW80)</f>
        <v>-</v>
      </c>
      <c r="BM63" s="152" t="str">
        <f>IF(ISBLANK(Výsledky!$OD$3),"",Výsledky!OD80)</f>
        <v>-</v>
      </c>
      <c r="BN63" s="152" t="str">
        <f>IF(ISBLANK(Výsledky!$OK$3),"",Výsledky!OK80)</f>
        <v/>
      </c>
      <c r="BO63" s="152" t="str">
        <f>IF(ISBLANK(Výsledky!$OR$3),"",Výsledky!OR80)</f>
        <v/>
      </c>
      <c r="BP63" s="152" t="str">
        <f>IF(ISBLANK(Výsledky!$OY$3),"",Výsledky!OY80)</f>
        <v/>
      </c>
      <c r="BQ63" s="152" t="str">
        <f>IF(ISBLANK(Výsledky!$PF$3),"",Výsledky!PF80)</f>
        <v/>
      </c>
      <c r="BR63" s="152" t="str">
        <f>IF(ISBLANK(Výsledky!$PM$3),"",Výsledky!PM80)</f>
        <v/>
      </c>
      <c r="BS63" s="152" t="str">
        <f>IF(ISBLANK(Výsledky!$PT$3),"",Výsledky!PT80)</f>
        <v/>
      </c>
      <c r="BT63" s="153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>-</v>
      </c>
      <c r="BE64" s="152" t="str">
        <f>IF(ISBLANK(Výsledky!$LZ$3),"",Výsledky!LZ19)</f>
        <v>-</v>
      </c>
      <c r="BF64" s="152" t="str">
        <f>IF(ISBLANK(Výsledky!$MG$3),"",Výsledky!MG19)</f>
        <v>-</v>
      </c>
      <c r="BG64" s="152" t="str">
        <f>IF(ISBLANK(Výsledky!$MN$3),"",Výsledky!MN19)</f>
        <v>-</v>
      </c>
      <c r="BH64" s="152" t="str">
        <f>IF(ISBLANK(Výsledky!$MU$3),"",Výsledky!MU19)</f>
        <v>-</v>
      </c>
      <c r="BI64" s="152" t="str">
        <f>IF(ISBLANK(Výsledky!$NB$3),"",Výsledky!NB19)</f>
        <v>-</v>
      </c>
      <c r="BJ64" s="152" t="str">
        <f>IF(ISBLANK(Výsledky!$NI$3),"",Výsledky!NI19)</f>
        <v/>
      </c>
      <c r="BK64" s="152" t="str">
        <f>IF(ISBLANK(Výsledky!$NP$3),"",Výsledky!NP19)</f>
        <v>-</v>
      </c>
      <c r="BL64" s="152" t="str">
        <f>IF(ISBLANK(Výsledky!$NW$3),"",Výsledky!NW19)</f>
        <v>-</v>
      </c>
      <c r="BM64" s="152" t="str">
        <f>IF(ISBLANK(Výsledky!$OD$3),"",Výsledky!OD19)</f>
        <v>-</v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>-</v>
      </c>
      <c r="BE65" s="152" t="str">
        <f>IF(ISBLANK(Výsledky!$LZ$3),"",Výsledky!LZ79)</f>
        <v>-</v>
      </c>
      <c r="BF65" s="152" t="str">
        <f>IF(ISBLANK(Výsledky!$MG$3),"",Výsledky!MG79)</f>
        <v>-</v>
      </c>
      <c r="BG65" s="152" t="str">
        <f>IF(ISBLANK(Výsledky!$MN$3),"",Výsledky!MN79)</f>
        <v>-</v>
      </c>
      <c r="BH65" s="152" t="str">
        <f>IF(ISBLANK(Výsledky!$MU$3),"",Výsledky!MU79)</f>
        <v>-</v>
      </c>
      <c r="BI65" s="152" t="str">
        <f>IF(ISBLANK(Výsledky!$NB$3),"",Výsledky!NB79)</f>
        <v>-</v>
      </c>
      <c r="BJ65" s="152" t="str">
        <f>IF(ISBLANK(Výsledky!$NI$3),"",Výsledky!NI79)</f>
        <v/>
      </c>
      <c r="BK65" s="152" t="str">
        <f>IF(ISBLANK(Výsledky!$NP$3),"",Výsledky!NP79)</f>
        <v>-</v>
      </c>
      <c r="BL65" s="152" t="str">
        <f>IF(ISBLANK(Výsledky!$NW$3),"",Výsledky!NW79)</f>
        <v>-</v>
      </c>
      <c r="BM65" s="152" t="str">
        <f>IF(ISBLANK(Výsledky!$OD$3),"",Výsledky!OD79)</f>
        <v>-</v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>-</v>
      </c>
      <c r="BE66" s="152" t="str">
        <f>IF(ISBLANK(Výsledky!$LZ$3),"",Výsledky!LZ82)</f>
        <v>-</v>
      </c>
      <c r="BF66" s="152" t="str">
        <f>IF(ISBLANK(Výsledky!$MG$3),"",Výsledky!MG82)</f>
        <v>-</v>
      </c>
      <c r="BG66" s="152" t="str">
        <f>IF(ISBLANK(Výsledky!$MN$3),"",Výsledky!MN82)</f>
        <v>-</v>
      </c>
      <c r="BH66" s="152" t="str">
        <f>IF(ISBLANK(Výsledky!$MU$3),"",Výsledky!MU82)</f>
        <v>-</v>
      </c>
      <c r="BI66" s="152" t="str">
        <f>IF(ISBLANK(Výsledky!$NB$3),"",Výsledky!NB82)</f>
        <v>-</v>
      </c>
      <c r="BJ66" s="152" t="str">
        <f>IF(ISBLANK(Výsledky!$NI$3),"",Výsledky!NI82)</f>
        <v/>
      </c>
      <c r="BK66" s="152" t="str">
        <f>IF(ISBLANK(Výsledky!$NP$3),"",Výsledky!NP82)</f>
        <v>-</v>
      </c>
      <c r="BL66" s="152" t="str">
        <f>IF(ISBLANK(Výsledky!$NW$3),"",Výsledky!NW82)</f>
        <v>-</v>
      </c>
      <c r="BM66" s="152" t="str">
        <f>IF(ISBLANK(Výsledky!$OD$3),"",Výsledky!OD82)</f>
        <v>-</v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>-</v>
      </c>
      <c r="BE67" s="152" t="str">
        <f>IF(ISBLANK(Výsledky!$LZ$3),"",Výsledky!LZ54)</f>
        <v>-</v>
      </c>
      <c r="BF67" s="152" t="str">
        <f>IF(ISBLANK(Výsledky!$MG$3),"",Výsledky!MG54)</f>
        <v>-</v>
      </c>
      <c r="BG67" s="152" t="str">
        <f>IF(ISBLANK(Výsledky!$MN$3),"",Výsledky!MN54)</f>
        <v>-</v>
      </c>
      <c r="BH67" s="152" t="str">
        <f>IF(ISBLANK(Výsledky!$MU$3),"",Výsledky!MU54)</f>
        <v>-</v>
      </c>
      <c r="BI67" s="152" t="str">
        <f>IF(ISBLANK(Výsledky!$NB$3),"",Výsledky!NB54)</f>
        <v>-</v>
      </c>
      <c r="BJ67" s="152" t="str">
        <f>IF(ISBLANK(Výsledky!$NI$3),"",Výsledky!NI54)</f>
        <v/>
      </c>
      <c r="BK67" s="152" t="str">
        <f>IF(ISBLANK(Výsledky!$NP$3),"",Výsledky!NP54)</f>
        <v>-</v>
      </c>
      <c r="BL67" s="152" t="str">
        <f>IF(ISBLANK(Výsledky!$NW$3),"",Výsledky!NW54)</f>
        <v>-</v>
      </c>
      <c r="BM67" s="152" t="str">
        <f>IF(ISBLANK(Výsledky!$OD$3),"",Výsledky!OD54)</f>
        <v>-</v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>-</v>
      </c>
      <c r="BE68" s="152" t="str">
        <f>IF(ISBLANK(Výsledky!$LZ$3),"",Výsledky!LZ69)</f>
        <v>-</v>
      </c>
      <c r="BF68" s="152" t="str">
        <f>IF(ISBLANK(Výsledky!$MG$3),"",Výsledky!MG69)</f>
        <v>-</v>
      </c>
      <c r="BG68" s="152" t="str">
        <f>IF(ISBLANK(Výsledky!$MN$3),"",Výsledky!MN69)</f>
        <v>-</v>
      </c>
      <c r="BH68" s="152" t="str">
        <f>IF(ISBLANK(Výsledky!$MU$3),"",Výsledky!MU69)</f>
        <v>-</v>
      </c>
      <c r="BI68" s="152" t="str">
        <f>IF(ISBLANK(Výsledky!$NB$3),"",Výsledky!NB69)</f>
        <v>-</v>
      </c>
      <c r="BJ68" s="152" t="str">
        <f>IF(ISBLANK(Výsledky!$NI$3),"",Výsledky!NI69)</f>
        <v/>
      </c>
      <c r="BK68" s="152" t="str">
        <f>IF(ISBLANK(Výsledky!$NP$3),"",Výsledky!NP69)</f>
        <v>-</v>
      </c>
      <c r="BL68" s="152" t="str">
        <f>IF(ISBLANK(Výsledky!$NW$3),"",Výsledky!NW69)</f>
        <v>-</v>
      </c>
      <c r="BM68" s="152" t="str">
        <f>IF(ISBLANK(Výsledky!$OD$3),"",Výsledky!OD69)</f>
        <v>-</v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>-</v>
      </c>
      <c r="BE69" s="152" t="str">
        <f>IF(ISBLANK(Výsledky!$LZ$3),"",Výsledky!LZ39)</f>
        <v>-</v>
      </c>
      <c r="BF69" s="152" t="str">
        <f>IF(ISBLANK(Výsledky!$MG$3),"",Výsledky!MG39)</f>
        <v>-</v>
      </c>
      <c r="BG69" s="152" t="str">
        <f>IF(ISBLANK(Výsledky!$MN$3),"",Výsledky!MN39)</f>
        <v>-</v>
      </c>
      <c r="BH69" s="152" t="str">
        <f>IF(ISBLANK(Výsledky!$MU$3),"",Výsledky!MU39)</f>
        <v>-</v>
      </c>
      <c r="BI69" s="152" t="str">
        <f>IF(ISBLANK(Výsledky!$NB$3),"",Výsledky!NB39)</f>
        <v>-</v>
      </c>
      <c r="BJ69" s="152" t="str">
        <f>IF(ISBLANK(Výsledky!$NI$3),"",Výsledky!NI39)</f>
        <v/>
      </c>
      <c r="BK69" s="152" t="str">
        <f>IF(ISBLANK(Výsledky!$NP$3),"",Výsledky!NP39)</f>
        <v>-</v>
      </c>
      <c r="BL69" s="152" t="str">
        <f>IF(ISBLANK(Výsledky!$NW$3),"",Výsledky!NW39)</f>
        <v>-</v>
      </c>
      <c r="BM69" s="152" t="str">
        <f>IF(ISBLANK(Výsledky!$OD$3),"",Výsledky!OD39)</f>
        <v>-</v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>-</v>
      </c>
      <c r="BE70" s="152" t="str">
        <f>IF(ISBLANK(Výsledky!$LZ$3),"",Výsledky!LZ18)</f>
        <v>-</v>
      </c>
      <c r="BF70" s="152" t="str">
        <f>IF(ISBLANK(Výsledky!$MG$3),"",Výsledky!MG18)</f>
        <v>-</v>
      </c>
      <c r="BG70" s="152" t="str">
        <f>IF(ISBLANK(Výsledky!$MN$3),"",Výsledky!MN18)</f>
        <v>-</v>
      </c>
      <c r="BH70" s="152" t="str">
        <f>IF(ISBLANK(Výsledky!$MU$3),"",Výsledky!MU18)</f>
        <v>-</v>
      </c>
      <c r="BI70" s="152" t="str">
        <f>IF(ISBLANK(Výsledky!$NB$3),"",Výsledky!NB18)</f>
        <v>-</v>
      </c>
      <c r="BJ70" s="152" t="str">
        <f>IF(ISBLANK(Výsledky!$NI$3),"",Výsledky!NI18)</f>
        <v/>
      </c>
      <c r="BK70" s="152" t="str">
        <f>IF(ISBLANK(Výsledky!$NP$3),"",Výsledky!NP18)</f>
        <v>-</v>
      </c>
      <c r="BL70" s="152" t="str">
        <f>IF(ISBLANK(Výsledky!$NW$3),"",Výsledky!NW18)</f>
        <v>-</v>
      </c>
      <c r="BM70" s="152" t="str">
        <f>IF(ISBLANK(Výsledky!$OD$3),"",Výsledky!OD18)</f>
        <v>-</v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>-</v>
      </c>
      <c r="BE71" s="152" t="str">
        <f>IF(ISBLANK(Výsledky!$LZ$3),"",Výsledky!LZ62)</f>
        <v>-</v>
      </c>
      <c r="BF71" s="152" t="str">
        <f>IF(ISBLANK(Výsledky!$MG$3),"",Výsledky!MG62)</f>
        <v>-</v>
      </c>
      <c r="BG71" s="152" t="str">
        <f>IF(ISBLANK(Výsledky!$MN$3),"",Výsledky!MN62)</f>
        <v>-</v>
      </c>
      <c r="BH71" s="152" t="str">
        <f>IF(ISBLANK(Výsledky!$MU$3),"",Výsledky!MU62)</f>
        <v>-</v>
      </c>
      <c r="BI71" s="152" t="str">
        <f>IF(ISBLANK(Výsledky!$NB$3),"",Výsledky!NB62)</f>
        <v>-</v>
      </c>
      <c r="BJ71" s="152" t="str">
        <f>IF(ISBLANK(Výsledky!$NI$3),"",Výsledky!NI62)</f>
        <v/>
      </c>
      <c r="BK71" s="152" t="str">
        <f>IF(ISBLANK(Výsledky!$NP$3),"",Výsledky!NP62)</f>
        <v>-</v>
      </c>
      <c r="BL71" s="152" t="str">
        <f>IF(ISBLANK(Výsledky!$NW$3),"",Výsledky!NW62)</f>
        <v>-</v>
      </c>
      <c r="BM71" s="152" t="str">
        <f>IF(ISBLANK(Výsledky!$OD$3),"",Výsledky!OD62)</f>
        <v>-</v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>-</v>
      </c>
      <c r="BE72" s="152" t="str">
        <f>IF(ISBLANK(Výsledky!$LZ$3),"",Výsledky!LZ32)</f>
        <v>-</v>
      </c>
      <c r="BF72" s="152" t="str">
        <f>IF(ISBLANK(Výsledky!$MG$3),"",Výsledky!MG32)</f>
        <v>-</v>
      </c>
      <c r="BG72" s="152" t="str">
        <f>IF(ISBLANK(Výsledky!$MN$3),"",Výsledky!MN32)</f>
        <v>-</v>
      </c>
      <c r="BH72" s="152" t="str">
        <f>IF(ISBLANK(Výsledky!$MU$3),"",Výsledky!MU32)</f>
        <v>-</v>
      </c>
      <c r="BI72" s="152" t="str">
        <f>IF(ISBLANK(Výsledky!$NB$3),"",Výsledky!NB32)</f>
        <v>-</v>
      </c>
      <c r="BJ72" s="152" t="str">
        <f>IF(ISBLANK(Výsledky!$NI$3),"",Výsledky!NI32)</f>
        <v/>
      </c>
      <c r="BK72" s="152" t="str">
        <f>IF(ISBLANK(Výsledky!$NP$3),"",Výsledky!NP32)</f>
        <v>-</v>
      </c>
      <c r="BL72" s="152" t="str">
        <f>IF(ISBLANK(Výsledky!$NW$3),"",Výsledky!NW32)</f>
        <v>-</v>
      </c>
      <c r="BM72" s="152" t="str">
        <f>IF(ISBLANK(Výsledky!$OD$3),"",Výsledky!OD32)</f>
        <v>-</v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>-</v>
      </c>
      <c r="BE73" s="152" t="str">
        <f>IF(ISBLANK(Výsledky!$LZ$3),"",Výsledky!LZ95)</f>
        <v>-</v>
      </c>
      <c r="BF73" s="152" t="str">
        <f>IF(ISBLANK(Výsledky!$MG$3),"",Výsledky!MG95)</f>
        <v>-</v>
      </c>
      <c r="BG73" s="152" t="str">
        <f>IF(ISBLANK(Výsledky!$MN$3),"",Výsledky!MN95)</f>
        <v>-</v>
      </c>
      <c r="BH73" s="152" t="str">
        <f>IF(ISBLANK(Výsledky!$MU$3),"",Výsledky!MU95)</f>
        <v>-</v>
      </c>
      <c r="BI73" s="152" t="str">
        <f>IF(ISBLANK(Výsledky!$NB$3),"",Výsledky!NB95)</f>
        <v>-</v>
      </c>
      <c r="BJ73" s="152" t="str">
        <f>IF(ISBLANK(Výsledky!$NI$3),"",Výsledky!NI95)</f>
        <v/>
      </c>
      <c r="BK73" s="152" t="str">
        <f>IF(ISBLANK(Výsledky!$NP$3),"",Výsledky!NP95)</f>
        <v>-</v>
      </c>
      <c r="BL73" s="152" t="str">
        <f>IF(ISBLANK(Výsledky!$NW$3),"",Výsledky!NW95)</f>
        <v>-</v>
      </c>
      <c r="BM73" s="152" t="str">
        <f>IF(ISBLANK(Výsledky!$OD$3),"",Výsledky!OD95)</f>
        <v>-</v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>-</v>
      </c>
      <c r="BE74" s="152" t="str">
        <f>IF(ISBLANK(Výsledky!$LZ$3),"",Výsledky!LZ40)</f>
        <v>-</v>
      </c>
      <c r="BF74" s="152" t="str">
        <f>IF(ISBLANK(Výsledky!$MG$3),"",Výsledky!MG40)</f>
        <v>-</v>
      </c>
      <c r="BG74" s="152" t="str">
        <f>IF(ISBLANK(Výsledky!$MN$3),"",Výsledky!MN40)</f>
        <v>-</v>
      </c>
      <c r="BH74" s="152" t="str">
        <f>IF(ISBLANK(Výsledky!$MU$3),"",Výsledky!MU40)</f>
        <v>-</v>
      </c>
      <c r="BI74" s="152" t="str">
        <f>IF(ISBLANK(Výsledky!$NB$3),"",Výsledky!NB40)</f>
        <v>-</v>
      </c>
      <c r="BJ74" s="152" t="str">
        <f>IF(ISBLANK(Výsledky!$NI$3),"",Výsledky!NI40)</f>
        <v/>
      </c>
      <c r="BK74" s="152" t="str">
        <f>IF(ISBLANK(Výsledky!$NP$3),"",Výsledky!NP40)</f>
        <v>-</v>
      </c>
      <c r="BL74" s="152" t="str">
        <f>IF(ISBLANK(Výsledky!$NW$3),"",Výsledky!NW40)</f>
        <v>-</v>
      </c>
      <c r="BM74" s="152" t="str">
        <f>IF(ISBLANK(Výsledky!$OD$3),"",Výsledky!OD40)</f>
        <v>-</v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>-</v>
      </c>
      <c r="BE75" s="152" t="str">
        <f>IF(ISBLANK(Výsledky!$LZ$3),"",Výsledky!LZ64)</f>
        <v>-</v>
      </c>
      <c r="BF75" s="152" t="str">
        <f>IF(ISBLANK(Výsledky!$MG$3),"",Výsledky!MG64)</f>
        <v>-</v>
      </c>
      <c r="BG75" s="152" t="str">
        <f>IF(ISBLANK(Výsledky!$MN$3),"",Výsledky!MN64)</f>
        <v>-</v>
      </c>
      <c r="BH75" s="152" t="str">
        <f>IF(ISBLANK(Výsledky!$MU$3),"",Výsledky!MU64)</f>
        <v>-</v>
      </c>
      <c r="BI75" s="152" t="str">
        <f>IF(ISBLANK(Výsledky!$NB$3),"",Výsledky!NB64)</f>
        <v>-</v>
      </c>
      <c r="BJ75" s="152" t="str">
        <f>IF(ISBLANK(Výsledky!$NI$3),"",Výsledky!NI64)</f>
        <v/>
      </c>
      <c r="BK75" s="152" t="str">
        <f>IF(ISBLANK(Výsledky!$NP$3),"",Výsledky!NP64)</f>
        <v>-</v>
      </c>
      <c r="BL75" s="152" t="str">
        <f>IF(ISBLANK(Výsledky!$NW$3),"",Výsledky!NW64)</f>
        <v>-</v>
      </c>
      <c r="BM75" s="152" t="str">
        <f>IF(ISBLANK(Výsledky!$OD$3),"",Výsledky!OD64)</f>
        <v>-</v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Tipy!A100</f>
        <v>13</v>
      </c>
      <c r="D76" s="179" t="str">
        <f>Tipy!B100</f>
        <v>Vrabejka</v>
      </c>
      <c r="E76" s="308">
        <f>SUM(F76:I76)</f>
        <v>190</v>
      </c>
      <c r="F76" s="306">
        <f>IF(ISBLANK(Výsledky!$I$3),"-",SUM(J76:M76,O76,Q76,S76:T76,V76,X76,Z76:AA76,AC76:AE76,AG76:AI76,AK76:AM76,AP76,AR76,AT76:AU76,AW76:AX76,BA76,BC76:BD76,BF76,BH76,BJ76,BL76,BN76,BP76,BR76:BS76))</f>
        <v>140</v>
      </c>
      <c r="G76" s="151">
        <f>IF(ISBLANK(Výsledky!$AK$3),"-",SUM(N76,R76,U76,Y76,AB76,AF76,AV76,BB76,BG76,BI76,BM76,BO76,BT76))</f>
        <v>20</v>
      </c>
      <c r="H76" s="151">
        <f>IF(ISBLANK(Výsledky!$AY$3),"-",SUM(P76,W76,AJ76,AO76,AQ76,AY76))</f>
        <v>0</v>
      </c>
      <c r="I76" s="167">
        <f>IF(ISBLANK(Výsledky!$HK$3),"-",SUM(AN76,AS76,AZ76,BE76,BK76,BQ76))</f>
        <v>30</v>
      </c>
      <c r="J76" s="164">
        <f>IF(ISBLANK(Výsledky!$I$3),"",Výsledky!I106)</f>
        <v>60</v>
      </c>
      <c r="K76" s="152">
        <f>IF(ISBLANK(Výsledky!$P$3),"",Výsledky!P106)</f>
        <v>50</v>
      </c>
      <c r="L76" s="152">
        <f>IF(ISBLANK(Výsledky!$W$3),"",Výsledky!W106)</f>
        <v>0</v>
      </c>
      <c r="M76" s="152" t="str">
        <f>IF(ISBLANK(Výsledky!$AD$3),"",Výsledky!AD106)</f>
        <v>-</v>
      </c>
      <c r="N76" s="152" t="str">
        <f>IF(ISBLANK(Výsledky!$AK$3),"",Výsledky!AK106)</f>
        <v>-</v>
      </c>
      <c r="O76" s="152" t="str">
        <f>IF(ISBLANK(Výsledky!$AR$3),"",Výsledky!AR106)</f>
        <v>-</v>
      </c>
      <c r="P76" s="152" t="str">
        <f>IF(ISBLANK(Výsledky!$AY$3),"",Výsledky!AY106)</f>
        <v>-</v>
      </c>
      <c r="Q76" s="152" t="str">
        <f>IF(ISBLANK(Výsledky!$BF$3),"",Výsledky!BF106)</f>
        <v>-</v>
      </c>
      <c r="R76" s="152" t="str">
        <f>IF(ISBLANK(Výsledky!$BM$3),"",Výsledky!BM106)</f>
        <v>-</v>
      </c>
      <c r="S76" s="152" t="str">
        <f>IF(ISBLANK(Výsledky!$BT$3),"",Výsledky!BT106)</f>
        <v>-</v>
      </c>
      <c r="T76" s="152" t="str">
        <f>IF(ISBLANK(Výsledky!$CA$3),"",Výsledky!CA106)</f>
        <v>-</v>
      </c>
      <c r="U76" s="152" t="str">
        <f>IF(ISBLANK(Výsledky!$CH$3),"",Výsledky!CH106)</f>
        <v>-</v>
      </c>
      <c r="V76" s="152" t="str">
        <f>IF(ISBLANK(Výsledky!$CO$3),"",Výsledky!CO106)</f>
        <v>-</v>
      </c>
      <c r="W76" s="152" t="str">
        <f>IF(ISBLANK(Výsledky!$CV$3),"",Výsledky!CV106)</f>
        <v>-</v>
      </c>
      <c r="X76" s="152" t="str">
        <f>IF(ISBLANK(Výsledky!$DC$3),"",Výsledky!DC106)</f>
        <v>-</v>
      </c>
      <c r="Y76" s="152" t="str">
        <f>IF(ISBLANK(Výsledky!$DJ$3),"",Výsledky!DJ106)</f>
        <v>-</v>
      </c>
      <c r="Z76" s="152" t="str">
        <f>IF(ISBLANK(Výsledky!$DQ$3),"",Výsledky!DQ106)</f>
        <v>-</v>
      </c>
      <c r="AA76" s="152" t="str">
        <f>IF(ISBLANK(Výsledky!$DX$3),"",Výsledky!DX106)</f>
        <v>-</v>
      </c>
      <c r="AB76" s="152" t="str">
        <f>IF(ISBLANK(Výsledky!$EE$3),"",Výsledky!EE106)</f>
        <v>-</v>
      </c>
      <c r="AC76" s="152" t="str">
        <f>IF(ISBLANK(Výsledky!$EL$3),"",Výsledky!EL106)</f>
        <v>-</v>
      </c>
      <c r="AD76" s="152" t="str">
        <f>IF(ISBLANK(Výsledky!$ES$3),"",Výsledky!ES106)</f>
        <v>-</v>
      </c>
      <c r="AE76" s="152" t="str">
        <f>IF(ISBLANK(Výsledky!$EZ$3),"",Výsledky!EZ106)</f>
        <v>-</v>
      </c>
      <c r="AF76" s="152" t="str">
        <f>IF(ISBLANK(Výsledky!$FG$3),"",Výsledky!FG106)</f>
        <v>-</v>
      </c>
      <c r="AG76" s="152" t="str">
        <f>IF(ISBLANK(Výsledky!$FN$3),"",Výsledky!FN106)</f>
        <v>-</v>
      </c>
      <c r="AH76" s="152" t="str">
        <f>IF(ISBLANK(Výsledky!$FU$3),"",Výsledky!FU106)</f>
        <v>-</v>
      </c>
      <c r="AI76" s="152" t="str">
        <f>IF(ISBLANK(Výsledky!$GB$3),"",Výsledky!GB106)</f>
        <v>-</v>
      </c>
      <c r="AJ76" s="152" t="str">
        <f>IF(ISBLANK(Výsledky!$GI$3),"",Výsledky!GI106)</f>
        <v>-</v>
      </c>
      <c r="AK76" s="152" t="str">
        <f>IF(ISBLANK(Výsledky!$GP$3),"",Výsledky!GP106)</f>
        <v>-</v>
      </c>
      <c r="AL76" s="152" t="str">
        <f>IF(ISBLANK(Výsledky!$GW$3),"",Výsledky!GW106)</f>
        <v>-</v>
      </c>
      <c r="AM76" s="152" t="str">
        <f>IF(ISBLANK(Výsledky!$HD$3),"",Výsledky!HD106)</f>
        <v>-</v>
      </c>
      <c r="AN76" s="152" t="str">
        <f>IF(ISBLANK(Výsledky!$HK$3),"",Výsledky!HK106)</f>
        <v>-</v>
      </c>
      <c r="AO76" s="152" t="str">
        <f>IF(ISBLANK(Výsledky!$HR$3),"",Výsledky!HR106)</f>
        <v>-</v>
      </c>
      <c r="AP76" s="152" t="str">
        <f>IF(ISBLANK(Výsledky!$HY$3),"",Výsledky!HY106)</f>
        <v>-</v>
      </c>
      <c r="AQ76" s="152" t="str">
        <f>IF(ISBLANK(Výsledky!$IF$3),"",Výsledky!IF106)</f>
        <v>-</v>
      </c>
      <c r="AR76" s="152" t="str">
        <f>IF(ISBLANK(Výsledky!$IM$3),"",Výsledky!IM106)</f>
        <v>-</v>
      </c>
      <c r="AS76" s="152" t="str">
        <f>IF(ISBLANK(Výsledky!$IT$3),"",Výsledky!IT106)</f>
        <v>-</v>
      </c>
      <c r="AT76" s="152" t="str">
        <f>IF(ISBLANK(Výsledky!$JA$3),"",Výsledky!JA106)</f>
        <v>-</v>
      </c>
      <c r="AU76" s="152" t="str">
        <f>IF(ISBLANK(Výsledky!$JH$3),"",Výsledky!JH106)</f>
        <v>-</v>
      </c>
      <c r="AV76" s="152" t="str">
        <f>IF(ISBLANK(Výsledky!$JO$3),"",Výsledky!JO106)</f>
        <v>-</v>
      </c>
      <c r="AW76" s="152" t="str">
        <f>IF(ISBLANK(Výsledky!$JV$3),"",Výsledky!JV106)</f>
        <v>-</v>
      </c>
      <c r="AX76" s="152" t="str">
        <f>IF(ISBLANK(Výsledky!$KC$3),"",Výsledky!KC106)</f>
        <v>-</v>
      </c>
      <c r="AY76" s="152" t="str">
        <f>IF(ISBLANK(Výsledky!$KJ$3),"",Výsledky!KJ106)</f>
        <v>-</v>
      </c>
      <c r="AZ76" s="152" t="str">
        <f>IF(ISBLANK(Výsledky!$KQ$3),"",Výsledky!KQ106)</f>
        <v>-</v>
      </c>
      <c r="BA76" s="152" t="str">
        <f>IF(ISBLANK(Výsledky!$KX$3),"",Výsledky!KX106)</f>
        <v>-</v>
      </c>
      <c r="BB76" s="152" t="str">
        <f>IF(ISBLANK(Výsledky!$LE$3),"",Výsledky!LE106)</f>
        <v>-</v>
      </c>
      <c r="BC76" s="152" t="str">
        <f>IF(ISBLANK(Výsledky!$LL$3),"",Výsledky!LL106)</f>
        <v>-</v>
      </c>
      <c r="BD76" s="152" t="str">
        <f>IF(ISBLANK(Výsledky!$LS$3),"",Výsledky!LS106)</f>
        <v>-</v>
      </c>
      <c r="BE76" s="152" t="str">
        <f>IF(ISBLANK(Výsledky!$LZ$3),"",Výsledky!LZ106)</f>
        <v>-</v>
      </c>
      <c r="BF76" s="152" t="str">
        <f>IF(ISBLANK(Výsledky!$MG$3),"",Výsledky!MG106)</f>
        <v>-</v>
      </c>
      <c r="BG76" s="152" t="str">
        <f>IF(ISBLANK(Výsledky!$MN$3),"",Výsledky!MN106)</f>
        <v>-</v>
      </c>
      <c r="BH76" s="152">
        <f>IF(ISBLANK(Výsledky!$MU$3),"",Výsledky!MU106)</f>
        <v>0</v>
      </c>
      <c r="BI76" s="152" t="str">
        <f>IF(ISBLANK(Výsledky!$NB$3),"",Výsledky!NB106)</f>
        <v>-</v>
      </c>
      <c r="BJ76" s="152" t="str">
        <f>IF(ISBLANK(Výsledky!$NI$3),"",Výsledky!NI106)</f>
        <v/>
      </c>
      <c r="BK76" s="152">
        <f>IF(ISBLANK(Výsledky!$NP$3),"",Výsledky!NP106)</f>
        <v>30</v>
      </c>
      <c r="BL76" s="152">
        <f>IF(ISBLANK(Výsledky!$NW$3),"",Výsledky!NW106)</f>
        <v>30</v>
      </c>
      <c r="BM76" s="152">
        <f>IF(ISBLANK(Výsledky!$OD$3),"",Výsledky!OD106)</f>
        <v>20</v>
      </c>
      <c r="BN76" s="152" t="str">
        <f>IF(ISBLANK(Výsledky!$OK$3),"",Výsledky!OK106)</f>
        <v/>
      </c>
      <c r="BO76" s="152" t="str">
        <f>IF(ISBLANK(Výsledky!$OR$3),"",Výsledky!OR106)</f>
        <v/>
      </c>
      <c r="BP76" s="152" t="str">
        <f>IF(ISBLANK(Výsledky!$OY$3),"",Výsledky!OY106)</f>
        <v/>
      </c>
      <c r="BQ76" s="152" t="str">
        <f>IF(ISBLANK(Výsledky!$PF$3),"",Výsledky!PF106)</f>
        <v/>
      </c>
      <c r="BR76" s="152" t="str">
        <f>IF(ISBLANK(Výsledky!$PM$3),"",Výsledky!PM106)</f>
        <v/>
      </c>
      <c r="BS76" s="152" t="str">
        <f>IF(ISBLANK(Výsledky!$PT$3),"",Výsledky!PT106)</f>
        <v/>
      </c>
      <c r="BT76" s="153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Tipy!A106</f>
        <v>62</v>
      </c>
      <c r="D77" s="179" t="str">
        <f>Tipy!B106</f>
        <v>zoso13</v>
      </c>
      <c r="E77" s="308">
        <f>SUM(F77:I77)</f>
        <v>170</v>
      </c>
      <c r="F77" s="306">
        <f>IF(ISBLANK(Výsledky!$I$3),"-",SUM(J77:M77,O77,Q77,S77:T77,V77,X77,Z77:AA77,AC77:AE77,AG77:AI77,AK77:AM77,AP77,AR77,AT77:AU77,AW77:AX77,BA77,BC77:BD77,BF77,BH77,BJ77,BL77,BN77,BP77,BR77:BS77))</f>
        <v>170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IF(ISBLANK(Výsledky!$I$3),"",Výsledky!I112)</f>
        <v>60</v>
      </c>
      <c r="K77" s="152">
        <f>IF(ISBLANK(Výsledky!$P$3),"",Výsledky!P112)</f>
        <v>50</v>
      </c>
      <c r="L77" s="152">
        <f>IF(ISBLANK(Výsledky!$W$3),"",Výsledky!W112)</f>
        <v>40</v>
      </c>
      <c r="M77" s="152">
        <f>IF(ISBLANK(Výsledky!$AD$3),"",Výsledky!AD112)</f>
        <v>20</v>
      </c>
      <c r="N77" s="152" t="str">
        <f>IF(ISBLANK(Výsledky!$AK$3),"",Výsledky!AK112)</f>
        <v>-</v>
      </c>
      <c r="O77" s="152" t="str">
        <f>IF(ISBLANK(Výsledky!$AR$3),"",Výsledky!AR112)</f>
        <v>-</v>
      </c>
      <c r="P77" s="152" t="str">
        <f>IF(ISBLANK(Výsledky!$AY$3),"",Výsledky!AY112)</f>
        <v>-</v>
      </c>
      <c r="Q77" s="152" t="str">
        <f>IF(ISBLANK(Výsledky!$BF$3),"",Výsledky!BF112)</f>
        <v>-</v>
      </c>
      <c r="R77" s="152" t="str">
        <f>IF(ISBLANK(Výsledky!$BM$3),"",Výsledky!BM112)</f>
        <v>-</v>
      </c>
      <c r="S77" s="152" t="str">
        <f>IF(ISBLANK(Výsledky!$BT$3),"",Výsledky!BT112)</f>
        <v>-</v>
      </c>
      <c r="T77" s="152" t="str">
        <f>IF(ISBLANK(Výsledky!$CA$3),"",Výsledky!CA112)</f>
        <v>-</v>
      </c>
      <c r="U77" s="152" t="str">
        <f>IF(ISBLANK(Výsledky!$CH$3),"",Výsledky!CH112)</f>
        <v>-</v>
      </c>
      <c r="V77" s="152" t="str">
        <f>IF(ISBLANK(Výsledky!$CO$3),"",Výsledky!CO112)</f>
        <v>-</v>
      </c>
      <c r="W77" s="152" t="str">
        <f>IF(ISBLANK(Výsledky!$CV$3),"",Výsledky!CV112)</f>
        <v>-</v>
      </c>
      <c r="X77" s="152" t="str">
        <f>IF(ISBLANK(Výsledky!$DC$3),"",Výsledky!DC112)</f>
        <v>-</v>
      </c>
      <c r="Y77" s="152" t="str">
        <f>IF(ISBLANK(Výsledky!$DJ$3),"",Výsledky!DJ112)</f>
        <v>-</v>
      </c>
      <c r="Z77" s="152" t="str">
        <f>IF(ISBLANK(Výsledky!$DQ$3),"",Výsledky!DQ112)</f>
        <v>-</v>
      </c>
      <c r="AA77" s="152" t="str">
        <f>IF(ISBLANK(Výsledky!$DX$3),"",Výsledky!DX112)</f>
        <v>-</v>
      </c>
      <c r="AB77" s="152" t="str">
        <f>IF(ISBLANK(Výsledky!$EE$3),"",Výsledky!EE112)</f>
        <v>-</v>
      </c>
      <c r="AC77" s="152" t="str">
        <f>IF(ISBLANK(Výsledky!$EL$3),"",Výsledky!EL112)</f>
        <v>-</v>
      </c>
      <c r="AD77" s="152" t="str">
        <f>IF(ISBLANK(Výsledky!$ES$3),"",Výsledky!ES112)</f>
        <v>-</v>
      </c>
      <c r="AE77" s="152" t="str">
        <f>IF(ISBLANK(Výsledky!$EZ$3),"",Výsledky!EZ112)</f>
        <v>-</v>
      </c>
      <c r="AF77" s="152" t="str">
        <f>IF(ISBLANK(Výsledky!$FG$3),"",Výsledky!FG112)</f>
        <v>-</v>
      </c>
      <c r="AG77" s="152" t="str">
        <f>IF(ISBLANK(Výsledky!$FN$3),"",Výsledky!FN112)</f>
        <v>-</v>
      </c>
      <c r="AH77" s="152" t="str">
        <f>IF(ISBLANK(Výsledky!$FU$3),"",Výsledky!FU112)</f>
        <v>-</v>
      </c>
      <c r="AI77" s="152" t="str">
        <f>IF(ISBLANK(Výsledky!$GB$3),"",Výsledky!GB112)</f>
        <v>-</v>
      </c>
      <c r="AJ77" s="152" t="str">
        <f>IF(ISBLANK(Výsledky!$GI$3),"",Výsledky!GI112)</f>
        <v>-</v>
      </c>
      <c r="AK77" s="152" t="str">
        <f>IF(ISBLANK(Výsledky!$GP$3),"",Výsledky!GP112)</f>
        <v>-</v>
      </c>
      <c r="AL77" s="152" t="str">
        <f>IF(ISBLANK(Výsledky!$GW$3),"",Výsledky!GW112)</f>
        <v>-</v>
      </c>
      <c r="AM77" s="152" t="str">
        <f>IF(ISBLANK(Výsledky!$HD$3),"",Výsledky!HD112)</f>
        <v>-</v>
      </c>
      <c r="AN77" s="152" t="str">
        <f>IF(ISBLANK(Výsledky!$HK$3),"",Výsledky!HK112)</f>
        <v>-</v>
      </c>
      <c r="AO77" s="152" t="str">
        <f>IF(ISBLANK(Výsledky!$HR$3),"",Výsledky!HR112)</f>
        <v>-</v>
      </c>
      <c r="AP77" s="152" t="str">
        <f>IF(ISBLANK(Výsledky!$HY$3),"",Výsledky!HY112)</f>
        <v>-</v>
      </c>
      <c r="AQ77" s="152" t="str">
        <f>IF(ISBLANK(Výsledky!$IF$3),"",Výsledky!IF112)</f>
        <v>-</v>
      </c>
      <c r="AR77" s="152" t="str">
        <f>IF(ISBLANK(Výsledky!$IM$3),"",Výsledky!IM112)</f>
        <v>-</v>
      </c>
      <c r="AS77" s="152" t="str">
        <f>IF(ISBLANK(Výsledky!$IT$3),"",Výsledky!IT112)</f>
        <v>-</v>
      </c>
      <c r="AT77" s="152" t="str">
        <f>IF(ISBLANK(Výsledky!$JA$3),"",Výsledky!JA112)</f>
        <v>-</v>
      </c>
      <c r="AU77" s="152" t="str">
        <f>IF(ISBLANK(Výsledky!$JH$3),"",Výsledky!JH112)</f>
        <v>-</v>
      </c>
      <c r="AV77" s="152" t="str">
        <f>IF(ISBLANK(Výsledky!$JO$3),"",Výsledky!JO112)</f>
        <v>-</v>
      </c>
      <c r="AW77" s="152" t="str">
        <f>IF(ISBLANK(Výsledky!$JV$3),"",Výsledky!JV112)</f>
        <v>-</v>
      </c>
      <c r="AX77" s="152" t="str">
        <f>IF(ISBLANK(Výsledky!$KC$3),"",Výsledky!KC112)</f>
        <v>-</v>
      </c>
      <c r="AY77" s="152" t="str">
        <f>IF(ISBLANK(Výsledky!$KJ$3),"",Výsledky!KJ112)</f>
        <v>-</v>
      </c>
      <c r="AZ77" s="152" t="str">
        <f>IF(ISBLANK(Výsledky!$KQ$3),"",Výsledky!KQ112)</f>
        <v>-</v>
      </c>
      <c r="BA77" s="152" t="str">
        <f>IF(ISBLANK(Výsledky!$KX$3),"",Výsledky!KX112)</f>
        <v>-</v>
      </c>
      <c r="BB77" s="152" t="str">
        <f>IF(ISBLANK(Výsledky!$LE$3),"",Výsledky!LE112)</f>
        <v>-</v>
      </c>
      <c r="BC77" s="152" t="str">
        <f>IF(ISBLANK(Výsledky!$LL$3),"",Výsledky!LL112)</f>
        <v>-</v>
      </c>
      <c r="BD77" s="152" t="str">
        <f>IF(ISBLANK(Výsledky!$LS$3),"",Výsledky!LS112)</f>
        <v>-</v>
      </c>
      <c r="BE77" s="152" t="str">
        <f>IF(ISBLANK(Výsledky!$LZ$3),"",Výsledky!LZ112)</f>
        <v>-</v>
      </c>
      <c r="BF77" s="152" t="str">
        <f>IF(ISBLANK(Výsledky!$MG$3),"",Výsledky!MG112)</f>
        <v>-</v>
      </c>
      <c r="BG77" s="152" t="str">
        <f>IF(ISBLANK(Výsledky!$MN$3),"",Výsledky!MN112)</f>
        <v>-</v>
      </c>
      <c r="BH77" s="152" t="str">
        <f>IF(ISBLANK(Výsledky!$MU$3),"",Výsledky!MU112)</f>
        <v>-</v>
      </c>
      <c r="BI77" s="152" t="str">
        <f>IF(ISBLANK(Výsledky!$NB$3),"",Výsledky!NB112)</f>
        <v>-</v>
      </c>
      <c r="BJ77" s="152" t="str">
        <f>IF(ISBLANK(Výsledky!$NI$3),"",Výsledky!NI112)</f>
        <v/>
      </c>
      <c r="BK77" s="152" t="str">
        <f>IF(ISBLANK(Výsledky!$NP$3),"",Výsledky!NP112)</f>
        <v>-</v>
      </c>
      <c r="BL77" s="152" t="str">
        <f>IF(ISBLANK(Výsledky!$NW$3),"",Výsledky!NW112)</f>
        <v>-</v>
      </c>
      <c r="BM77" s="152" t="str">
        <f>IF(ISBLANK(Výsledky!$OD$3),"",Výsledky!OD112)</f>
        <v>-</v>
      </c>
      <c r="BN77" s="152" t="str">
        <f>IF(ISBLANK(Výsledky!$OK$3),"",Výsledky!OK112)</f>
        <v/>
      </c>
      <c r="BO77" s="152" t="str">
        <f>IF(ISBLANK(Výsledky!$OR$3),"",Výsledky!OR112)</f>
        <v/>
      </c>
      <c r="BP77" s="152" t="str">
        <f>IF(ISBLANK(Výsledky!$OY$3),"",Výsledky!OY112)</f>
        <v/>
      </c>
      <c r="BQ77" s="152" t="str">
        <f>IF(ISBLANK(Výsledky!$PF$3),"",Výsledky!PF112)</f>
        <v/>
      </c>
      <c r="BR77" s="152" t="str">
        <f>IF(ISBLANK(Výsledky!$PM$3),"",Výsledky!PM112)</f>
        <v/>
      </c>
      <c r="BS77" s="152" t="str">
        <f>IF(ISBLANK(Výsledky!$PT$3),"",Výsledky!PT112)</f>
        <v/>
      </c>
      <c r="BT77" s="153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Tipy!A91</f>
        <v>85</v>
      </c>
      <c r="D78" s="179" t="str">
        <f>Tipy!B91</f>
        <v>Slavo</v>
      </c>
      <c r="E78" s="308">
        <f>SUM(F78:I78)</f>
        <v>160</v>
      </c>
      <c r="F78" s="306">
        <f>IF(ISBLANK(Výsledky!$I$3),"-",SUM(J78:M78,O78,Q78,S78:T78,V78,X78,Z78:AA78,AC78:AE78,AG78:AI78,AK78:AM78,AP78,AR78,AT78:AU78,AW78:AX78,BA78,BC78:BD78,BF78,BH78,BJ78,BL78,BN78,BP78,BR78:BS78))</f>
        <v>160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IF(ISBLANK(Výsledky!$I$3),"",Výsledky!I97)</f>
        <v>50</v>
      </c>
      <c r="K78" s="152" t="str">
        <f>IF(ISBLANK(Výsledky!$P$3),"",Výsledky!P97)</f>
        <v>-</v>
      </c>
      <c r="L78" s="152" t="str">
        <f>IF(ISBLANK(Výsledky!$W$3),"",Výsledky!W97)</f>
        <v>-</v>
      </c>
      <c r="M78" s="152" t="str">
        <f>IF(ISBLANK(Výsledky!$AD$3),"",Výsledky!AD97)</f>
        <v>-</v>
      </c>
      <c r="N78" s="152" t="str">
        <f>IF(ISBLANK(Výsledky!$AK$3),"",Výsledky!AK97)</f>
        <v>-</v>
      </c>
      <c r="O78" s="152" t="str">
        <f>IF(ISBLANK(Výsledky!$AR$3),"",Výsledky!AR97)</f>
        <v>-</v>
      </c>
      <c r="P78" s="152" t="str">
        <f>IF(ISBLANK(Výsledky!$AY$3),"",Výsledky!AY97)</f>
        <v>-</v>
      </c>
      <c r="Q78" s="152" t="str">
        <f>IF(ISBLANK(Výsledky!$BF$3),"",Výsledky!BF97)</f>
        <v>-</v>
      </c>
      <c r="R78" s="152" t="str">
        <f>IF(ISBLANK(Výsledky!$BM$3),"",Výsledky!BM97)</f>
        <v>-</v>
      </c>
      <c r="S78" s="152" t="str">
        <f>IF(ISBLANK(Výsledky!$BT$3),"",Výsledky!BT97)</f>
        <v>-</v>
      </c>
      <c r="T78" s="152" t="str">
        <f>IF(ISBLANK(Výsledky!$CA$3),"",Výsledky!CA97)</f>
        <v>-</v>
      </c>
      <c r="U78" s="152" t="str">
        <f>IF(ISBLANK(Výsledky!$CH$3),"",Výsledky!CH97)</f>
        <v>-</v>
      </c>
      <c r="V78" s="152">
        <f>IF(ISBLANK(Výsledky!$CO$3),"",Výsledky!CO97)</f>
        <v>50</v>
      </c>
      <c r="W78" s="152" t="str">
        <f>IF(ISBLANK(Výsledky!$CV$3),"",Výsledky!CV97)</f>
        <v>-</v>
      </c>
      <c r="X78" s="152" t="str">
        <f>IF(ISBLANK(Výsledky!$DC$3),"",Výsledky!DC97)</f>
        <v>-</v>
      </c>
      <c r="Y78" s="152" t="str">
        <f>IF(ISBLANK(Výsledky!$DJ$3),"",Výsledky!DJ97)</f>
        <v>-</v>
      </c>
      <c r="Z78" s="152" t="str">
        <f>IF(ISBLANK(Výsledky!$DQ$3),"",Výsledky!DQ97)</f>
        <v>-</v>
      </c>
      <c r="AA78" s="152" t="str">
        <f>IF(ISBLANK(Výsledky!$DX$3),"",Výsledky!DX97)</f>
        <v>-</v>
      </c>
      <c r="AB78" s="152" t="str">
        <f>IF(ISBLANK(Výsledky!$EE$3),"",Výsledky!EE97)</f>
        <v>-</v>
      </c>
      <c r="AC78" s="152" t="str">
        <f>IF(ISBLANK(Výsledky!$EL$3),"",Výsledky!EL97)</f>
        <v>-</v>
      </c>
      <c r="AD78" s="152">
        <f>IF(ISBLANK(Výsledky!$ES$3),"",Výsledky!ES97)</f>
        <v>60</v>
      </c>
      <c r="AE78" s="152" t="str">
        <f>IF(ISBLANK(Výsledky!$EZ$3),"",Výsledky!EZ97)</f>
        <v>-</v>
      </c>
      <c r="AF78" s="152" t="str">
        <f>IF(ISBLANK(Výsledky!$FG$3),"",Výsledky!FG97)</f>
        <v>-</v>
      </c>
      <c r="AG78" s="152" t="str">
        <f>IF(ISBLANK(Výsledky!$FN$3),"",Výsledky!FN97)</f>
        <v>-</v>
      </c>
      <c r="AH78" s="152" t="str">
        <f>IF(ISBLANK(Výsledky!$FU$3),"",Výsledky!FU97)</f>
        <v>-</v>
      </c>
      <c r="AI78" s="152" t="str">
        <f>IF(ISBLANK(Výsledky!$GB$3),"",Výsledky!GB97)</f>
        <v>-</v>
      </c>
      <c r="AJ78" s="152" t="str">
        <f>IF(ISBLANK(Výsledky!$GI$3),"",Výsledky!GI97)</f>
        <v>-</v>
      </c>
      <c r="AK78" s="152" t="str">
        <f>IF(ISBLANK(Výsledky!$GP$3),"",Výsledky!GP97)</f>
        <v>-</v>
      </c>
      <c r="AL78" s="152" t="str">
        <f>IF(ISBLANK(Výsledky!$GW$3),"",Výsledky!GW97)</f>
        <v>-</v>
      </c>
      <c r="AM78" s="152" t="str">
        <f>IF(ISBLANK(Výsledky!$HD$3),"",Výsledky!HD97)</f>
        <v>-</v>
      </c>
      <c r="AN78" s="152" t="str">
        <f>IF(ISBLANK(Výsledky!$HK$3),"",Výsledky!HK97)</f>
        <v>-</v>
      </c>
      <c r="AO78" s="152" t="str">
        <f>IF(ISBLANK(Výsledky!$HR$3),"",Výsledky!HR97)</f>
        <v>-</v>
      </c>
      <c r="AP78" s="152" t="str">
        <f>IF(ISBLANK(Výsledky!$HY$3),"",Výsledky!HY97)</f>
        <v>-</v>
      </c>
      <c r="AQ78" s="152" t="str">
        <f>IF(ISBLANK(Výsledky!$IF$3),"",Výsledky!IF97)</f>
        <v>-</v>
      </c>
      <c r="AR78" s="152" t="str">
        <f>IF(ISBLANK(Výsledky!$IM$3),"",Výsledky!IM97)</f>
        <v>-</v>
      </c>
      <c r="AS78" s="152" t="str">
        <f>IF(ISBLANK(Výsledky!$IT$3),"",Výsledky!IT97)</f>
        <v>-</v>
      </c>
      <c r="AT78" s="152" t="str">
        <f>IF(ISBLANK(Výsledky!$JA$3),"",Výsledky!JA97)</f>
        <v>-</v>
      </c>
      <c r="AU78" s="152" t="str">
        <f>IF(ISBLANK(Výsledky!$JH$3),"",Výsledky!JH97)</f>
        <v>-</v>
      </c>
      <c r="AV78" s="152" t="str">
        <f>IF(ISBLANK(Výsledky!$JO$3),"",Výsledky!JO97)</f>
        <v>-</v>
      </c>
      <c r="AW78" s="152" t="str">
        <f>IF(ISBLANK(Výsledky!$JV$3),"",Výsledky!JV97)</f>
        <v>-</v>
      </c>
      <c r="AX78" s="152" t="str">
        <f>IF(ISBLANK(Výsledky!$KC$3),"",Výsledky!KC97)</f>
        <v>-</v>
      </c>
      <c r="AY78" s="152" t="str">
        <f>IF(ISBLANK(Výsledky!$KJ$3),"",Výsledky!KJ97)</f>
        <v>-</v>
      </c>
      <c r="AZ78" s="152" t="str">
        <f>IF(ISBLANK(Výsledky!$KQ$3),"",Výsledky!KQ97)</f>
        <v>-</v>
      </c>
      <c r="BA78" s="152" t="str">
        <f>IF(ISBLANK(Výsledky!$KX$3),"",Výsledky!KX97)</f>
        <v>-</v>
      </c>
      <c r="BB78" s="152" t="str">
        <f>IF(ISBLANK(Výsledky!$LE$3),"",Výsledky!LE97)</f>
        <v>-</v>
      </c>
      <c r="BC78" s="152" t="str">
        <f>IF(ISBLANK(Výsledky!$LL$3),"",Výsledky!LL97)</f>
        <v>-</v>
      </c>
      <c r="BD78" s="152" t="str">
        <f>IF(ISBLANK(Výsledky!$LS$3),"",Výsledky!LS97)</f>
        <v>-</v>
      </c>
      <c r="BE78" s="152" t="str">
        <f>IF(ISBLANK(Výsledky!$LZ$3),"",Výsledky!LZ97)</f>
        <v>-</v>
      </c>
      <c r="BF78" s="152" t="str">
        <f>IF(ISBLANK(Výsledky!$MG$3),"",Výsledky!MG97)</f>
        <v>-</v>
      </c>
      <c r="BG78" s="152" t="str">
        <f>IF(ISBLANK(Výsledky!$MN$3),"",Výsledky!MN97)</f>
        <v>-</v>
      </c>
      <c r="BH78" s="152" t="str">
        <f>IF(ISBLANK(Výsledky!$MU$3),"",Výsledky!MU97)</f>
        <v>-</v>
      </c>
      <c r="BI78" s="152" t="str">
        <f>IF(ISBLANK(Výsledky!$NB$3),"",Výsledky!NB97)</f>
        <v>-</v>
      </c>
      <c r="BJ78" s="152" t="str">
        <f>IF(ISBLANK(Výsledky!$NI$3),"",Výsledky!NI97)</f>
        <v/>
      </c>
      <c r="BK78" s="152" t="str">
        <f>IF(ISBLANK(Výsledky!$NP$3),"",Výsledky!NP97)</f>
        <v>-</v>
      </c>
      <c r="BL78" s="152" t="str">
        <f>IF(ISBLANK(Výsledky!$NW$3),"",Výsledky!NW97)</f>
        <v>-</v>
      </c>
      <c r="BM78" s="152" t="str">
        <f>IF(ISBLANK(Výsledky!$OD$3),"",Výsledky!OD97)</f>
        <v>-</v>
      </c>
      <c r="BN78" s="152" t="str">
        <f>IF(ISBLANK(Výsledky!$OK$3),"",Výsledky!OK97)</f>
        <v/>
      </c>
      <c r="BO78" s="152" t="str">
        <f>IF(ISBLANK(Výsledky!$OR$3),"",Výsledky!OR97)</f>
        <v/>
      </c>
      <c r="BP78" s="152" t="str">
        <f>IF(ISBLANK(Výsledky!$OY$3),"",Výsledky!OY97)</f>
        <v/>
      </c>
      <c r="BQ78" s="152" t="str">
        <f>IF(ISBLANK(Výsledky!$PF$3),"",Výsledky!PF97)</f>
        <v/>
      </c>
      <c r="BR78" s="152" t="str">
        <f>IF(ISBLANK(Výsledky!$PM$3),"",Výsledky!PM97)</f>
        <v/>
      </c>
      <c r="BS78" s="152" t="str">
        <f>IF(ISBLANK(Výsledky!$PT$3),"",Výsledky!PT97)</f>
        <v/>
      </c>
      <c r="BT78" s="153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Tipy!A31</f>
        <v>48</v>
      </c>
      <c r="D79" s="179" t="str">
        <f>Tipy!B31</f>
        <v>Ivan Čmarada</v>
      </c>
      <c r="E79" s="308">
        <f>SUM(F79:I79)</f>
        <v>150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20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IF(ISBLANK(Výsledky!$I$3),"",Výsledky!I37)</f>
        <v>30</v>
      </c>
      <c r="K79" s="152" t="str">
        <f>IF(ISBLANK(Výsledky!$P$3),"",Výsledky!P37)</f>
        <v>-</v>
      </c>
      <c r="L79" s="152">
        <f>IF(ISBLANK(Výsledky!$W$3),"",Výsledky!W37)</f>
        <v>0</v>
      </c>
      <c r="M79" s="152">
        <f>IF(ISBLANK(Výsledky!$AD$3),"",Výsledky!AD37)</f>
        <v>20</v>
      </c>
      <c r="N79" s="152">
        <f>IF(ISBLANK(Výsledky!$AK$3),"",Výsledky!AK37)</f>
        <v>20</v>
      </c>
      <c r="O79" s="152" t="str">
        <f>IF(ISBLANK(Výsledky!$AR$3),"",Výsledky!AR37)</f>
        <v>-</v>
      </c>
      <c r="P79" s="152" t="str">
        <f>IF(ISBLANK(Výsledky!$AY$3),"",Výsledky!AY37)</f>
        <v>-</v>
      </c>
      <c r="Q79" s="152">
        <f>IF(ISBLANK(Výsledky!$BF$3),"",Výsledky!BF37)</f>
        <v>30</v>
      </c>
      <c r="R79" s="152" t="str">
        <f>IF(ISBLANK(Výsledky!$BM$3),"",Výsledky!BM37)</f>
        <v>-</v>
      </c>
      <c r="S79" s="152" t="str">
        <f>IF(ISBLANK(Výsledky!$BT$3),"",Výsledky!BT37)</f>
        <v>-</v>
      </c>
      <c r="T79" s="152" t="str">
        <f>IF(ISBLANK(Výsledky!$CA$3),"",Výsledky!CA37)</f>
        <v>-</v>
      </c>
      <c r="U79" s="152" t="str">
        <f>IF(ISBLANK(Výsledky!$CH$3),"",Výsledky!CH37)</f>
        <v>-</v>
      </c>
      <c r="V79" s="152" t="str">
        <f>IF(ISBLANK(Výsledky!$CO$3),"",Výsledky!CO37)</f>
        <v>-</v>
      </c>
      <c r="W79" s="152" t="str">
        <f>IF(ISBLANK(Výsledky!$CV$3),"",Výsledky!CV37)</f>
        <v>-</v>
      </c>
      <c r="X79" s="152" t="str">
        <f>IF(ISBLANK(Výsledky!$DC$3),"",Výsledky!DC37)</f>
        <v>-</v>
      </c>
      <c r="Y79" s="152" t="str">
        <f>IF(ISBLANK(Výsledky!$DJ$3),"",Výsledky!DJ37)</f>
        <v>-</v>
      </c>
      <c r="Z79" s="152" t="str">
        <f>IF(ISBLANK(Výsledky!$DQ$3),"",Výsledky!DQ37)</f>
        <v>-</v>
      </c>
      <c r="AA79" s="152" t="str">
        <f>IF(ISBLANK(Výsledky!$DX$3),"",Výsledky!DX37)</f>
        <v>-</v>
      </c>
      <c r="AB79" s="152" t="str">
        <f>IF(ISBLANK(Výsledky!$EE$3),"",Výsledky!EE37)</f>
        <v>-</v>
      </c>
      <c r="AC79" s="152" t="str">
        <f>IF(ISBLANK(Výsledky!$EL$3),"",Výsledky!EL37)</f>
        <v>-</v>
      </c>
      <c r="AD79" s="152" t="str">
        <f>IF(ISBLANK(Výsledky!$ES$3),"",Výsledky!ES37)</f>
        <v>-</v>
      </c>
      <c r="AE79" s="152" t="str">
        <f>IF(ISBLANK(Výsledky!$EZ$3),"",Výsledky!EZ37)</f>
        <v>-</v>
      </c>
      <c r="AF79" s="152" t="str">
        <f>IF(ISBLANK(Výsledky!$FG$3),"",Výsledky!FG37)</f>
        <v>-</v>
      </c>
      <c r="AG79" s="152" t="str">
        <f>IF(ISBLANK(Výsledky!$FN$3),"",Výsledky!FN37)</f>
        <v>-</v>
      </c>
      <c r="AH79" s="152" t="str">
        <f>IF(ISBLANK(Výsledky!$FU$3),"",Výsledky!FU37)</f>
        <v>-</v>
      </c>
      <c r="AI79" s="152" t="str">
        <f>IF(ISBLANK(Výsledky!$GB$3),"",Výsledky!GB37)</f>
        <v>-</v>
      </c>
      <c r="AJ79" s="152" t="str">
        <f>IF(ISBLANK(Výsledky!$GI$3),"",Výsledky!GI37)</f>
        <v>-</v>
      </c>
      <c r="AK79" s="152" t="str">
        <f>IF(ISBLANK(Výsledky!$GP$3),"",Výsledky!GP37)</f>
        <v>-</v>
      </c>
      <c r="AL79" s="152" t="str">
        <f>IF(ISBLANK(Výsledky!$GW$3),"",Výsledky!GW37)</f>
        <v>-</v>
      </c>
      <c r="AM79" s="152" t="str">
        <f>IF(ISBLANK(Výsledky!$HD$3),"",Výsledky!HD37)</f>
        <v>-</v>
      </c>
      <c r="AN79" s="152" t="str">
        <f>IF(ISBLANK(Výsledky!$HK$3),"",Výsledky!HK37)</f>
        <v>-</v>
      </c>
      <c r="AO79" s="152" t="str">
        <f>IF(ISBLANK(Výsledky!$HR$3),"",Výsledky!HR37)</f>
        <v>-</v>
      </c>
      <c r="AP79" s="152" t="str">
        <f>IF(ISBLANK(Výsledky!$HY$3),"",Výsledky!HY37)</f>
        <v>-</v>
      </c>
      <c r="AQ79" s="152" t="str">
        <f>IF(ISBLANK(Výsledky!$IF$3),"",Výsledky!IF37)</f>
        <v>-</v>
      </c>
      <c r="AR79" s="152" t="str">
        <f>IF(ISBLANK(Výsledky!$IM$3),"",Výsledky!IM37)</f>
        <v>-</v>
      </c>
      <c r="AS79" s="152" t="str">
        <f>IF(ISBLANK(Výsledky!$IT$3),"",Výsledky!IT37)</f>
        <v>-</v>
      </c>
      <c r="AT79" s="152" t="str">
        <f>IF(ISBLANK(Výsledky!$JA$3),"",Výsledky!JA37)</f>
        <v>-</v>
      </c>
      <c r="AU79" s="152" t="str">
        <f>IF(ISBLANK(Výsledky!$JH$3),"",Výsledky!JH37)</f>
        <v>-</v>
      </c>
      <c r="AV79" s="152" t="str">
        <f>IF(ISBLANK(Výsledky!$JO$3),"",Výsledky!JO37)</f>
        <v>-</v>
      </c>
      <c r="AW79" s="152" t="str">
        <f>IF(ISBLANK(Výsledky!$JV$3),"",Výsledky!JV37)</f>
        <v>-</v>
      </c>
      <c r="AX79" s="152" t="str">
        <f>IF(ISBLANK(Výsledky!$KC$3),"",Výsledky!KC37)</f>
        <v>-</v>
      </c>
      <c r="AY79" s="152" t="str">
        <f>IF(ISBLANK(Výsledky!$KJ$3),"",Výsledky!KJ37)</f>
        <v>-</v>
      </c>
      <c r="AZ79" s="152" t="str">
        <f>IF(ISBLANK(Výsledky!$KQ$3),"",Výsledky!KQ37)</f>
        <v>-</v>
      </c>
      <c r="BA79" s="152" t="str">
        <f>IF(ISBLANK(Výsledky!$KX$3),"",Výsledky!KX37)</f>
        <v>-</v>
      </c>
      <c r="BB79" s="152" t="str">
        <f>IF(ISBLANK(Výsledky!$LE$3),"",Výsledky!LE37)</f>
        <v>-</v>
      </c>
      <c r="BC79" s="152" t="str">
        <f>IF(ISBLANK(Výsledky!$LL$3),"",Výsledky!LL37)</f>
        <v>-</v>
      </c>
      <c r="BD79" s="152">
        <f>IF(ISBLANK(Výsledky!$LS$3),"",Výsledky!LS37)</f>
        <v>50</v>
      </c>
      <c r="BE79" s="152" t="str">
        <f>IF(ISBLANK(Výsledky!$LZ$3),"",Výsledky!LZ37)</f>
        <v>-</v>
      </c>
      <c r="BF79" s="152" t="str">
        <f>IF(ISBLANK(Výsledky!$MG$3),"",Výsledky!MG37)</f>
        <v>-</v>
      </c>
      <c r="BG79" s="152" t="str">
        <f>IF(ISBLANK(Výsledky!$MN$3),"",Výsledky!MN37)</f>
        <v>-</v>
      </c>
      <c r="BH79" s="152" t="str">
        <f>IF(ISBLANK(Výsledky!$MU$3),"",Výsledky!MU37)</f>
        <v>-</v>
      </c>
      <c r="BI79" s="152" t="str">
        <f>IF(ISBLANK(Výsledky!$NB$3),"",Výsledky!NB37)</f>
        <v>-</v>
      </c>
      <c r="BJ79" s="152" t="str">
        <f>IF(ISBLANK(Výsledky!$NI$3),"",Výsledky!NI37)</f>
        <v/>
      </c>
      <c r="BK79" s="152" t="str">
        <f>IF(ISBLANK(Výsledky!$NP$3),"",Výsledky!NP37)</f>
        <v>-</v>
      </c>
      <c r="BL79" s="152" t="str">
        <f>IF(ISBLANK(Výsledky!$NW$3),"",Výsledky!NW37)</f>
        <v>-</v>
      </c>
      <c r="BM79" s="152" t="str">
        <f>IF(ISBLANK(Výsledky!$OD$3),"",Výsledky!OD37)</f>
        <v>-</v>
      </c>
      <c r="BN79" s="152" t="str">
        <f>IF(ISBLANK(Výsledky!$OK$3),"",Výsledky!OK37)</f>
        <v/>
      </c>
      <c r="BO79" s="152" t="str">
        <f>IF(ISBLANK(Výsledky!$OR$3),"",Výsledky!OR37)</f>
        <v/>
      </c>
      <c r="BP79" s="152" t="str">
        <f>IF(ISBLANK(Výsledky!$OY$3),"",Výsledky!OY37)</f>
        <v/>
      </c>
      <c r="BQ79" s="152" t="str">
        <f>IF(ISBLANK(Výsledky!$PF$3),"",Výsledky!PF37)</f>
        <v/>
      </c>
      <c r="BR79" s="152" t="str">
        <f>IF(ISBLANK(Výsledky!$PM$3),"",Výsledky!PM37)</f>
        <v/>
      </c>
      <c r="BS79" s="152" t="str">
        <f>IF(ISBLANK(Výsledky!$PT$3),"",Výsledky!PT37)</f>
        <v/>
      </c>
      <c r="BT79" s="153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Tipy!A35</f>
        <v>51</v>
      </c>
      <c r="D80" s="179" t="str">
        <f>Tipy!B35</f>
        <v>Jason Giambi</v>
      </c>
      <c r="E80" s="308">
        <f>SUM(F80:I80)</f>
        <v>140</v>
      </c>
      <c r="F80" s="306">
        <f>IF(ISBLANK(Výsledky!$I$3),"-",SUM(J80:M80,O80,Q80,S80:T80,V80,X80,Z80:AA80,AC80:AE80,AG80:AI80,AK80:AM80,AP80,AR80,AT80:AU80,AW80:AX80,BA80,BC80:BD80,BF80,BH80,BJ80,BL80,BN80,BP80,BR80:BS80))</f>
        <v>140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IF(ISBLANK(Výsledky!$I$3),"",Výsledky!I41)</f>
        <v>60</v>
      </c>
      <c r="K80" s="152">
        <f>IF(ISBLANK(Výsledky!$P$3),"",Výsledky!P41)</f>
        <v>50</v>
      </c>
      <c r="L80" s="152">
        <f>IF(ISBLANK(Výsledky!$W$3),"",Výsledky!W41)</f>
        <v>30</v>
      </c>
      <c r="M80" s="152" t="str">
        <f>IF(ISBLANK(Výsledky!$AD$3),"",Výsledky!AD41)</f>
        <v>-</v>
      </c>
      <c r="N80" s="152" t="str">
        <f>IF(ISBLANK(Výsledky!$AK$3),"",Výsledky!AK41)</f>
        <v>-</v>
      </c>
      <c r="O80" s="152" t="str">
        <f>IF(ISBLANK(Výsledky!$AR$3),"",Výsledky!AR41)</f>
        <v>-</v>
      </c>
      <c r="P80" s="152" t="str">
        <f>IF(ISBLANK(Výsledky!$AY$3),"",Výsledky!AY41)</f>
        <v>-</v>
      </c>
      <c r="Q80" s="152" t="str">
        <f>IF(ISBLANK(Výsledky!$BF$3),"",Výsledky!BF41)</f>
        <v>-</v>
      </c>
      <c r="R80" s="152" t="str">
        <f>IF(ISBLANK(Výsledky!$BM$3),"",Výsledky!BM41)</f>
        <v>-</v>
      </c>
      <c r="S80" s="152" t="str">
        <f>IF(ISBLANK(Výsledky!$BT$3),"",Výsledky!BT41)</f>
        <v>-</v>
      </c>
      <c r="T80" s="152" t="str">
        <f>IF(ISBLANK(Výsledky!$CA$3),"",Výsledky!CA41)</f>
        <v>-</v>
      </c>
      <c r="U80" s="152" t="str">
        <f>IF(ISBLANK(Výsledky!$CH$3),"",Výsledky!CH41)</f>
        <v>-</v>
      </c>
      <c r="V80" s="152" t="str">
        <f>IF(ISBLANK(Výsledky!$CO$3),"",Výsledky!CO41)</f>
        <v>-</v>
      </c>
      <c r="W80" s="152" t="str">
        <f>IF(ISBLANK(Výsledky!$CV$3),"",Výsledky!CV41)</f>
        <v>-</v>
      </c>
      <c r="X80" s="152" t="str">
        <f>IF(ISBLANK(Výsledky!$DC$3),"",Výsledky!DC41)</f>
        <v>-</v>
      </c>
      <c r="Y80" s="152" t="str">
        <f>IF(ISBLANK(Výsledky!$DJ$3),"",Výsledky!DJ41)</f>
        <v>-</v>
      </c>
      <c r="Z80" s="152" t="str">
        <f>IF(ISBLANK(Výsledky!$DQ$3),"",Výsledky!DQ41)</f>
        <v>-</v>
      </c>
      <c r="AA80" s="152" t="str">
        <f>IF(ISBLANK(Výsledky!$DX$3),"",Výsledky!DX41)</f>
        <v>-</v>
      </c>
      <c r="AB80" s="152" t="str">
        <f>IF(ISBLANK(Výsledky!$EE$3),"",Výsledky!EE41)</f>
        <v>-</v>
      </c>
      <c r="AC80" s="152" t="str">
        <f>IF(ISBLANK(Výsledky!$EL$3),"",Výsledky!EL41)</f>
        <v>-</v>
      </c>
      <c r="AD80" s="152" t="str">
        <f>IF(ISBLANK(Výsledky!$ES$3),"",Výsledky!ES41)</f>
        <v>-</v>
      </c>
      <c r="AE80" s="152" t="str">
        <f>IF(ISBLANK(Výsledky!$EZ$3),"",Výsledky!EZ41)</f>
        <v>-</v>
      </c>
      <c r="AF80" s="152" t="str">
        <f>IF(ISBLANK(Výsledky!$FG$3),"",Výsledky!FG41)</f>
        <v>-</v>
      </c>
      <c r="AG80" s="152" t="str">
        <f>IF(ISBLANK(Výsledky!$FN$3),"",Výsledky!FN41)</f>
        <v>-</v>
      </c>
      <c r="AH80" s="152" t="str">
        <f>IF(ISBLANK(Výsledky!$FU$3),"",Výsledky!FU41)</f>
        <v>-</v>
      </c>
      <c r="AI80" s="152" t="str">
        <f>IF(ISBLANK(Výsledky!$GB$3),"",Výsledky!GB41)</f>
        <v>-</v>
      </c>
      <c r="AJ80" s="152" t="str">
        <f>IF(ISBLANK(Výsledky!$GI$3),"",Výsledky!GI41)</f>
        <v>-</v>
      </c>
      <c r="AK80" s="152" t="str">
        <f>IF(ISBLANK(Výsledky!$GP$3),"",Výsledky!GP41)</f>
        <v>-</v>
      </c>
      <c r="AL80" s="152" t="str">
        <f>IF(ISBLANK(Výsledky!$GW$3),"",Výsledky!GW41)</f>
        <v>-</v>
      </c>
      <c r="AM80" s="152" t="str">
        <f>IF(ISBLANK(Výsledky!$HD$3),"",Výsledky!HD41)</f>
        <v>-</v>
      </c>
      <c r="AN80" s="152" t="str">
        <f>IF(ISBLANK(Výsledky!$HK$3),"",Výsledky!HK41)</f>
        <v>-</v>
      </c>
      <c r="AO80" s="152" t="str">
        <f>IF(ISBLANK(Výsledky!$HR$3),"",Výsledky!HR41)</f>
        <v>-</v>
      </c>
      <c r="AP80" s="152" t="str">
        <f>IF(ISBLANK(Výsledky!$HY$3),"",Výsledky!HY41)</f>
        <v>-</v>
      </c>
      <c r="AQ80" s="152" t="str">
        <f>IF(ISBLANK(Výsledky!$IF$3),"",Výsledky!IF41)</f>
        <v>-</v>
      </c>
      <c r="AR80" s="152" t="str">
        <f>IF(ISBLANK(Výsledky!$IM$3),"",Výsledky!IM41)</f>
        <v>-</v>
      </c>
      <c r="AS80" s="152" t="str">
        <f>IF(ISBLANK(Výsledky!$IT$3),"",Výsledky!IT41)</f>
        <v>-</v>
      </c>
      <c r="AT80" s="152" t="str">
        <f>IF(ISBLANK(Výsledky!$JA$3),"",Výsledky!JA41)</f>
        <v>-</v>
      </c>
      <c r="AU80" s="152" t="str">
        <f>IF(ISBLANK(Výsledky!$JH$3),"",Výsledky!JH41)</f>
        <v>-</v>
      </c>
      <c r="AV80" s="152" t="str">
        <f>IF(ISBLANK(Výsledky!$JO$3),"",Výsledky!JO41)</f>
        <v>-</v>
      </c>
      <c r="AW80" s="152" t="str">
        <f>IF(ISBLANK(Výsledky!$JV$3),"",Výsledky!JV41)</f>
        <v>-</v>
      </c>
      <c r="AX80" s="152" t="str">
        <f>IF(ISBLANK(Výsledky!$KC$3),"",Výsledky!KC41)</f>
        <v>-</v>
      </c>
      <c r="AY80" s="152" t="str">
        <f>IF(ISBLANK(Výsledky!$KJ$3),"",Výsledky!KJ41)</f>
        <v>-</v>
      </c>
      <c r="AZ80" s="152" t="str">
        <f>IF(ISBLANK(Výsledky!$KQ$3),"",Výsledky!KQ41)</f>
        <v>-</v>
      </c>
      <c r="BA80" s="152" t="str">
        <f>IF(ISBLANK(Výsledky!$KX$3),"",Výsledky!KX41)</f>
        <v>-</v>
      </c>
      <c r="BB80" s="152" t="str">
        <f>IF(ISBLANK(Výsledky!$LE$3),"",Výsledky!LE41)</f>
        <v>-</v>
      </c>
      <c r="BC80" s="152" t="str">
        <f>IF(ISBLANK(Výsledky!$LL$3),"",Výsledky!LL41)</f>
        <v>-</v>
      </c>
      <c r="BD80" s="152" t="str">
        <f>IF(ISBLANK(Výsledky!$LS$3),"",Výsledky!LS41)</f>
        <v>-</v>
      </c>
      <c r="BE80" s="152" t="str">
        <f>IF(ISBLANK(Výsledky!$LZ$3),"",Výsledky!LZ41)</f>
        <v>-</v>
      </c>
      <c r="BF80" s="152" t="str">
        <f>IF(ISBLANK(Výsledky!$MG$3),"",Výsledky!MG41)</f>
        <v>-</v>
      </c>
      <c r="BG80" s="152" t="str">
        <f>IF(ISBLANK(Výsledky!$MN$3),"",Výsledky!MN41)</f>
        <v>-</v>
      </c>
      <c r="BH80" s="152" t="str">
        <f>IF(ISBLANK(Výsledky!$MU$3),"",Výsledky!MU41)</f>
        <v>-</v>
      </c>
      <c r="BI80" s="152" t="str">
        <f>IF(ISBLANK(Výsledky!$NB$3),"",Výsledky!NB41)</f>
        <v>-</v>
      </c>
      <c r="BJ80" s="152" t="str">
        <f>IF(ISBLANK(Výsledky!$NI$3),"",Výsledky!NI41)</f>
        <v/>
      </c>
      <c r="BK80" s="152" t="str">
        <f>IF(ISBLANK(Výsledky!$NP$3),"",Výsledky!NP41)</f>
        <v>-</v>
      </c>
      <c r="BL80" s="152" t="str">
        <f>IF(ISBLANK(Výsledky!$NW$3),"",Výsledky!NW41)</f>
        <v>-</v>
      </c>
      <c r="BM80" s="152" t="str">
        <f>IF(ISBLANK(Výsledky!$OD$3),"",Výsledky!OD41)</f>
        <v>-</v>
      </c>
      <c r="BN80" s="152" t="str">
        <f>IF(ISBLANK(Výsledky!$OK$3),"",Výsledky!OK41)</f>
        <v/>
      </c>
      <c r="BO80" s="152" t="str">
        <f>IF(ISBLANK(Výsledky!$OR$3),"",Výsledky!OR41)</f>
        <v/>
      </c>
      <c r="BP80" s="152" t="str">
        <f>IF(ISBLANK(Výsledky!$OY$3),"",Výsledky!OY41)</f>
        <v/>
      </c>
      <c r="BQ80" s="152" t="str">
        <f>IF(ISBLANK(Výsledky!$PF$3),"",Výsledky!PF41)</f>
        <v/>
      </c>
      <c r="BR80" s="152" t="str">
        <f>IF(ISBLANK(Výsledky!$PM$3),"",Výsledky!PM41)</f>
        <v/>
      </c>
      <c r="BS80" s="152" t="str">
        <f>IF(ISBLANK(Výsledky!$PT$3),"",Výsledky!PT41)</f>
        <v/>
      </c>
      <c r="BT80" s="153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Tipy!A88</f>
        <v>71</v>
      </c>
      <c r="D81" s="179" t="str">
        <f>Tipy!B88</f>
        <v>Sim7</v>
      </c>
      <c r="E81" s="308">
        <f>SUM(F81:I81)</f>
        <v>130</v>
      </c>
      <c r="F81" s="306">
        <f>IF(ISBLANK(Výsledky!$I$3),"-",SUM(J81:M81,O81,Q81,S81:T81,V81,X81,Z81:AA81,AC81:AE81,AG81:AI81,AK81:AM81,AP81,AR81,AT81:AU81,AW81:AX81,BA81,BC81:BD81,BF81,BH81,BJ81,BL81,BN81,BP81,BR81:BS81))</f>
        <v>130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IF(ISBLANK(Výsledky!$I$3),"",Výsledky!I94)</f>
        <v>50</v>
      </c>
      <c r="K81" s="152">
        <f>IF(ISBLANK(Výsledky!$P$3),"",Výsledky!P94)</f>
        <v>20</v>
      </c>
      <c r="L81" s="152">
        <f>IF(ISBLANK(Výsledky!$W$3),"",Výsledky!W94)</f>
        <v>0</v>
      </c>
      <c r="M81" s="152">
        <f>IF(ISBLANK(Výsledky!$AD$3),"",Výsledky!AD94)</f>
        <v>60</v>
      </c>
      <c r="N81" s="152" t="str">
        <f>IF(ISBLANK(Výsledky!$AK$3),"",Výsledky!AK94)</f>
        <v>-</v>
      </c>
      <c r="O81" s="152" t="str">
        <f>IF(ISBLANK(Výsledky!$AR$3),"",Výsledky!AR94)</f>
        <v>-</v>
      </c>
      <c r="P81" s="152" t="str">
        <f>IF(ISBLANK(Výsledky!$AY$3),"",Výsledky!AY94)</f>
        <v>-</v>
      </c>
      <c r="Q81" s="152" t="str">
        <f>IF(ISBLANK(Výsledky!$BF$3),"",Výsledky!BF94)</f>
        <v>-</v>
      </c>
      <c r="R81" s="152" t="str">
        <f>IF(ISBLANK(Výsledky!$BM$3),"",Výsledky!BM94)</f>
        <v>-</v>
      </c>
      <c r="S81" s="152" t="str">
        <f>IF(ISBLANK(Výsledky!$BT$3),"",Výsledky!BT94)</f>
        <v>-</v>
      </c>
      <c r="T81" s="152" t="str">
        <f>IF(ISBLANK(Výsledky!$CA$3),"",Výsledky!CA94)</f>
        <v>-</v>
      </c>
      <c r="U81" s="152" t="str">
        <f>IF(ISBLANK(Výsledky!$CH$3),"",Výsledky!CH94)</f>
        <v>-</v>
      </c>
      <c r="V81" s="152" t="str">
        <f>IF(ISBLANK(Výsledky!$CO$3),"",Výsledky!CO94)</f>
        <v>-</v>
      </c>
      <c r="W81" s="152" t="str">
        <f>IF(ISBLANK(Výsledky!$CV$3),"",Výsledky!CV94)</f>
        <v>-</v>
      </c>
      <c r="X81" s="152" t="str">
        <f>IF(ISBLANK(Výsledky!$DC$3),"",Výsledky!DC94)</f>
        <v>-</v>
      </c>
      <c r="Y81" s="152" t="str">
        <f>IF(ISBLANK(Výsledky!$DJ$3),"",Výsledky!DJ94)</f>
        <v>-</v>
      </c>
      <c r="Z81" s="152" t="str">
        <f>IF(ISBLANK(Výsledky!$DQ$3),"",Výsledky!DQ94)</f>
        <v>-</v>
      </c>
      <c r="AA81" s="152" t="str">
        <f>IF(ISBLANK(Výsledky!$DX$3),"",Výsledky!DX94)</f>
        <v>-</v>
      </c>
      <c r="AB81" s="152" t="str">
        <f>IF(ISBLANK(Výsledky!$EE$3),"",Výsledky!EE94)</f>
        <v>-</v>
      </c>
      <c r="AC81" s="152" t="str">
        <f>IF(ISBLANK(Výsledky!$EL$3),"",Výsledky!EL94)</f>
        <v>-</v>
      </c>
      <c r="AD81" s="152" t="str">
        <f>IF(ISBLANK(Výsledky!$ES$3),"",Výsledky!ES94)</f>
        <v>-</v>
      </c>
      <c r="AE81" s="152" t="str">
        <f>IF(ISBLANK(Výsledky!$EZ$3),"",Výsledky!EZ94)</f>
        <v>-</v>
      </c>
      <c r="AF81" s="152" t="str">
        <f>IF(ISBLANK(Výsledky!$FG$3),"",Výsledky!FG94)</f>
        <v>-</v>
      </c>
      <c r="AG81" s="152" t="str">
        <f>IF(ISBLANK(Výsledky!$FN$3),"",Výsledky!FN94)</f>
        <v>-</v>
      </c>
      <c r="AH81" s="152" t="str">
        <f>IF(ISBLANK(Výsledky!$FU$3),"",Výsledky!FU94)</f>
        <v>-</v>
      </c>
      <c r="AI81" s="152" t="str">
        <f>IF(ISBLANK(Výsledky!$GB$3),"",Výsledky!GB94)</f>
        <v>-</v>
      </c>
      <c r="AJ81" s="152" t="str">
        <f>IF(ISBLANK(Výsledky!$GI$3),"",Výsledky!GI94)</f>
        <v>-</v>
      </c>
      <c r="AK81" s="152" t="str">
        <f>IF(ISBLANK(Výsledky!$GP$3),"",Výsledky!GP94)</f>
        <v>-</v>
      </c>
      <c r="AL81" s="152" t="str">
        <f>IF(ISBLANK(Výsledky!$GW$3),"",Výsledky!GW94)</f>
        <v>-</v>
      </c>
      <c r="AM81" s="152" t="str">
        <f>IF(ISBLANK(Výsledky!$HD$3),"",Výsledky!HD94)</f>
        <v>-</v>
      </c>
      <c r="AN81" s="152" t="str">
        <f>IF(ISBLANK(Výsledky!$HK$3),"",Výsledky!HK94)</f>
        <v>-</v>
      </c>
      <c r="AO81" s="152" t="str">
        <f>IF(ISBLANK(Výsledky!$HR$3),"",Výsledky!HR94)</f>
        <v>-</v>
      </c>
      <c r="AP81" s="152" t="str">
        <f>IF(ISBLANK(Výsledky!$HY$3),"",Výsledky!HY94)</f>
        <v>-</v>
      </c>
      <c r="AQ81" s="152" t="str">
        <f>IF(ISBLANK(Výsledky!$IF$3),"",Výsledky!IF94)</f>
        <v>-</v>
      </c>
      <c r="AR81" s="152" t="str">
        <f>IF(ISBLANK(Výsledky!$IM$3),"",Výsledky!IM94)</f>
        <v>-</v>
      </c>
      <c r="AS81" s="152" t="str">
        <f>IF(ISBLANK(Výsledky!$IT$3),"",Výsledky!IT94)</f>
        <v>-</v>
      </c>
      <c r="AT81" s="152" t="str">
        <f>IF(ISBLANK(Výsledky!$JA$3),"",Výsledky!JA94)</f>
        <v>-</v>
      </c>
      <c r="AU81" s="152" t="str">
        <f>IF(ISBLANK(Výsledky!$JH$3),"",Výsledky!JH94)</f>
        <v>-</v>
      </c>
      <c r="AV81" s="152" t="str">
        <f>IF(ISBLANK(Výsledky!$JO$3),"",Výsledky!JO94)</f>
        <v>-</v>
      </c>
      <c r="AW81" s="152" t="str">
        <f>IF(ISBLANK(Výsledky!$JV$3),"",Výsledky!JV94)</f>
        <v>-</v>
      </c>
      <c r="AX81" s="152" t="str">
        <f>IF(ISBLANK(Výsledky!$KC$3),"",Výsledky!KC94)</f>
        <v>-</v>
      </c>
      <c r="AY81" s="152" t="str">
        <f>IF(ISBLANK(Výsledky!$KJ$3),"",Výsledky!KJ94)</f>
        <v>-</v>
      </c>
      <c r="AZ81" s="152" t="str">
        <f>IF(ISBLANK(Výsledky!$KQ$3),"",Výsledky!KQ94)</f>
        <v>-</v>
      </c>
      <c r="BA81" s="152" t="str">
        <f>IF(ISBLANK(Výsledky!$KX$3),"",Výsledky!KX94)</f>
        <v>-</v>
      </c>
      <c r="BB81" s="152" t="str">
        <f>IF(ISBLANK(Výsledky!$LE$3),"",Výsledky!LE94)</f>
        <v>-</v>
      </c>
      <c r="BC81" s="152" t="str">
        <f>IF(ISBLANK(Výsledky!$LL$3),"",Výsledky!LL94)</f>
        <v>-</v>
      </c>
      <c r="BD81" s="152" t="str">
        <f>IF(ISBLANK(Výsledky!$LS$3),"",Výsledky!LS94)</f>
        <v>-</v>
      </c>
      <c r="BE81" s="152" t="str">
        <f>IF(ISBLANK(Výsledky!$LZ$3),"",Výsledky!LZ94)</f>
        <v>-</v>
      </c>
      <c r="BF81" s="152" t="str">
        <f>IF(ISBLANK(Výsledky!$MG$3),"",Výsledky!MG94)</f>
        <v>-</v>
      </c>
      <c r="BG81" s="152" t="str">
        <f>IF(ISBLANK(Výsledky!$MN$3),"",Výsledky!MN94)</f>
        <v>-</v>
      </c>
      <c r="BH81" s="152" t="str">
        <f>IF(ISBLANK(Výsledky!$MU$3),"",Výsledky!MU94)</f>
        <v>-</v>
      </c>
      <c r="BI81" s="152" t="str">
        <f>IF(ISBLANK(Výsledky!$NB$3),"",Výsledky!NB94)</f>
        <v>-</v>
      </c>
      <c r="BJ81" s="152" t="str">
        <f>IF(ISBLANK(Výsledky!$NI$3),"",Výsledky!NI94)</f>
        <v/>
      </c>
      <c r="BK81" s="152" t="str">
        <f>IF(ISBLANK(Výsledky!$NP$3),"",Výsledky!NP94)</f>
        <v>-</v>
      </c>
      <c r="BL81" s="152" t="str">
        <f>IF(ISBLANK(Výsledky!$NW$3),"",Výsledky!NW94)</f>
        <v>-</v>
      </c>
      <c r="BM81" s="152" t="str">
        <f>IF(ISBLANK(Výsledky!$OD$3),"",Výsledky!OD94)</f>
        <v>-</v>
      </c>
      <c r="BN81" s="152" t="str">
        <f>IF(ISBLANK(Výsledky!$OK$3),"",Výsledky!OK94)</f>
        <v/>
      </c>
      <c r="BO81" s="152" t="str">
        <f>IF(ISBLANK(Výsledky!$OR$3),"",Výsledky!OR94)</f>
        <v/>
      </c>
      <c r="BP81" s="152" t="str">
        <f>IF(ISBLANK(Výsledky!$OY$3),"",Výsledky!OY94)</f>
        <v/>
      </c>
      <c r="BQ81" s="152" t="str">
        <f>IF(ISBLANK(Výsledky!$PF$3),"",Výsledky!PF94)</f>
        <v/>
      </c>
      <c r="BR81" s="152" t="str">
        <f>IF(ISBLANK(Výsledky!$PM$3),"",Výsledky!PM94)</f>
        <v/>
      </c>
      <c r="BS81" s="152" t="str">
        <f>IF(ISBLANK(Výsledky!$PT$3),"",Výsledky!PT94)</f>
        <v/>
      </c>
      <c r="BT81" s="153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Tipy!A64</f>
        <v>65</v>
      </c>
      <c r="D82" s="179" t="str">
        <f>Tipy!B64</f>
        <v>mipir</v>
      </c>
      <c r="E82" s="308">
        <f>SUM(F82:I82)</f>
        <v>120</v>
      </c>
      <c r="F82" s="306">
        <f>IF(ISBLANK(Výsledky!$I$3),"-",SUM(J82:M82,O82,Q82,S82:T82,V82,X82,Z82:AA82,AC82:AE82,AG82:AI82,AK82:AM82,AP82,AR82,AT82:AU82,AW82:AX82,BA82,BC82:BD82,BF82,BH82,BJ82,BL82,BN82,BP82,BR82:BS82))</f>
        <v>120</v>
      </c>
      <c r="G82" s="151">
        <f>IF(ISBLANK(Výsledky!$AK$3),"-",SUM(N82,R82,U82,Y82,AB82,AF82,AV82,BB82,BG82,BI82,BM82,BO82,BT82))</f>
        <v>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>
        <f>IF(ISBLANK(Výsledky!$I$3),"",Výsledky!I70)</f>
        <v>60</v>
      </c>
      <c r="K82" s="152">
        <f>IF(ISBLANK(Výsledky!$P$3),"",Výsledky!P70)</f>
        <v>50</v>
      </c>
      <c r="L82" s="152">
        <f>IF(ISBLANK(Výsledky!$W$3),"",Výsledky!W70)</f>
        <v>10</v>
      </c>
      <c r="M82" s="152" t="str">
        <f>IF(ISBLANK(Výsledky!$AD$3),"",Výsledky!AD70)</f>
        <v>-</v>
      </c>
      <c r="N82" s="152" t="str">
        <f>IF(ISBLANK(Výsledky!$AK$3),"",Výsledky!AK70)</f>
        <v>-</v>
      </c>
      <c r="O82" s="152" t="str">
        <f>IF(ISBLANK(Výsledky!$AR$3),"",Výsledky!AR70)</f>
        <v>-</v>
      </c>
      <c r="P82" s="152" t="str">
        <f>IF(ISBLANK(Výsledky!$AY$3),"",Výsledky!AY70)</f>
        <v>-</v>
      </c>
      <c r="Q82" s="152" t="str">
        <f>IF(ISBLANK(Výsledky!$BF$3),"",Výsledky!BF70)</f>
        <v>-</v>
      </c>
      <c r="R82" s="152" t="str">
        <f>IF(ISBLANK(Výsledky!$BM$3),"",Výsledky!BM70)</f>
        <v>-</v>
      </c>
      <c r="S82" s="152" t="str">
        <f>IF(ISBLANK(Výsledky!$BT$3),"",Výsledky!BT70)</f>
        <v>-</v>
      </c>
      <c r="T82" s="152" t="str">
        <f>IF(ISBLANK(Výsledky!$CA$3),"",Výsledky!CA70)</f>
        <v>-</v>
      </c>
      <c r="U82" s="152" t="str">
        <f>IF(ISBLANK(Výsledky!$CH$3),"",Výsledky!CH70)</f>
        <v>-</v>
      </c>
      <c r="V82" s="152" t="str">
        <f>IF(ISBLANK(Výsledky!$CO$3),"",Výsledky!CO70)</f>
        <v>-</v>
      </c>
      <c r="W82" s="152" t="str">
        <f>IF(ISBLANK(Výsledky!$CV$3),"",Výsledky!CV70)</f>
        <v>-</v>
      </c>
      <c r="X82" s="152" t="str">
        <f>IF(ISBLANK(Výsledky!$DC$3),"",Výsledky!DC70)</f>
        <v>-</v>
      </c>
      <c r="Y82" s="152" t="str">
        <f>IF(ISBLANK(Výsledky!$DJ$3),"",Výsledky!DJ70)</f>
        <v>-</v>
      </c>
      <c r="Z82" s="152" t="str">
        <f>IF(ISBLANK(Výsledky!$DQ$3),"",Výsledky!DQ70)</f>
        <v>-</v>
      </c>
      <c r="AA82" s="152" t="str">
        <f>IF(ISBLANK(Výsledky!$DX$3),"",Výsledky!DX70)</f>
        <v>-</v>
      </c>
      <c r="AB82" s="152" t="str">
        <f>IF(ISBLANK(Výsledky!$EE$3),"",Výsledky!EE70)</f>
        <v>-</v>
      </c>
      <c r="AC82" s="152" t="str">
        <f>IF(ISBLANK(Výsledky!$EL$3),"",Výsledky!EL70)</f>
        <v>-</v>
      </c>
      <c r="AD82" s="152" t="str">
        <f>IF(ISBLANK(Výsledky!$ES$3),"",Výsledky!ES70)</f>
        <v>-</v>
      </c>
      <c r="AE82" s="152" t="str">
        <f>IF(ISBLANK(Výsledky!$EZ$3),"",Výsledky!EZ70)</f>
        <v>-</v>
      </c>
      <c r="AF82" s="152" t="str">
        <f>IF(ISBLANK(Výsledky!$FG$3),"",Výsledky!FG70)</f>
        <v>-</v>
      </c>
      <c r="AG82" s="152" t="str">
        <f>IF(ISBLANK(Výsledky!$FN$3),"",Výsledky!FN70)</f>
        <v>-</v>
      </c>
      <c r="AH82" s="152" t="str">
        <f>IF(ISBLANK(Výsledky!$FU$3),"",Výsledky!FU70)</f>
        <v>-</v>
      </c>
      <c r="AI82" s="152" t="str">
        <f>IF(ISBLANK(Výsledky!$GB$3),"",Výsledky!GB70)</f>
        <v>-</v>
      </c>
      <c r="AJ82" s="152" t="str">
        <f>IF(ISBLANK(Výsledky!$GI$3),"",Výsledky!GI70)</f>
        <v>-</v>
      </c>
      <c r="AK82" s="152" t="str">
        <f>IF(ISBLANK(Výsledky!$GP$3),"",Výsledky!GP70)</f>
        <v>-</v>
      </c>
      <c r="AL82" s="152" t="str">
        <f>IF(ISBLANK(Výsledky!$GW$3),"",Výsledky!GW70)</f>
        <v>-</v>
      </c>
      <c r="AM82" s="152" t="str">
        <f>IF(ISBLANK(Výsledky!$HD$3),"",Výsledky!HD70)</f>
        <v>-</v>
      </c>
      <c r="AN82" s="152" t="str">
        <f>IF(ISBLANK(Výsledky!$HK$3),"",Výsledky!HK70)</f>
        <v>-</v>
      </c>
      <c r="AO82" s="152" t="str">
        <f>IF(ISBLANK(Výsledky!$HR$3),"",Výsledky!HR70)</f>
        <v>-</v>
      </c>
      <c r="AP82" s="152" t="str">
        <f>IF(ISBLANK(Výsledky!$HY$3),"",Výsledky!HY70)</f>
        <v>-</v>
      </c>
      <c r="AQ82" s="152" t="str">
        <f>IF(ISBLANK(Výsledky!$IF$3),"",Výsledky!IF70)</f>
        <v>-</v>
      </c>
      <c r="AR82" s="152" t="str">
        <f>IF(ISBLANK(Výsledky!$IM$3),"",Výsledky!IM70)</f>
        <v>-</v>
      </c>
      <c r="AS82" s="152" t="str">
        <f>IF(ISBLANK(Výsledky!$IT$3),"",Výsledky!IT70)</f>
        <v>-</v>
      </c>
      <c r="AT82" s="152" t="str">
        <f>IF(ISBLANK(Výsledky!$JA$3),"",Výsledky!JA70)</f>
        <v>-</v>
      </c>
      <c r="AU82" s="152" t="str">
        <f>IF(ISBLANK(Výsledky!$JH$3),"",Výsledky!JH70)</f>
        <v>-</v>
      </c>
      <c r="AV82" s="152" t="str">
        <f>IF(ISBLANK(Výsledky!$JO$3),"",Výsledky!JO70)</f>
        <v>-</v>
      </c>
      <c r="AW82" s="152" t="str">
        <f>IF(ISBLANK(Výsledky!$JV$3),"",Výsledky!JV70)</f>
        <v>-</v>
      </c>
      <c r="AX82" s="152" t="str">
        <f>IF(ISBLANK(Výsledky!$KC$3),"",Výsledky!KC70)</f>
        <v>-</v>
      </c>
      <c r="AY82" s="152" t="str">
        <f>IF(ISBLANK(Výsledky!$KJ$3),"",Výsledky!KJ70)</f>
        <v>-</v>
      </c>
      <c r="AZ82" s="152" t="str">
        <f>IF(ISBLANK(Výsledky!$KQ$3),"",Výsledky!KQ70)</f>
        <v>-</v>
      </c>
      <c r="BA82" s="152" t="str">
        <f>IF(ISBLANK(Výsledky!$KX$3),"",Výsledky!KX70)</f>
        <v>-</v>
      </c>
      <c r="BB82" s="152" t="str">
        <f>IF(ISBLANK(Výsledky!$LE$3),"",Výsledky!LE70)</f>
        <v>-</v>
      </c>
      <c r="BC82" s="152" t="str">
        <f>IF(ISBLANK(Výsledky!$LL$3),"",Výsledky!LL70)</f>
        <v>-</v>
      </c>
      <c r="BD82" s="152" t="str">
        <f>IF(ISBLANK(Výsledky!$LS$3),"",Výsledky!LS70)</f>
        <v>-</v>
      </c>
      <c r="BE82" s="152" t="str">
        <f>IF(ISBLANK(Výsledky!$LZ$3),"",Výsledky!LZ70)</f>
        <v>-</v>
      </c>
      <c r="BF82" s="152" t="str">
        <f>IF(ISBLANK(Výsledky!$MG$3),"",Výsledky!MG70)</f>
        <v>-</v>
      </c>
      <c r="BG82" s="152" t="str">
        <f>IF(ISBLANK(Výsledky!$MN$3),"",Výsledky!MN70)</f>
        <v>-</v>
      </c>
      <c r="BH82" s="152" t="str">
        <f>IF(ISBLANK(Výsledky!$MU$3),"",Výsledky!MU70)</f>
        <v>-</v>
      </c>
      <c r="BI82" s="152" t="str">
        <f>IF(ISBLANK(Výsledky!$NB$3),"",Výsledky!NB70)</f>
        <v>-</v>
      </c>
      <c r="BJ82" s="152" t="str">
        <f>IF(ISBLANK(Výsledky!$NI$3),"",Výsledky!NI70)</f>
        <v/>
      </c>
      <c r="BK82" s="152" t="str">
        <f>IF(ISBLANK(Výsledky!$NP$3),"",Výsledky!NP70)</f>
        <v>-</v>
      </c>
      <c r="BL82" s="152" t="str">
        <f>IF(ISBLANK(Výsledky!$NW$3),"",Výsledky!NW70)</f>
        <v>-</v>
      </c>
      <c r="BM82" s="152" t="str">
        <f>IF(ISBLANK(Výsledky!$OD$3),"",Výsledky!OD70)</f>
        <v>-</v>
      </c>
      <c r="BN82" s="152" t="str">
        <f>IF(ISBLANK(Výsledky!$OK$3),"",Výsledky!OK70)</f>
        <v/>
      </c>
      <c r="BO82" s="152" t="str">
        <f>IF(ISBLANK(Výsledky!$OR$3),"",Výsledky!OR70)</f>
        <v/>
      </c>
      <c r="BP82" s="152" t="str">
        <f>IF(ISBLANK(Výsledky!$OY$3),"",Výsledky!OY70)</f>
        <v/>
      </c>
      <c r="BQ82" s="152" t="str">
        <f>IF(ISBLANK(Výsledky!$PF$3),"",Výsledky!PF70)</f>
        <v/>
      </c>
      <c r="BR82" s="152" t="str">
        <f>IF(ISBLANK(Výsledky!$PM$3),"",Výsledky!PM70)</f>
        <v/>
      </c>
      <c r="BS82" s="152" t="str">
        <f>IF(ISBLANK(Výsledky!$PT$3),"",Výsledky!PT70)</f>
        <v/>
      </c>
      <c r="BT82" s="153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Tipy!A80</f>
        <v>19</v>
      </c>
      <c r="D83" s="179" t="str">
        <f>Tipy!B80</f>
        <v>Pusa na pipik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90</v>
      </c>
      <c r="G83" s="151">
        <f>IF(ISBLANK(Výsledky!$AK$3),"-",SUM(N83,R83,U83,Y83,AB83,AF83,AV83,BB83,BG83,BI83,BM83,BO83,BT83))</f>
        <v>20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 t="str">
        <f>IF(ISBLANK(Výsledky!$I$3),"",Výsledky!I86)</f>
        <v>-</v>
      </c>
      <c r="K83" s="152">
        <f>IF(ISBLANK(Výsledky!$P$3),"",Výsledky!P86)</f>
        <v>80</v>
      </c>
      <c r="L83" s="152">
        <f>IF(ISBLANK(Výsledky!$W$3),"",Výsledky!W86)</f>
        <v>10</v>
      </c>
      <c r="M83" s="152" t="str">
        <f>IF(ISBLANK(Výsledky!$AD$3),"",Výsledky!AD86)</f>
        <v>-</v>
      </c>
      <c r="N83" s="152" t="str">
        <f>IF(ISBLANK(Výsledky!$AK$3),"",Výsledky!AK86)</f>
        <v>-</v>
      </c>
      <c r="O83" s="152" t="str">
        <f>IF(ISBLANK(Výsledky!$AR$3),"",Výsledky!AR86)</f>
        <v>-</v>
      </c>
      <c r="P83" s="152" t="str">
        <f>IF(ISBLANK(Výsledky!$AY$3),"",Výsledky!AY86)</f>
        <v>-</v>
      </c>
      <c r="Q83" s="152" t="str">
        <f>IF(ISBLANK(Výsledky!$BF$3),"",Výsledky!BF86)</f>
        <v>-</v>
      </c>
      <c r="R83" s="152" t="str">
        <f>IF(ISBLANK(Výsledky!$BM$3),"",Výsledky!BM86)</f>
        <v>-</v>
      </c>
      <c r="S83" s="152" t="str">
        <f>IF(ISBLANK(Výsledky!$BT$3),"",Výsledky!BT86)</f>
        <v>-</v>
      </c>
      <c r="T83" s="152" t="str">
        <f>IF(ISBLANK(Výsledky!$CA$3),"",Výsledky!CA86)</f>
        <v>-</v>
      </c>
      <c r="U83" s="152">
        <f>IF(ISBLANK(Výsledky!$CH$3),"",Výsledky!CH86)</f>
        <v>20</v>
      </c>
      <c r="V83" s="152" t="str">
        <f>IF(ISBLANK(Výsledky!$CO$3),"",Výsledky!CO86)</f>
        <v>-</v>
      </c>
      <c r="W83" s="152" t="str">
        <f>IF(ISBLANK(Výsledky!$CV$3),"",Výsledky!CV86)</f>
        <v>-</v>
      </c>
      <c r="X83" s="152" t="str">
        <f>IF(ISBLANK(Výsledky!$DC$3),"",Výsledky!DC86)</f>
        <v>-</v>
      </c>
      <c r="Y83" s="152" t="str">
        <f>IF(ISBLANK(Výsledky!$DJ$3),"",Výsledky!DJ86)</f>
        <v>-</v>
      </c>
      <c r="Z83" s="152" t="str">
        <f>IF(ISBLANK(Výsledky!$DQ$3),"",Výsledky!DQ86)</f>
        <v>-</v>
      </c>
      <c r="AA83" s="152" t="str">
        <f>IF(ISBLANK(Výsledky!$DX$3),"",Výsledky!DX86)</f>
        <v>-</v>
      </c>
      <c r="AB83" s="152" t="str">
        <f>IF(ISBLANK(Výsledky!$EE$3),"",Výsledky!EE86)</f>
        <v>-</v>
      </c>
      <c r="AC83" s="152" t="str">
        <f>IF(ISBLANK(Výsledky!$EL$3),"",Výsledky!EL86)</f>
        <v>-</v>
      </c>
      <c r="AD83" s="152" t="str">
        <f>IF(ISBLANK(Výsledky!$ES$3),"",Výsledky!ES86)</f>
        <v>-</v>
      </c>
      <c r="AE83" s="152" t="str">
        <f>IF(ISBLANK(Výsledky!$EZ$3),"",Výsledky!EZ86)</f>
        <v>-</v>
      </c>
      <c r="AF83" s="152" t="str">
        <f>IF(ISBLANK(Výsledky!$FG$3),"",Výsledky!FG86)</f>
        <v>-</v>
      </c>
      <c r="AG83" s="152" t="str">
        <f>IF(ISBLANK(Výsledky!$FN$3),"",Výsledky!FN86)</f>
        <v>-</v>
      </c>
      <c r="AH83" s="152" t="str">
        <f>IF(ISBLANK(Výsledky!$FU$3),"",Výsledky!FU86)</f>
        <v>-</v>
      </c>
      <c r="AI83" s="152" t="str">
        <f>IF(ISBLANK(Výsledky!$GB$3),"",Výsledky!GB86)</f>
        <v>-</v>
      </c>
      <c r="AJ83" s="152" t="str">
        <f>IF(ISBLANK(Výsledky!$GI$3),"",Výsledky!GI86)</f>
        <v>-</v>
      </c>
      <c r="AK83" s="152" t="str">
        <f>IF(ISBLANK(Výsledky!$GP$3),"",Výsledky!GP86)</f>
        <v>-</v>
      </c>
      <c r="AL83" s="152" t="str">
        <f>IF(ISBLANK(Výsledky!$GW$3),"",Výsledky!GW86)</f>
        <v>-</v>
      </c>
      <c r="AM83" s="152" t="str">
        <f>IF(ISBLANK(Výsledky!$HD$3),"",Výsledky!HD86)</f>
        <v>-</v>
      </c>
      <c r="AN83" s="152" t="str">
        <f>IF(ISBLANK(Výsledky!$HK$3),"",Výsledky!HK86)</f>
        <v>-</v>
      </c>
      <c r="AO83" s="152" t="str">
        <f>IF(ISBLANK(Výsledky!$HR$3),"",Výsledky!HR86)</f>
        <v>-</v>
      </c>
      <c r="AP83" s="152" t="str">
        <f>IF(ISBLANK(Výsledky!$HY$3),"",Výsledky!HY86)</f>
        <v>-</v>
      </c>
      <c r="AQ83" s="152" t="str">
        <f>IF(ISBLANK(Výsledky!$IF$3),"",Výsledky!IF86)</f>
        <v>-</v>
      </c>
      <c r="AR83" s="152" t="str">
        <f>IF(ISBLANK(Výsledky!$IM$3),"",Výsledky!IM86)</f>
        <v>-</v>
      </c>
      <c r="AS83" s="152" t="str">
        <f>IF(ISBLANK(Výsledky!$IT$3),"",Výsledky!IT86)</f>
        <v>-</v>
      </c>
      <c r="AT83" s="152" t="str">
        <f>IF(ISBLANK(Výsledky!$JA$3),"",Výsledky!JA86)</f>
        <v>-</v>
      </c>
      <c r="AU83" s="152" t="str">
        <f>IF(ISBLANK(Výsledky!$JH$3),"",Výsledky!JH86)</f>
        <v>-</v>
      </c>
      <c r="AV83" s="152" t="str">
        <f>IF(ISBLANK(Výsledky!$JO$3),"",Výsledky!JO86)</f>
        <v>-</v>
      </c>
      <c r="AW83" s="152" t="str">
        <f>IF(ISBLANK(Výsledky!$JV$3),"",Výsledky!JV86)</f>
        <v>-</v>
      </c>
      <c r="AX83" s="152" t="str">
        <f>IF(ISBLANK(Výsledky!$KC$3),"",Výsledky!KC86)</f>
        <v>-</v>
      </c>
      <c r="AY83" s="152" t="str">
        <f>IF(ISBLANK(Výsledky!$KJ$3),"",Výsledky!KJ86)</f>
        <v>-</v>
      </c>
      <c r="AZ83" s="152" t="str">
        <f>IF(ISBLANK(Výsledky!$KQ$3),"",Výsledky!KQ86)</f>
        <v>-</v>
      </c>
      <c r="BA83" s="152" t="str">
        <f>IF(ISBLANK(Výsledky!$KX$3),"",Výsledky!KX86)</f>
        <v>-</v>
      </c>
      <c r="BB83" s="152" t="str">
        <f>IF(ISBLANK(Výsledky!$LE$3),"",Výsledky!LE86)</f>
        <v>-</v>
      </c>
      <c r="BC83" s="152" t="str">
        <f>IF(ISBLANK(Výsledky!$LL$3),"",Výsledky!LL86)</f>
        <v>-</v>
      </c>
      <c r="BD83" s="152" t="str">
        <f>IF(ISBLANK(Výsledky!$LS$3),"",Výsledky!LS86)</f>
        <v>-</v>
      </c>
      <c r="BE83" s="152" t="str">
        <f>IF(ISBLANK(Výsledky!$LZ$3),"",Výsledky!LZ86)</f>
        <v>-</v>
      </c>
      <c r="BF83" s="152" t="str">
        <f>IF(ISBLANK(Výsledky!$MG$3),"",Výsledky!MG86)</f>
        <v>-</v>
      </c>
      <c r="BG83" s="152" t="str">
        <f>IF(ISBLANK(Výsledky!$MN$3),"",Výsledky!MN86)</f>
        <v>-</v>
      </c>
      <c r="BH83" s="152" t="str">
        <f>IF(ISBLANK(Výsledky!$MU$3),"",Výsledky!MU86)</f>
        <v>-</v>
      </c>
      <c r="BI83" s="152" t="str">
        <f>IF(ISBLANK(Výsledky!$NB$3),"",Výsledky!NB86)</f>
        <v>-</v>
      </c>
      <c r="BJ83" s="152" t="str">
        <f>IF(ISBLANK(Výsledky!$NI$3),"",Výsledky!NI86)</f>
        <v/>
      </c>
      <c r="BK83" s="152" t="str">
        <f>IF(ISBLANK(Výsledky!$NP$3),"",Výsledky!NP86)</f>
        <v>-</v>
      </c>
      <c r="BL83" s="152" t="str">
        <f>IF(ISBLANK(Výsledky!$NW$3),"",Výsledky!NW86)</f>
        <v>-</v>
      </c>
      <c r="BM83" s="152" t="str">
        <f>IF(ISBLANK(Výsledky!$OD$3),"",Výsledky!OD86)</f>
        <v>-</v>
      </c>
      <c r="BN83" s="152" t="str">
        <f>IF(ISBLANK(Výsledky!$OK$3),"",Výsledky!OK86)</f>
        <v/>
      </c>
      <c r="BO83" s="152" t="str">
        <f>IF(ISBLANK(Výsledky!$OR$3),"",Výsledky!OR86)</f>
        <v/>
      </c>
      <c r="BP83" s="152" t="str">
        <f>IF(ISBLANK(Výsledky!$OY$3),"",Výsledky!OY86)</f>
        <v/>
      </c>
      <c r="BQ83" s="152" t="str">
        <f>IF(ISBLANK(Výsledky!$PF$3),"",Výsledky!PF86)</f>
        <v/>
      </c>
      <c r="BR83" s="152" t="str">
        <f>IF(ISBLANK(Výsledky!$PM$3),"",Výsledky!PM86)</f>
        <v/>
      </c>
      <c r="BS83" s="152" t="str">
        <f>IF(ISBLANK(Výsledky!$PT$3),"",Výsledky!PT86)</f>
        <v/>
      </c>
      <c r="BT83" s="153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Tipy!A65</f>
        <v>23</v>
      </c>
      <c r="D84" s="179" t="str">
        <f>Tipy!B65</f>
        <v>Nanoshowsky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IF(ISBLANK(Výsledky!$I$3),"",Výsledky!I71)</f>
        <v>70</v>
      </c>
      <c r="K84" s="152">
        <f>IF(ISBLANK(Výsledky!$P$3),"",Výsledky!P71)</f>
        <v>30</v>
      </c>
      <c r="L84" s="152">
        <f>IF(ISBLANK(Výsledky!$W$3),"",Výsledky!W71)</f>
        <v>10</v>
      </c>
      <c r="M84" s="152" t="str">
        <f>IF(ISBLANK(Výsledky!$AD$3),"",Výsledky!AD71)</f>
        <v>-</v>
      </c>
      <c r="N84" s="152" t="str">
        <f>IF(ISBLANK(Výsledky!$AK$3),"",Výsledky!AK71)</f>
        <v>-</v>
      </c>
      <c r="O84" s="152" t="str">
        <f>IF(ISBLANK(Výsledky!$AR$3),"",Výsledky!AR71)</f>
        <v>-</v>
      </c>
      <c r="P84" s="152" t="str">
        <f>IF(ISBLANK(Výsledky!$AY$3),"",Výsledky!AY71)</f>
        <v>-</v>
      </c>
      <c r="Q84" s="152" t="str">
        <f>IF(ISBLANK(Výsledky!$BF$3),"",Výsledky!BF71)</f>
        <v>-</v>
      </c>
      <c r="R84" s="152" t="str">
        <f>IF(ISBLANK(Výsledky!$BM$3),"",Výsledky!BM71)</f>
        <v>-</v>
      </c>
      <c r="S84" s="152" t="str">
        <f>IF(ISBLANK(Výsledky!$BT$3),"",Výsledky!BT71)</f>
        <v>-</v>
      </c>
      <c r="T84" s="152" t="str">
        <f>IF(ISBLANK(Výsledky!$CA$3),"",Výsledky!CA71)</f>
        <v>-</v>
      </c>
      <c r="U84" s="152" t="str">
        <f>IF(ISBLANK(Výsledky!$CH$3),"",Výsledky!CH71)</f>
        <v>-</v>
      </c>
      <c r="V84" s="152" t="str">
        <f>IF(ISBLANK(Výsledky!$CO$3),"",Výsledky!CO71)</f>
        <v>-</v>
      </c>
      <c r="W84" s="152" t="str">
        <f>IF(ISBLANK(Výsledky!$CV$3),"",Výsledky!CV71)</f>
        <v>-</v>
      </c>
      <c r="X84" s="152" t="str">
        <f>IF(ISBLANK(Výsledky!$DC$3),"",Výsledky!DC71)</f>
        <v>-</v>
      </c>
      <c r="Y84" s="152" t="str">
        <f>IF(ISBLANK(Výsledky!$DJ$3),"",Výsledky!DJ71)</f>
        <v>-</v>
      </c>
      <c r="Z84" s="152" t="str">
        <f>IF(ISBLANK(Výsledky!$DQ$3),"",Výsledky!DQ71)</f>
        <v>-</v>
      </c>
      <c r="AA84" s="152" t="str">
        <f>IF(ISBLANK(Výsledky!$DX$3),"",Výsledky!DX71)</f>
        <v>-</v>
      </c>
      <c r="AB84" s="152" t="str">
        <f>IF(ISBLANK(Výsledky!$EE$3),"",Výsledky!EE71)</f>
        <v>-</v>
      </c>
      <c r="AC84" s="152" t="str">
        <f>IF(ISBLANK(Výsledky!$EL$3),"",Výsledky!EL71)</f>
        <v>-</v>
      </c>
      <c r="AD84" s="152" t="str">
        <f>IF(ISBLANK(Výsledky!$ES$3),"",Výsledky!ES71)</f>
        <v>-</v>
      </c>
      <c r="AE84" s="152" t="str">
        <f>IF(ISBLANK(Výsledky!$EZ$3),"",Výsledky!EZ71)</f>
        <v>-</v>
      </c>
      <c r="AF84" s="152" t="str">
        <f>IF(ISBLANK(Výsledky!$FG$3),"",Výsledky!FG71)</f>
        <v>-</v>
      </c>
      <c r="AG84" s="152" t="str">
        <f>IF(ISBLANK(Výsledky!$FN$3),"",Výsledky!FN71)</f>
        <v>-</v>
      </c>
      <c r="AH84" s="152" t="str">
        <f>IF(ISBLANK(Výsledky!$FU$3),"",Výsledky!FU71)</f>
        <v>-</v>
      </c>
      <c r="AI84" s="152" t="str">
        <f>IF(ISBLANK(Výsledky!$GB$3),"",Výsledky!GB71)</f>
        <v>-</v>
      </c>
      <c r="AJ84" s="152" t="str">
        <f>IF(ISBLANK(Výsledky!$GI$3),"",Výsledky!GI71)</f>
        <v>-</v>
      </c>
      <c r="AK84" s="152" t="str">
        <f>IF(ISBLANK(Výsledky!$GP$3),"",Výsledky!GP71)</f>
        <v>-</v>
      </c>
      <c r="AL84" s="152" t="str">
        <f>IF(ISBLANK(Výsledky!$GW$3),"",Výsledky!GW71)</f>
        <v>-</v>
      </c>
      <c r="AM84" s="152" t="str">
        <f>IF(ISBLANK(Výsledky!$HD$3),"",Výsledky!HD71)</f>
        <v>-</v>
      </c>
      <c r="AN84" s="152" t="str">
        <f>IF(ISBLANK(Výsledky!$HK$3),"",Výsledky!HK71)</f>
        <v>-</v>
      </c>
      <c r="AO84" s="152" t="str">
        <f>IF(ISBLANK(Výsledky!$HR$3),"",Výsledky!HR71)</f>
        <v>-</v>
      </c>
      <c r="AP84" s="152" t="str">
        <f>IF(ISBLANK(Výsledky!$HY$3),"",Výsledky!HY71)</f>
        <v>-</v>
      </c>
      <c r="AQ84" s="152" t="str">
        <f>IF(ISBLANK(Výsledky!$IF$3),"",Výsledky!IF71)</f>
        <v>-</v>
      </c>
      <c r="AR84" s="152" t="str">
        <f>IF(ISBLANK(Výsledky!$IM$3),"",Výsledky!IM71)</f>
        <v>-</v>
      </c>
      <c r="AS84" s="152" t="str">
        <f>IF(ISBLANK(Výsledky!$IT$3),"",Výsledky!IT71)</f>
        <v>-</v>
      </c>
      <c r="AT84" s="152" t="str">
        <f>IF(ISBLANK(Výsledky!$JA$3),"",Výsledky!JA71)</f>
        <v>-</v>
      </c>
      <c r="AU84" s="152" t="str">
        <f>IF(ISBLANK(Výsledky!$JH$3),"",Výsledky!JH71)</f>
        <v>-</v>
      </c>
      <c r="AV84" s="152" t="str">
        <f>IF(ISBLANK(Výsledky!$JO$3),"",Výsledky!JO71)</f>
        <v>-</v>
      </c>
      <c r="AW84" s="152" t="str">
        <f>IF(ISBLANK(Výsledky!$JV$3),"",Výsledky!JV71)</f>
        <v>-</v>
      </c>
      <c r="AX84" s="152" t="str">
        <f>IF(ISBLANK(Výsledky!$KC$3),"",Výsledky!KC71)</f>
        <v>-</v>
      </c>
      <c r="AY84" s="152" t="str">
        <f>IF(ISBLANK(Výsledky!$KJ$3),"",Výsledky!KJ71)</f>
        <v>-</v>
      </c>
      <c r="AZ84" s="152" t="str">
        <f>IF(ISBLANK(Výsledky!$KQ$3),"",Výsledky!KQ71)</f>
        <v>-</v>
      </c>
      <c r="BA84" s="152" t="str">
        <f>IF(ISBLANK(Výsledky!$KX$3),"",Výsledky!KX71)</f>
        <v>-</v>
      </c>
      <c r="BB84" s="152" t="str">
        <f>IF(ISBLANK(Výsledky!$LE$3),"",Výsledky!LE71)</f>
        <v>-</v>
      </c>
      <c r="BC84" s="152" t="str">
        <f>IF(ISBLANK(Výsledky!$LL$3),"",Výsledky!LL71)</f>
        <v>-</v>
      </c>
      <c r="BD84" s="152" t="str">
        <f>IF(ISBLANK(Výsledky!$LS$3),"",Výsledky!LS71)</f>
        <v>-</v>
      </c>
      <c r="BE84" s="152" t="str">
        <f>IF(ISBLANK(Výsledky!$LZ$3),"",Výsledky!LZ71)</f>
        <v>-</v>
      </c>
      <c r="BF84" s="152" t="str">
        <f>IF(ISBLANK(Výsledky!$MG$3),"",Výsledky!MG71)</f>
        <v>-</v>
      </c>
      <c r="BG84" s="152" t="str">
        <f>IF(ISBLANK(Výsledky!$MN$3),"",Výsledky!MN71)</f>
        <v>-</v>
      </c>
      <c r="BH84" s="152" t="str">
        <f>IF(ISBLANK(Výsledky!$MU$3),"",Výsledky!MU71)</f>
        <v>-</v>
      </c>
      <c r="BI84" s="152" t="str">
        <f>IF(ISBLANK(Výsledky!$NB$3),"",Výsledky!NB71)</f>
        <v>-</v>
      </c>
      <c r="BJ84" s="152" t="str">
        <f>IF(ISBLANK(Výsledky!$NI$3),"",Výsledky!NI71)</f>
        <v/>
      </c>
      <c r="BK84" s="152" t="str">
        <f>IF(ISBLANK(Výsledky!$NP$3),"",Výsledky!NP71)</f>
        <v>-</v>
      </c>
      <c r="BL84" s="152" t="str">
        <f>IF(ISBLANK(Výsledky!$NW$3),"",Výsledky!NW71)</f>
        <v>-</v>
      </c>
      <c r="BM84" s="152" t="str">
        <f>IF(ISBLANK(Výsledky!$OD$3),"",Výsledky!OD71)</f>
        <v>-</v>
      </c>
      <c r="BN84" s="152" t="str">
        <f>IF(ISBLANK(Výsledky!$OK$3),"",Výsledky!OK71)</f>
        <v/>
      </c>
      <c r="BO84" s="152" t="str">
        <f>IF(ISBLANK(Výsledky!$OR$3),"",Výsledky!OR71)</f>
        <v/>
      </c>
      <c r="BP84" s="152" t="str">
        <f>IF(ISBLANK(Výsledky!$OY$3),"",Výsledky!OY71)</f>
        <v/>
      </c>
      <c r="BQ84" s="152" t="str">
        <f>IF(ISBLANK(Výsledky!$PF$3),"",Výsledky!PF71)</f>
        <v/>
      </c>
      <c r="BR84" s="152" t="str">
        <f>IF(ISBLANK(Výsledky!$PM$3),"",Výsledky!PM71)</f>
        <v/>
      </c>
      <c r="BS84" s="152" t="str">
        <f>IF(ISBLANK(Výsledky!$PT$3),"",Výsledky!PT71)</f>
        <v/>
      </c>
      <c r="BT84" s="153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Tipy!A61</f>
        <v>89</v>
      </c>
      <c r="D85" s="179" t="str">
        <f>Tipy!B61</f>
        <v>Michal Kohut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IF(ISBLANK(Výsledky!$I$3),"",Výsledky!I67)</f>
        <v>60</v>
      </c>
      <c r="K85" s="152">
        <f>IF(ISBLANK(Výsledky!$P$3),"",Výsledky!P67)</f>
        <v>50</v>
      </c>
      <c r="L85" s="152" t="str">
        <f>IF(ISBLANK(Výsledky!$W$3),"",Výsledky!W67)</f>
        <v>-</v>
      </c>
      <c r="M85" s="152" t="str">
        <f>IF(ISBLANK(Výsledky!$AD$3),"",Výsledky!AD67)</f>
        <v>-</v>
      </c>
      <c r="N85" s="152" t="str">
        <f>IF(ISBLANK(Výsledky!$AK$3),"",Výsledky!AK67)</f>
        <v>-</v>
      </c>
      <c r="O85" s="152" t="str">
        <f>IF(ISBLANK(Výsledky!$AR$3),"",Výsledky!AR67)</f>
        <v>-</v>
      </c>
      <c r="P85" s="152" t="str">
        <f>IF(ISBLANK(Výsledky!$AY$3),"",Výsledky!AY67)</f>
        <v>-</v>
      </c>
      <c r="Q85" s="152" t="str">
        <f>IF(ISBLANK(Výsledky!$BF$3),"",Výsledky!BF67)</f>
        <v>-</v>
      </c>
      <c r="R85" s="152" t="str">
        <f>IF(ISBLANK(Výsledky!$BM$3),"",Výsledky!BM67)</f>
        <v>-</v>
      </c>
      <c r="S85" s="152" t="str">
        <f>IF(ISBLANK(Výsledky!$BT$3),"",Výsledky!BT67)</f>
        <v>-</v>
      </c>
      <c r="T85" s="152" t="str">
        <f>IF(ISBLANK(Výsledky!$CA$3),"",Výsledky!CA67)</f>
        <v>-</v>
      </c>
      <c r="U85" s="152" t="str">
        <f>IF(ISBLANK(Výsledky!$CH$3),"",Výsledky!CH67)</f>
        <v>-</v>
      </c>
      <c r="V85" s="152" t="str">
        <f>IF(ISBLANK(Výsledky!$CO$3),"",Výsledky!CO67)</f>
        <v>-</v>
      </c>
      <c r="W85" s="152" t="str">
        <f>IF(ISBLANK(Výsledky!$CV$3),"",Výsledky!CV67)</f>
        <v>-</v>
      </c>
      <c r="X85" s="152" t="str">
        <f>IF(ISBLANK(Výsledky!$DC$3),"",Výsledky!DC67)</f>
        <v>-</v>
      </c>
      <c r="Y85" s="152" t="str">
        <f>IF(ISBLANK(Výsledky!$DJ$3),"",Výsledky!DJ67)</f>
        <v>-</v>
      </c>
      <c r="Z85" s="152" t="str">
        <f>IF(ISBLANK(Výsledky!$DQ$3),"",Výsledky!DQ67)</f>
        <v>-</v>
      </c>
      <c r="AA85" s="152" t="str">
        <f>IF(ISBLANK(Výsledky!$DX$3),"",Výsledky!DX67)</f>
        <v>-</v>
      </c>
      <c r="AB85" s="152" t="str">
        <f>IF(ISBLANK(Výsledky!$EE$3),"",Výsledky!EE67)</f>
        <v>-</v>
      </c>
      <c r="AC85" s="152" t="str">
        <f>IF(ISBLANK(Výsledky!$EL$3),"",Výsledky!EL67)</f>
        <v>-</v>
      </c>
      <c r="AD85" s="152" t="str">
        <f>IF(ISBLANK(Výsledky!$ES$3),"",Výsledky!ES67)</f>
        <v>-</v>
      </c>
      <c r="AE85" s="152" t="str">
        <f>IF(ISBLANK(Výsledky!$EZ$3),"",Výsledky!EZ67)</f>
        <v>-</v>
      </c>
      <c r="AF85" s="152" t="str">
        <f>IF(ISBLANK(Výsledky!$FG$3),"",Výsledky!FG67)</f>
        <v>-</v>
      </c>
      <c r="AG85" s="152" t="str">
        <f>IF(ISBLANK(Výsledky!$FN$3),"",Výsledky!FN67)</f>
        <v>-</v>
      </c>
      <c r="AH85" s="152" t="str">
        <f>IF(ISBLANK(Výsledky!$FU$3),"",Výsledky!FU67)</f>
        <v>-</v>
      </c>
      <c r="AI85" s="152" t="str">
        <f>IF(ISBLANK(Výsledky!$GB$3),"",Výsledky!GB67)</f>
        <v>-</v>
      </c>
      <c r="AJ85" s="152" t="str">
        <f>IF(ISBLANK(Výsledky!$GI$3),"",Výsledky!GI67)</f>
        <v>-</v>
      </c>
      <c r="AK85" s="152" t="str">
        <f>IF(ISBLANK(Výsledky!$GP$3),"",Výsledky!GP67)</f>
        <v>-</v>
      </c>
      <c r="AL85" s="152" t="str">
        <f>IF(ISBLANK(Výsledky!$GW$3),"",Výsledky!GW67)</f>
        <v>-</v>
      </c>
      <c r="AM85" s="152" t="str">
        <f>IF(ISBLANK(Výsledky!$HD$3),"",Výsledky!HD67)</f>
        <v>-</v>
      </c>
      <c r="AN85" s="152" t="str">
        <f>IF(ISBLANK(Výsledky!$HK$3),"",Výsledky!HK67)</f>
        <v>-</v>
      </c>
      <c r="AO85" s="152" t="str">
        <f>IF(ISBLANK(Výsledky!$HR$3),"",Výsledky!HR67)</f>
        <v>-</v>
      </c>
      <c r="AP85" s="152" t="str">
        <f>IF(ISBLANK(Výsledky!$HY$3),"",Výsledky!HY67)</f>
        <v>-</v>
      </c>
      <c r="AQ85" s="152" t="str">
        <f>IF(ISBLANK(Výsledky!$IF$3),"",Výsledky!IF67)</f>
        <v>-</v>
      </c>
      <c r="AR85" s="152" t="str">
        <f>IF(ISBLANK(Výsledky!$IM$3),"",Výsledky!IM67)</f>
        <v>-</v>
      </c>
      <c r="AS85" s="152" t="str">
        <f>IF(ISBLANK(Výsledky!$IT$3),"",Výsledky!IT67)</f>
        <v>-</v>
      </c>
      <c r="AT85" s="152" t="str">
        <f>IF(ISBLANK(Výsledky!$JA$3),"",Výsledky!JA67)</f>
        <v>-</v>
      </c>
      <c r="AU85" s="152" t="str">
        <f>IF(ISBLANK(Výsledky!$JH$3),"",Výsledky!JH67)</f>
        <v>-</v>
      </c>
      <c r="AV85" s="152" t="str">
        <f>IF(ISBLANK(Výsledky!$JO$3),"",Výsledky!JO67)</f>
        <v>-</v>
      </c>
      <c r="AW85" s="152" t="str">
        <f>IF(ISBLANK(Výsledky!$JV$3),"",Výsledky!JV67)</f>
        <v>-</v>
      </c>
      <c r="AX85" s="152" t="str">
        <f>IF(ISBLANK(Výsledky!$KC$3),"",Výsledky!KC67)</f>
        <v>-</v>
      </c>
      <c r="AY85" s="152" t="str">
        <f>IF(ISBLANK(Výsledky!$KJ$3),"",Výsledky!KJ67)</f>
        <v>-</v>
      </c>
      <c r="AZ85" s="152" t="str">
        <f>IF(ISBLANK(Výsledky!$KQ$3),"",Výsledky!KQ67)</f>
        <v>-</v>
      </c>
      <c r="BA85" s="152" t="str">
        <f>IF(ISBLANK(Výsledky!$KX$3),"",Výsledky!KX67)</f>
        <v>-</v>
      </c>
      <c r="BB85" s="152" t="str">
        <f>IF(ISBLANK(Výsledky!$LE$3),"",Výsledky!LE67)</f>
        <v>-</v>
      </c>
      <c r="BC85" s="152" t="str">
        <f>IF(ISBLANK(Výsledky!$LL$3),"",Výsledky!LL67)</f>
        <v>-</v>
      </c>
      <c r="BD85" s="152" t="str">
        <f>IF(ISBLANK(Výsledky!$LS$3),"",Výsledky!LS67)</f>
        <v>-</v>
      </c>
      <c r="BE85" s="152" t="str">
        <f>IF(ISBLANK(Výsledky!$LZ$3),"",Výsledky!LZ67)</f>
        <v>-</v>
      </c>
      <c r="BF85" s="152" t="str">
        <f>IF(ISBLANK(Výsledky!$MG$3),"",Výsledky!MG67)</f>
        <v>-</v>
      </c>
      <c r="BG85" s="152" t="str">
        <f>IF(ISBLANK(Výsledky!$MN$3),"",Výsledky!MN67)</f>
        <v>-</v>
      </c>
      <c r="BH85" s="152" t="str">
        <f>IF(ISBLANK(Výsledky!$MU$3),"",Výsledky!MU67)</f>
        <v>-</v>
      </c>
      <c r="BI85" s="152" t="str">
        <f>IF(ISBLANK(Výsledky!$NB$3),"",Výsledky!NB67)</f>
        <v>-</v>
      </c>
      <c r="BJ85" s="152" t="str">
        <f>IF(ISBLANK(Výsledky!$NI$3),"",Výsledky!NI67)</f>
        <v/>
      </c>
      <c r="BK85" s="152" t="str">
        <f>IF(ISBLANK(Výsledky!$NP$3),"",Výsledky!NP67)</f>
        <v>-</v>
      </c>
      <c r="BL85" s="152" t="str">
        <f>IF(ISBLANK(Výsledky!$NW$3),"",Výsledky!NW67)</f>
        <v>-</v>
      </c>
      <c r="BM85" s="152" t="str">
        <f>IF(ISBLANK(Výsledky!$OD$3),"",Výsledky!OD67)</f>
        <v>-</v>
      </c>
      <c r="BN85" s="152" t="str">
        <f>IF(ISBLANK(Výsledky!$OK$3),"",Výsledky!OK67)</f>
        <v/>
      </c>
      <c r="BO85" s="152" t="str">
        <f>IF(ISBLANK(Výsledky!$OR$3),"",Výsledky!OR67)</f>
        <v/>
      </c>
      <c r="BP85" s="152" t="str">
        <f>IF(ISBLANK(Výsledky!$OY$3),"",Výsledky!OY67)</f>
        <v/>
      </c>
      <c r="BQ85" s="152" t="str">
        <f>IF(ISBLANK(Výsledky!$PF$3),"",Výsledky!PF67)</f>
        <v/>
      </c>
      <c r="BR85" s="152" t="str">
        <f>IF(ISBLANK(Výsledky!$PM$3),"",Výsledky!PM67)</f>
        <v/>
      </c>
      <c r="BS85" s="152" t="str">
        <f>IF(ISBLANK(Výsledky!$PT$3),"",Výsledky!PT67)</f>
        <v/>
      </c>
      <c r="BT85" s="153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Tipy!A36</f>
        <v>95</v>
      </c>
      <c r="D86" s="179" t="str">
        <f>Tipy!B36</f>
        <v>Jenda</v>
      </c>
      <c r="E86" s="308">
        <f>SUM(F86:I86)</f>
        <v>110</v>
      </c>
      <c r="F86" s="306">
        <f>IF(ISBLANK(Výsledky!$I$3),"-",SUM(J86:M86,O86,Q86,S86:T86,V86,X86,Z86:AA86,AC86:AE86,AG86:AI86,AK86:AM86,AP86,AR86,AT86:AU86,AW86:AX86,BA86,BC86:BD86,BF86,BH86,BJ86,BL86,BN86,BP86,BR86:BS86))</f>
        <v>110</v>
      </c>
      <c r="G86" s="151">
        <f>IF(ISBLANK(Výsledky!$AK$3),"-",SUM(N86,R86,U86,Y86,AB86,AF86,AV86,BB86,BG86,BI86,BM86,BO86,BT86))</f>
        <v>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IF(ISBLANK(Výsledky!$I$3),"",Výsledky!I42)</f>
        <v>80</v>
      </c>
      <c r="K86" s="152">
        <f>IF(ISBLANK(Výsledky!$P$3),"",Výsledky!P42)</f>
        <v>30</v>
      </c>
      <c r="L86" s="152" t="str">
        <f>IF(ISBLANK(Výsledky!$W$3),"",Výsledky!W42)</f>
        <v>-</v>
      </c>
      <c r="M86" s="152" t="str">
        <f>IF(ISBLANK(Výsledky!$AD$3),"",Výsledky!AD42)</f>
        <v>-</v>
      </c>
      <c r="N86" s="152" t="str">
        <f>IF(ISBLANK(Výsledky!$AK$3),"",Výsledky!AK42)</f>
        <v>-</v>
      </c>
      <c r="O86" s="152" t="str">
        <f>IF(ISBLANK(Výsledky!$AR$3),"",Výsledky!AR42)</f>
        <v>-</v>
      </c>
      <c r="P86" s="152" t="str">
        <f>IF(ISBLANK(Výsledky!$AY$3),"",Výsledky!AY42)</f>
        <v>-</v>
      </c>
      <c r="Q86" s="152" t="str">
        <f>IF(ISBLANK(Výsledky!$BF$3),"",Výsledky!BF42)</f>
        <v>-</v>
      </c>
      <c r="R86" s="152" t="str">
        <f>IF(ISBLANK(Výsledky!$BM$3),"",Výsledky!BM42)</f>
        <v>-</v>
      </c>
      <c r="S86" s="152" t="str">
        <f>IF(ISBLANK(Výsledky!$BT$3),"",Výsledky!BT42)</f>
        <v>-</v>
      </c>
      <c r="T86" s="152" t="str">
        <f>IF(ISBLANK(Výsledky!$CA$3),"",Výsledky!CA42)</f>
        <v>-</v>
      </c>
      <c r="U86" s="152" t="str">
        <f>IF(ISBLANK(Výsledky!$CH$3),"",Výsledky!CH42)</f>
        <v>-</v>
      </c>
      <c r="V86" s="152" t="str">
        <f>IF(ISBLANK(Výsledky!$CO$3),"",Výsledky!CO42)</f>
        <v>-</v>
      </c>
      <c r="W86" s="152" t="str">
        <f>IF(ISBLANK(Výsledky!$CV$3),"",Výsledky!CV42)</f>
        <v>-</v>
      </c>
      <c r="X86" s="152" t="str">
        <f>IF(ISBLANK(Výsledky!$DC$3),"",Výsledky!DC42)</f>
        <v>-</v>
      </c>
      <c r="Y86" s="152" t="str">
        <f>IF(ISBLANK(Výsledky!$DJ$3),"",Výsledky!DJ42)</f>
        <v>-</v>
      </c>
      <c r="Z86" s="152" t="str">
        <f>IF(ISBLANK(Výsledky!$DQ$3),"",Výsledky!DQ42)</f>
        <v>-</v>
      </c>
      <c r="AA86" s="152" t="str">
        <f>IF(ISBLANK(Výsledky!$DX$3),"",Výsledky!DX42)</f>
        <v>-</v>
      </c>
      <c r="AB86" s="152" t="str">
        <f>IF(ISBLANK(Výsledky!$EE$3),"",Výsledky!EE42)</f>
        <v>-</v>
      </c>
      <c r="AC86" s="152" t="str">
        <f>IF(ISBLANK(Výsledky!$EL$3),"",Výsledky!EL42)</f>
        <v>-</v>
      </c>
      <c r="AD86" s="152" t="str">
        <f>IF(ISBLANK(Výsledky!$ES$3),"",Výsledky!ES42)</f>
        <v>-</v>
      </c>
      <c r="AE86" s="152" t="str">
        <f>IF(ISBLANK(Výsledky!$EZ$3),"",Výsledky!EZ42)</f>
        <v>-</v>
      </c>
      <c r="AF86" s="152" t="str">
        <f>IF(ISBLANK(Výsledky!$FG$3),"",Výsledky!FG42)</f>
        <v>-</v>
      </c>
      <c r="AG86" s="152" t="str">
        <f>IF(ISBLANK(Výsledky!$FN$3),"",Výsledky!FN42)</f>
        <v>-</v>
      </c>
      <c r="AH86" s="152" t="str">
        <f>IF(ISBLANK(Výsledky!$FU$3),"",Výsledky!FU42)</f>
        <v>-</v>
      </c>
      <c r="AI86" s="152" t="str">
        <f>IF(ISBLANK(Výsledky!$GB$3),"",Výsledky!GB42)</f>
        <v>-</v>
      </c>
      <c r="AJ86" s="152" t="str">
        <f>IF(ISBLANK(Výsledky!$GI$3),"",Výsledky!GI42)</f>
        <v>-</v>
      </c>
      <c r="AK86" s="152" t="str">
        <f>IF(ISBLANK(Výsledky!$GP$3),"",Výsledky!GP42)</f>
        <v>-</v>
      </c>
      <c r="AL86" s="152" t="str">
        <f>IF(ISBLANK(Výsledky!$GW$3),"",Výsledky!GW42)</f>
        <v>-</v>
      </c>
      <c r="AM86" s="152" t="str">
        <f>IF(ISBLANK(Výsledky!$HD$3),"",Výsledky!HD42)</f>
        <v>-</v>
      </c>
      <c r="AN86" s="152" t="str">
        <f>IF(ISBLANK(Výsledky!$HK$3),"",Výsledky!HK42)</f>
        <v>-</v>
      </c>
      <c r="AO86" s="152" t="str">
        <f>IF(ISBLANK(Výsledky!$HR$3),"",Výsledky!HR42)</f>
        <v>-</v>
      </c>
      <c r="AP86" s="152" t="str">
        <f>IF(ISBLANK(Výsledky!$HY$3),"",Výsledky!HY42)</f>
        <v>-</v>
      </c>
      <c r="AQ86" s="152" t="str">
        <f>IF(ISBLANK(Výsledky!$IF$3),"",Výsledky!IF42)</f>
        <v>-</v>
      </c>
      <c r="AR86" s="152" t="str">
        <f>IF(ISBLANK(Výsledky!$IM$3),"",Výsledky!IM42)</f>
        <v>-</v>
      </c>
      <c r="AS86" s="152" t="str">
        <f>IF(ISBLANK(Výsledky!$IT$3),"",Výsledky!IT42)</f>
        <v>-</v>
      </c>
      <c r="AT86" s="152" t="str">
        <f>IF(ISBLANK(Výsledky!$JA$3),"",Výsledky!JA42)</f>
        <v>-</v>
      </c>
      <c r="AU86" s="152" t="str">
        <f>IF(ISBLANK(Výsledky!$JH$3),"",Výsledky!JH42)</f>
        <v>-</v>
      </c>
      <c r="AV86" s="152" t="str">
        <f>IF(ISBLANK(Výsledky!$JO$3),"",Výsledky!JO42)</f>
        <v>-</v>
      </c>
      <c r="AW86" s="152" t="str">
        <f>IF(ISBLANK(Výsledky!$JV$3),"",Výsledky!JV42)</f>
        <v>-</v>
      </c>
      <c r="AX86" s="152" t="str">
        <f>IF(ISBLANK(Výsledky!$KC$3),"",Výsledky!KC42)</f>
        <v>-</v>
      </c>
      <c r="AY86" s="152" t="str">
        <f>IF(ISBLANK(Výsledky!$KJ$3),"",Výsledky!KJ42)</f>
        <v>-</v>
      </c>
      <c r="AZ86" s="152" t="str">
        <f>IF(ISBLANK(Výsledky!$KQ$3),"",Výsledky!KQ42)</f>
        <v>-</v>
      </c>
      <c r="BA86" s="152" t="str">
        <f>IF(ISBLANK(Výsledky!$KX$3),"",Výsledky!KX42)</f>
        <v>-</v>
      </c>
      <c r="BB86" s="152" t="str">
        <f>IF(ISBLANK(Výsledky!$LE$3),"",Výsledky!LE42)</f>
        <v>-</v>
      </c>
      <c r="BC86" s="152" t="str">
        <f>IF(ISBLANK(Výsledky!$LL$3),"",Výsledky!LL42)</f>
        <v>-</v>
      </c>
      <c r="BD86" s="152" t="str">
        <f>IF(ISBLANK(Výsledky!$LS$3),"",Výsledky!LS42)</f>
        <v>-</v>
      </c>
      <c r="BE86" s="152" t="str">
        <f>IF(ISBLANK(Výsledky!$LZ$3),"",Výsledky!LZ42)</f>
        <v>-</v>
      </c>
      <c r="BF86" s="152" t="str">
        <f>IF(ISBLANK(Výsledky!$MG$3),"",Výsledky!MG42)</f>
        <v>-</v>
      </c>
      <c r="BG86" s="152" t="str">
        <f>IF(ISBLANK(Výsledky!$MN$3),"",Výsledky!MN42)</f>
        <v>-</v>
      </c>
      <c r="BH86" s="152" t="str">
        <f>IF(ISBLANK(Výsledky!$MU$3),"",Výsledky!MU42)</f>
        <v>-</v>
      </c>
      <c r="BI86" s="152" t="str">
        <f>IF(ISBLANK(Výsledky!$NB$3),"",Výsledky!NB42)</f>
        <v>-</v>
      </c>
      <c r="BJ86" s="152" t="str">
        <f>IF(ISBLANK(Výsledky!$NI$3),"",Výsledky!NI42)</f>
        <v/>
      </c>
      <c r="BK86" s="152" t="str">
        <f>IF(ISBLANK(Výsledky!$NP$3),"",Výsledky!NP42)</f>
        <v>-</v>
      </c>
      <c r="BL86" s="152" t="str">
        <f>IF(ISBLANK(Výsledky!$NW$3),"",Výsledky!NW42)</f>
        <v>-</v>
      </c>
      <c r="BM86" s="152" t="str">
        <f>IF(ISBLANK(Výsledky!$OD$3),"",Výsledky!OD42)</f>
        <v>-</v>
      </c>
      <c r="BN86" s="152" t="str">
        <f>IF(ISBLANK(Výsledky!$OK$3),"",Výsledky!OK42)</f>
        <v/>
      </c>
      <c r="BO86" s="152" t="str">
        <f>IF(ISBLANK(Výsledky!$OR$3),"",Výsledky!OR42)</f>
        <v/>
      </c>
      <c r="BP86" s="152" t="str">
        <f>IF(ISBLANK(Výsledky!$OY$3),"",Výsledky!OY42)</f>
        <v/>
      </c>
      <c r="BQ86" s="152" t="str">
        <f>IF(ISBLANK(Výsledky!$PF$3),"",Výsledky!PF42)</f>
        <v/>
      </c>
      <c r="BR86" s="152" t="str">
        <f>IF(ISBLANK(Výsledky!$PM$3),"",Výsledky!PM42)</f>
        <v/>
      </c>
      <c r="BS86" s="152" t="str">
        <f>IF(ISBLANK(Výsledky!$PT$3),"",Výsledky!PT42)</f>
        <v/>
      </c>
      <c r="BT86" s="153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>-</v>
      </c>
      <c r="BE87" s="152" t="str">
        <f>IF(ISBLANK(Výsledky!$LZ$3),"",Výsledky!LZ66)</f>
        <v>-</v>
      </c>
      <c r="BF87" s="152" t="str">
        <f>IF(ISBLANK(Výsledky!$MG$3),"",Výsledky!MG66)</f>
        <v>-</v>
      </c>
      <c r="BG87" s="152" t="str">
        <f>IF(ISBLANK(Výsledky!$MN$3),"",Výsledky!MN66)</f>
        <v>-</v>
      </c>
      <c r="BH87" s="152" t="str">
        <f>IF(ISBLANK(Výsledky!$MU$3),"",Výsledky!MU66)</f>
        <v>-</v>
      </c>
      <c r="BI87" s="152" t="str">
        <f>IF(ISBLANK(Výsledky!$NB$3),"",Výsledky!NB66)</f>
        <v>-</v>
      </c>
      <c r="BJ87" s="152" t="str">
        <f>IF(ISBLANK(Výsledky!$NI$3),"",Výsledky!NI66)</f>
        <v/>
      </c>
      <c r="BK87" s="152" t="str">
        <f>IF(ISBLANK(Výsledky!$NP$3),"",Výsledky!NP66)</f>
        <v>-</v>
      </c>
      <c r="BL87" s="152" t="str">
        <f>IF(ISBLANK(Výsledky!$NW$3),"",Výsledky!NW66)</f>
        <v>-</v>
      </c>
      <c r="BM87" s="152" t="str">
        <f>IF(ISBLANK(Výsledky!$OD$3),"",Výsledky!OD66)</f>
        <v>-</v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>-</v>
      </c>
      <c r="BE88" s="152" t="str">
        <f>IF(ISBLANK(Výsledky!$LZ$3),"",Výsledky!LZ100)</f>
        <v>-</v>
      </c>
      <c r="BF88" s="152" t="str">
        <f>IF(ISBLANK(Výsledky!$MG$3),"",Výsledky!MG100)</f>
        <v>-</v>
      </c>
      <c r="BG88" s="152" t="str">
        <f>IF(ISBLANK(Výsledky!$MN$3),"",Výsledky!MN100)</f>
        <v>-</v>
      </c>
      <c r="BH88" s="152" t="str">
        <f>IF(ISBLANK(Výsledky!$MU$3),"",Výsledky!MU100)</f>
        <v>-</v>
      </c>
      <c r="BI88" s="152" t="str">
        <f>IF(ISBLANK(Výsledky!$NB$3),"",Výsledky!NB100)</f>
        <v>-</v>
      </c>
      <c r="BJ88" s="152" t="str">
        <f>IF(ISBLANK(Výsledky!$NI$3),"",Výsledky!NI100)</f>
        <v/>
      </c>
      <c r="BK88" s="152" t="str">
        <f>IF(ISBLANK(Výsledky!$NP$3),"",Výsledky!NP100)</f>
        <v>-</v>
      </c>
      <c r="BL88" s="152" t="str">
        <f>IF(ISBLANK(Výsledky!$NW$3),"",Výsledky!NW100)</f>
        <v>-</v>
      </c>
      <c r="BM88" s="152" t="str">
        <f>IF(ISBLANK(Výsledky!$OD$3),"",Výsledky!OD100)</f>
        <v>-</v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>-</v>
      </c>
      <c r="BE89" s="152" t="str">
        <f>IF(ISBLANK(Výsledky!$LZ$3),"",Výsledky!LZ34)</f>
        <v>-</v>
      </c>
      <c r="BF89" s="152" t="str">
        <f>IF(ISBLANK(Výsledky!$MG$3),"",Výsledky!MG34)</f>
        <v>-</v>
      </c>
      <c r="BG89" s="152" t="str">
        <f>IF(ISBLANK(Výsledky!$MN$3),"",Výsledky!MN34)</f>
        <v>-</v>
      </c>
      <c r="BH89" s="152" t="str">
        <f>IF(ISBLANK(Výsledky!$MU$3),"",Výsledky!MU34)</f>
        <v>-</v>
      </c>
      <c r="BI89" s="152" t="str">
        <f>IF(ISBLANK(Výsledky!$NB$3),"",Výsledky!NB34)</f>
        <v>-</v>
      </c>
      <c r="BJ89" s="152" t="str">
        <f>IF(ISBLANK(Výsledky!$NI$3),"",Výsledky!NI34)</f>
        <v/>
      </c>
      <c r="BK89" s="152" t="str">
        <f>IF(ISBLANK(Výsledky!$NP$3),"",Výsledky!NP34)</f>
        <v>-</v>
      </c>
      <c r="BL89" s="152" t="str">
        <f>IF(ISBLANK(Výsledky!$NW$3),"",Výsledky!NW34)</f>
        <v>-</v>
      </c>
      <c r="BM89" s="152" t="str">
        <f>IF(ISBLANK(Výsledky!$OD$3),"",Výsledky!OD34)</f>
        <v>-</v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>-</v>
      </c>
      <c r="BE90" s="152" t="str">
        <f>IF(ISBLANK(Výsledky!$LZ$3),"",Výsledky!LZ75)</f>
        <v>-</v>
      </c>
      <c r="BF90" s="152" t="str">
        <f>IF(ISBLANK(Výsledky!$MG$3),"",Výsledky!MG75)</f>
        <v>-</v>
      </c>
      <c r="BG90" s="152" t="str">
        <f>IF(ISBLANK(Výsledky!$MN$3),"",Výsledky!MN75)</f>
        <v>-</v>
      </c>
      <c r="BH90" s="152" t="str">
        <f>IF(ISBLANK(Výsledky!$MU$3),"",Výsledky!MU75)</f>
        <v>-</v>
      </c>
      <c r="BI90" s="152" t="str">
        <f>IF(ISBLANK(Výsledky!$NB$3),"",Výsledky!NB75)</f>
        <v>-</v>
      </c>
      <c r="BJ90" s="152" t="str">
        <f>IF(ISBLANK(Výsledky!$NI$3),"",Výsledky!NI75)</f>
        <v/>
      </c>
      <c r="BK90" s="152" t="str">
        <f>IF(ISBLANK(Výsledky!$NP$3),"",Výsledky!NP75)</f>
        <v>-</v>
      </c>
      <c r="BL90" s="152" t="str">
        <f>IF(ISBLANK(Výsledky!$NW$3),"",Výsledky!NW75)</f>
        <v>-</v>
      </c>
      <c r="BM90" s="152" t="str">
        <f>IF(ISBLANK(Výsledky!$OD$3),"",Výsledky!OD75)</f>
        <v>-</v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>-</v>
      </c>
      <c r="BE91" s="152" t="str">
        <f>IF(ISBLANK(Výsledky!$LZ$3),"",Výsledky!LZ29)</f>
        <v>-</v>
      </c>
      <c r="BF91" s="152" t="str">
        <f>IF(ISBLANK(Výsledky!$MG$3),"",Výsledky!MG29)</f>
        <v>-</v>
      </c>
      <c r="BG91" s="152" t="str">
        <f>IF(ISBLANK(Výsledky!$MN$3),"",Výsledky!MN29)</f>
        <v>-</v>
      </c>
      <c r="BH91" s="152" t="str">
        <f>IF(ISBLANK(Výsledky!$MU$3),"",Výsledky!MU29)</f>
        <v>-</v>
      </c>
      <c r="BI91" s="152" t="str">
        <f>IF(ISBLANK(Výsledky!$NB$3),"",Výsledky!NB29)</f>
        <v>-</v>
      </c>
      <c r="BJ91" s="152" t="str">
        <f>IF(ISBLANK(Výsledky!$NI$3),"",Výsledky!NI29)</f>
        <v/>
      </c>
      <c r="BK91" s="152" t="str">
        <f>IF(ISBLANK(Výsledky!$NP$3),"",Výsledky!NP29)</f>
        <v>-</v>
      </c>
      <c r="BL91" s="152" t="str">
        <f>IF(ISBLANK(Výsledky!$NW$3),"",Výsledky!NW29)</f>
        <v>-</v>
      </c>
      <c r="BM91" s="152" t="str">
        <f>IF(ISBLANK(Výsledky!$OD$3),"",Výsledky!OD29)</f>
        <v>-</v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>-</v>
      </c>
      <c r="BE92" s="152" t="str">
        <f>IF(ISBLANK(Výsledky!$LZ$3),"",Výsledky!LZ68)</f>
        <v>-</v>
      </c>
      <c r="BF92" s="152" t="str">
        <f>IF(ISBLANK(Výsledky!$MG$3),"",Výsledky!MG68)</f>
        <v>-</v>
      </c>
      <c r="BG92" s="152" t="str">
        <f>IF(ISBLANK(Výsledky!$MN$3),"",Výsledky!MN68)</f>
        <v>-</v>
      </c>
      <c r="BH92" s="152" t="str">
        <f>IF(ISBLANK(Výsledky!$MU$3),"",Výsledky!MU68)</f>
        <v>-</v>
      </c>
      <c r="BI92" s="152" t="str">
        <f>IF(ISBLANK(Výsledky!$NB$3),"",Výsledky!NB68)</f>
        <v>-</v>
      </c>
      <c r="BJ92" s="152" t="str">
        <f>IF(ISBLANK(Výsledky!$NI$3),"",Výsledky!NI68)</f>
        <v/>
      </c>
      <c r="BK92" s="152" t="str">
        <f>IF(ISBLANK(Výsledky!$NP$3),"",Výsledky!NP68)</f>
        <v>-</v>
      </c>
      <c r="BL92" s="152" t="str">
        <f>IF(ISBLANK(Výsledky!$NW$3),"",Výsledky!NW68)</f>
        <v>-</v>
      </c>
      <c r="BM92" s="152" t="str">
        <f>IF(ISBLANK(Výsledky!$OD$3),"",Výsledky!OD68)</f>
        <v>-</v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>-</v>
      </c>
      <c r="BE93" s="152" t="str">
        <f>IF(ISBLANK(Výsledky!$LZ$3),"",Výsledky!LZ73)</f>
        <v>-</v>
      </c>
      <c r="BF93" s="152" t="str">
        <f>IF(ISBLANK(Výsledky!$MG$3),"",Výsledky!MG73)</f>
        <v>-</v>
      </c>
      <c r="BG93" s="152" t="str">
        <f>IF(ISBLANK(Výsledky!$MN$3),"",Výsledky!MN73)</f>
        <v>-</v>
      </c>
      <c r="BH93" s="152" t="str">
        <f>IF(ISBLANK(Výsledky!$MU$3),"",Výsledky!MU73)</f>
        <v>-</v>
      </c>
      <c r="BI93" s="152" t="str">
        <f>IF(ISBLANK(Výsledky!$NB$3),"",Výsledky!NB73)</f>
        <v>-</v>
      </c>
      <c r="BJ93" s="152" t="str">
        <f>IF(ISBLANK(Výsledky!$NI$3),"",Výsledky!NI73)</f>
        <v/>
      </c>
      <c r="BK93" s="152" t="str">
        <f>IF(ISBLANK(Výsledky!$NP$3),"",Výsledky!NP73)</f>
        <v>-</v>
      </c>
      <c r="BL93" s="152" t="str">
        <f>IF(ISBLANK(Výsledky!$NW$3),"",Výsledky!NW73)</f>
        <v>-</v>
      </c>
      <c r="BM93" s="152" t="str">
        <f>IF(ISBLANK(Výsledky!$OD$3),"",Výsledky!OD73)</f>
        <v>-</v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>-</v>
      </c>
      <c r="BE94" s="152" t="str">
        <f>IF(ISBLANK(Výsledky!$LZ$3),"",Výsledky!LZ59)</f>
        <v>-</v>
      </c>
      <c r="BF94" s="152" t="str">
        <f>IF(ISBLANK(Výsledky!$MG$3),"",Výsledky!MG59)</f>
        <v>-</v>
      </c>
      <c r="BG94" s="152" t="str">
        <f>IF(ISBLANK(Výsledky!$MN$3),"",Výsledky!MN59)</f>
        <v>-</v>
      </c>
      <c r="BH94" s="152" t="str">
        <f>IF(ISBLANK(Výsledky!$MU$3),"",Výsledky!MU59)</f>
        <v>-</v>
      </c>
      <c r="BI94" s="152" t="str">
        <f>IF(ISBLANK(Výsledky!$NB$3),"",Výsledky!NB59)</f>
        <v>-</v>
      </c>
      <c r="BJ94" s="152" t="str">
        <f>IF(ISBLANK(Výsledky!$NI$3),"",Výsledky!NI59)</f>
        <v/>
      </c>
      <c r="BK94" s="152" t="str">
        <f>IF(ISBLANK(Výsledky!$NP$3),"",Výsledky!NP59)</f>
        <v>-</v>
      </c>
      <c r="BL94" s="152" t="str">
        <f>IF(ISBLANK(Výsledky!$NW$3),"",Výsledky!NW59)</f>
        <v>-</v>
      </c>
      <c r="BM94" s="152" t="str">
        <f>IF(ISBLANK(Výsledky!$OD$3),"",Výsledky!OD59)</f>
        <v>-</v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>-</v>
      </c>
      <c r="BE95" s="152" t="str">
        <f>IF(ISBLANK(Výsledky!$LZ$3),"",Výsledky!LZ53)</f>
        <v>-</v>
      </c>
      <c r="BF95" s="152" t="str">
        <f>IF(ISBLANK(Výsledky!$MG$3),"",Výsledky!MG53)</f>
        <v>-</v>
      </c>
      <c r="BG95" s="152" t="str">
        <f>IF(ISBLANK(Výsledky!$MN$3),"",Výsledky!MN53)</f>
        <v>-</v>
      </c>
      <c r="BH95" s="152" t="str">
        <f>IF(ISBLANK(Výsledky!$MU$3),"",Výsledky!MU53)</f>
        <v>-</v>
      </c>
      <c r="BI95" s="152" t="str">
        <f>IF(ISBLANK(Výsledky!$NB$3),"",Výsledky!NB53)</f>
        <v>-</v>
      </c>
      <c r="BJ95" s="152" t="str">
        <f>IF(ISBLANK(Výsledky!$NI$3),"",Výsledky!NI53)</f>
        <v/>
      </c>
      <c r="BK95" s="152" t="str">
        <f>IF(ISBLANK(Výsledky!$NP$3),"",Výsledky!NP53)</f>
        <v>-</v>
      </c>
      <c r="BL95" s="152" t="str">
        <f>IF(ISBLANK(Výsledky!$NW$3),"",Výsledky!NW53)</f>
        <v>-</v>
      </c>
      <c r="BM95" s="152" t="str">
        <f>IF(ISBLANK(Výsledky!$OD$3),"",Výsledky!OD53)</f>
        <v>-</v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>-</v>
      </c>
      <c r="BE96" s="152" t="str">
        <f>IF(ISBLANK(Výsledky!$LZ$3),"",Výsledky!LZ35)</f>
        <v>-</v>
      </c>
      <c r="BF96" s="152" t="str">
        <f>IF(ISBLANK(Výsledky!$MG$3),"",Výsledky!MG35)</f>
        <v>-</v>
      </c>
      <c r="BG96" s="152" t="str">
        <f>IF(ISBLANK(Výsledky!$MN$3),"",Výsledky!MN35)</f>
        <v>-</v>
      </c>
      <c r="BH96" s="152" t="str">
        <f>IF(ISBLANK(Výsledky!$MU$3),"",Výsledky!MU35)</f>
        <v>-</v>
      </c>
      <c r="BI96" s="152" t="str">
        <f>IF(ISBLANK(Výsledky!$NB$3),"",Výsledky!NB35)</f>
        <v>-</v>
      </c>
      <c r="BJ96" s="152" t="str">
        <f>IF(ISBLANK(Výsledky!$NI$3),"",Výsledky!NI35)</f>
        <v/>
      </c>
      <c r="BK96" s="152" t="str">
        <f>IF(ISBLANK(Výsledky!$NP$3),"",Výsledky!NP35)</f>
        <v>-</v>
      </c>
      <c r="BL96" s="152" t="str">
        <f>IF(ISBLANK(Výsledky!$NW$3),"",Výsledky!NW35)</f>
        <v>-</v>
      </c>
      <c r="BM96" s="152" t="str">
        <f>IF(ISBLANK(Výsledky!$OD$3),"",Výsledky!OD35)</f>
        <v>-</v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>-</v>
      </c>
      <c r="BE97" s="152" t="str">
        <f>IF(ISBLANK(Výsledky!$LZ$3),"",Výsledky!LZ89)</f>
        <v>-</v>
      </c>
      <c r="BF97" s="152" t="str">
        <f>IF(ISBLANK(Výsledky!$MG$3),"",Výsledky!MG89)</f>
        <v>-</v>
      </c>
      <c r="BG97" s="152" t="str">
        <f>IF(ISBLANK(Výsledky!$MN$3),"",Výsledky!MN89)</f>
        <v>-</v>
      </c>
      <c r="BH97" s="152" t="str">
        <f>IF(ISBLANK(Výsledky!$MU$3),"",Výsledky!MU89)</f>
        <v>-</v>
      </c>
      <c r="BI97" s="152" t="str">
        <f>IF(ISBLANK(Výsledky!$NB$3),"",Výsledky!NB89)</f>
        <v>-</v>
      </c>
      <c r="BJ97" s="152" t="str">
        <f>IF(ISBLANK(Výsledky!$NI$3),"",Výsledky!NI89)</f>
        <v/>
      </c>
      <c r="BK97" s="152" t="str">
        <f>IF(ISBLANK(Výsledky!$NP$3),"",Výsledky!NP89)</f>
        <v>-</v>
      </c>
      <c r="BL97" s="152" t="str">
        <f>IF(ISBLANK(Výsledky!$NW$3),"",Výsledky!NW89)</f>
        <v>-</v>
      </c>
      <c r="BM97" s="152" t="str">
        <f>IF(ISBLANK(Výsledky!$OD$3),"",Výsledky!OD89)</f>
        <v>-</v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>-</v>
      </c>
      <c r="BE98" s="152" t="str">
        <f>IF(ISBLANK(Výsledky!$LZ$3),"",Výsledky!LZ55)</f>
        <v>-</v>
      </c>
      <c r="BF98" s="152" t="str">
        <f>IF(ISBLANK(Výsledky!$MG$3),"",Výsledky!MG55)</f>
        <v>-</v>
      </c>
      <c r="BG98" s="152" t="str">
        <f>IF(ISBLANK(Výsledky!$MN$3),"",Výsledky!MN55)</f>
        <v>-</v>
      </c>
      <c r="BH98" s="152" t="str">
        <f>IF(ISBLANK(Výsledky!$MU$3),"",Výsledky!MU55)</f>
        <v>-</v>
      </c>
      <c r="BI98" s="152" t="str">
        <f>IF(ISBLANK(Výsledky!$NB$3),"",Výsledky!NB55)</f>
        <v>-</v>
      </c>
      <c r="BJ98" s="152" t="str">
        <f>IF(ISBLANK(Výsledky!$NI$3),"",Výsledky!NI55)</f>
        <v/>
      </c>
      <c r="BK98" s="152" t="str">
        <f>IF(ISBLANK(Výsledky!$NP$3),"",Výsledky!NP55)</f>
        <v>-</v>
      </c>
      <c r="BL98" s="152" t="str">
        <f>IF(ISBLANK(Výsledky!$NW$3),"",Výsledky!NW55)</f>
        <v>-</v>
      </c>
      <c r="BM98" s="152" t="str">
        <f>IF(ISBLANK(Výsledky!$OD$3),"",Výsledky!OD55)</f>
        <v>-</v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>-</v>
      </c>
      <c r="BE99" s="152" t="str">
        <f>IF(ISBLANK(Výsledky!$LZ$3),"",Výsledky!LZ44)</f>
        <v>-</v>
      </c>
      <c r="BF99" s="152" t="str">
        <f>IF(ISBLANK(Výsledky!$MG$3),"",Výsledky!MG44)</f>
        <v>-</v>
      </c>
      <c r="BG99" s="152" t="str">
        <f>IF(ISBLANK(Výsledky!$MN$3),"",Výsledky!MN44)</f>
        <v>-</v>
      </c>
      <c r="BH99" s="152" t="str">
        <f>IF(ISBLANK(Výsledky!$MU$3),"",Výsledky!MU44)</f>
        <v>-</v>
      </c>
      <c r="BI99" s="152" t="str">
        <f>IF(ISBLANK(Výsledky!$NB$3),"",Výsledky!NB44)</f>
        <v>-</v>
      </c>
      <c r="BJ99" s="152" t="str">
        <f>IF(ISBLANK(Výsledky!$NI$3),"",Výsledky!NI44)</f>
        <v/>
      </c>
      <c r="BK99" s="152" t="str">
        <f>IF(ISBLANK(Výsledky!$NP$3),"",Výsledky!NP44)</f>
        <v>-</v>
      </c>
      <c r="BL99" s="152" t="str">
        <f>IF(ISBLANK(Výsledky!$NW$3),"",Výsledky!NW44)</f>
        <v>-</v>
      </c>
      <c r="BM99" s="152" t="str">
        <f>IF(ISBLANK(Výsledky!$OD$3),"",Výsledky!OD44)</f>
        <v>-</v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>-</v>
      </c>
      <c r="BE100" s="152" t="str">
        <f>IF(ISBLANK(Výsledky!$LZ$3),"",Výsledky!LZ43)</f>
        <v>-</v>
      </c>
      <c r="BF100" s="152" t="str">
        <f>IF(ISBLANK(Výsledky!$MG$3),"",Výsledky!MG43)</f>
        <v>-</v>
      </c>
      <c r="BG100" s="152" t="str">
        <f>IF(ISBLANK(Výsledky!$MN$3),"",Výsledky!MN43)</f>
        <v>-</v>
      </c>
      <c r="BH100" s="152" t="str">
        <f>IF(ISBLANK(Výsledky!$MU$3),"",Výsledky!MU43)</f>
        <v>-</v>
      </c>
      <c r="BI100" s="152" t="str">
        <f>IF(ISBLANK(Výsledky!$NB$3),"",Výsledky!NB43)</f>
        <v>-</v>
      </c>
      <c r="BJ100" s="152" t="str">
        <f>IF(ISBLANK(Výsledky!$NI$3),"",Výsledky!NI43)</f>
        <v/>
      </c>
      <c r="BK100" s="152" t="str">
        <f>IF(ISBLANK(Výsledky!$NP$3),"",Výsledky!NP43)</f>
        <v>-</v>
      </c>
      <c r="BL100" s="152" t="str">
        <f>IF(ISBLANK(Výsledky!$NW$3),"",Výsledky!NW43)</f>
        <v>-</v>
      </c>
      <c r="BM100" s="152" t="str">
        <f>IF(ISBLANK(Výsledky!$OD$3),"",Výsledky!OD43)</f>
        <v>-</v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>-</v>
      </c>
      <c r="BE101" s="152" t="str">
        <f>IF(ISBLANK(Výsledky!$LZ$3),"",Výsledky!LZ50)</f>
        <v>-</v>
      </c>
      <c r="BF101" s="152" t="str">
        <f>IF(ISBLANK(Výsledky!$MG$3),"",Výsledky!MG50)</f>
        <v>-</v>
      </c>
      <c r="BG101" s="152" t="str">
        <f>IF(ISBLANK(Výsledky!$MN$3),"",Výsledky!MN50)</f>
        <v>-</v>
      </c>
      <c r="BH101" s="152" t="str">
        <f>IF(ISBLANK(Výsledky!$MU$3),"",Výsledky!MU50)</f>
        <v>-</v>
      </c>
      <c r="BI101" s="152" t="str">
        <f>IF(ISBLANK(Výsledky!$NB$3),"",Výsledky!NB50)</f>
        <v>-</v>
      </c>
      <c r="BJ101" s="152" t="str">
        <f>IF(ISBLANK(Výsledky!$NI$3),"",Výsledky!NI50)</f>
        <v/>
      </c>
      <c r="BK101" s="152" t="str">
        <f>IF(ISBLANK(Výsledky!$NP$3),"",Výsledky!NP50)</f>
        <v>-</v>
      </c>
      <c r="BL101" s="152" t="str">
        <f>IF(ISBLANK(Výsledky!$NW$3),"",Výsledky!NW50)</f>
        <v>-</v>
      </c>
      <c r="BM101" s="152" t="str">
        <f>IF(ISBLANK(Výsledky!$OD$3),"",Výsledky!OD50)</f>
        <v>-</v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>-</v>
      </c>
      <c r="BE102" s="152" t="str">
        <f>IF(ISBLANK(Výsledky!$LZ$3),"",Výsledky!LZ93)</f>
        <v>-</v>
      </c>
      <c r="BF102" s="152" t="str">
        <f>IF(ISBLANK(Výsledky!$MG$3),"",Výsledky!MG93)</f>
        <v>-</v>
      </c>
      <c r="BG102" s="152" t="str">
        <f>IF(ISBLANK(Výsledky!$MN$3),"",Výsledky!MN93)</f>
        <v>-</v>
      </c>
      <c r="BH102" s="152" t="str">
        <f>IF(ISBLANK(Výsledky!$MU$3),"",Výsledky!MU93)</f>
        <v>-</v>
      </c>
      <c r="BI102" s="152" t="str">
        <f>IF(ISBLANK(Výsledky!$NB$3),"",Výsledky!NB93)</f>
        <v>-</v>
      </c>
      <c r="BJ102" s="152" t="str">
        <f>IF(ISBLANK(Výsledky!$NI$3),"",Výsledky!NI93)</f>
        <v/>
      </c>
      <c r="BK102" s="152" t="str">
        <f>IF(ISBLANK(Výsledky!$NP$3),"",Výsledky!NP93)</f>
        <v>-</v>
      </c>
      <c r="BL102" s="152" t="str">
        <f>IF(ISBLANK(Výsledky!$NW$3),"",Výsledky!NW93)</f>
        <v>-</v>
      </c>
      <c r="BM102" s="152" t="str">
        <f>IF(ISBLANK(Výsledky!$OD$3),"",Výsledky!OD93)</f>
        <v>-</v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>-</v>
      </c>
      <c r="BE103" s="158" t="str">
        <f>IF(ISBLANK(Výsledky!$LZ$3),"",Výsledky!LZ28)</f>
        <v>-</v>
      </c>
      <c r="BF103" s="158" t="str">
        <f>IF(ISBLANK(Výsledky!$MG$3),"",Výsledky!MG28)</f>
        <v>-</v>
      </c>
      <c r="BG103" s="158" t="str">
        <f>IF(ISBLANK(Výsledky!$MN$3),"",Výsledky!MN28)</f>
        <v>-</v>
      </c>
      <c r="BH103" s="158" t="str">
        <f>IF(ISBLANK(Výsledky!$MU$3),"",Výsledky!MU28)</f>
        <v>-</v>
      </c>
      <c r="BI103" s="158" t="str">
        <f>IF(ISBLANK(Výsledky!$NB$3),"",Výsledky!NB28)</f>
        <v>-</v>
      </c>
      <c r="BJ103" s="158" t="str">
        <f>IF(ISBLANK(Výsledky!$NI$3),"",Výsledky!NI28)</f>
        <v/>
      </c>
      <c r="BK103" s="158" t="str">
        <f>IF(ISBLANK(Výsledky!$NP$3),"",Výsledky!NP28)</f>
        <v>-</v>
      </c>
      <c r="BL103" s="158" t="str">
        <f>IF(ISBLANK(Výsledky!$NW$3),"",Výsledky!NW28)</f>
        <v>-</v>
      </c>
      <c r="BM103" s="158" t="str">
        <f>IF(ISBLANK(Výsledky!$OD$3),"",Výsledky!OD28)</f>
        <v>-</v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46" t="s">
        <v>340</v>
      </c>
      <c r="C105" s="547"/>
      <c r="D105" s="548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49" t="s">
        <v>341</v>
      </c>
      <c r="D106" s="550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540" t="s">
        <v>342</v>
      </c>
      <c r="D107" s="541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542" t="s">
        <v>343</v>
      </c>
      <c r="D108" s="543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538" t="s">
        <v>344</v>
      </c>
      <c r="D109" s="539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2022-04-28T09:40:18Z</dcterms:modified>
</cp:coreProperties>
</file>