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A23" i="2"/>
  <c r="MD69" l="1"/>
  <c r="MD68"/>
  <c r="MD53"/>
  <c r="MD31"/>
  <c r="MD28"/>
  <c r="MD24"/>
  <c r="MD23"/>
  <c r="MD21"/>
  <c r="MD22"/>
  <c r="MD25"/>
  <c r="MD20"/>
  <c r="MD26"/>
  <c r="MD27"/>
  <c r="MD29"/>
  <c r="MD30"/>
  <c r="MD32"/>
  <c r="MD33"/>
  <c r="MD34"/>
  <c r="MD35"/>
  <c r="MD36"/>
  <c r="MD37"/>
  <c r="MD38"/>
  <c r="MD39"/>
  <c r="MD40"/>
  <c r="MD41"/>
  <c r="MD42"/>
  <c r="MD43"/>
  <c r="MD44"/>
  <c r="MD45"/>
  <c r="MD46"/>
  <c r="MD47"/>
  <c r="MD48"/>
  <c r="MD49"/>
  <c r="MD50"/>
  <c r="MD51"/>
  <c r="MD52"/>
  <c r="MD54"/>
  <c r="MD55"/>
  <c r="MD56"/>
  <c r="MD57"/>
  <c r="MD58"/>
  <c r="MD59"/>
  <c r="MD60"/>
  <c r="MD61"/>
  <c r="MD62"/>
  <c r="MD63"/>
  <c r="MD64"/>
  <c r="MD65"/>
  <c r="MD66"/>
  <c r="MD67"/>
  <c r="MD70"/>
  <c r="MD71"/>
  <c r="MD72"/>
  <c r="MD73"/>
  <c r="MD74"/>
  <c r="MD75"/>
  <c r="MD76"/>
  <c r="MD77"/>
  <c r="MD78"/>
  <c r="MD79"/>
  <c r="MD80"/>
  <c r="MD81"/>
  <c r="MD82"/>
  <c r="MD83"/>
  <c r="MD84"/>
  <c r="MD85"/>
  <c r="MD86"/>
  <c r="MD87"/>
  <c r="MD88"/>
  <c r="MD89"/>
  <c r="MD18"/>
  <c r="LX13"/>
  <c r="LX14"/>
  <c r="LX15"/>
  <c r="LX16"/>
  <c r="LX17"/>
  <c r="LX18"/>
  <c r="LX19"/>
  <c r="LX20"/>
  <c r="LX21"/>
  <c r="LX22"/>
  <c r="LX23"/>
  <c r="LX24"/>
  <c r="LX25"/>
  <c r="LX26"/>
  <c r="LX27"/>
  <c r="LX28"/>
  <c r="LX29"/>
  <c r="LX30"/>
  <c r="LX31"/>
  <c r="LX32"/>
  <c r="LX33"/>
  <c r="LX34"/>
  <c r="LX35"/>
  <c r="LX36"/>
  <c r="LX37"/>
  <c r="LX38"/>
  <c r="LX39"/>
  <c r="LX40"/>
  <c r="LX41"/>
  <c r="LX42"/>
  <c r="LX43"/>
  <c r="LX44"/>
  <c r="LX45"/>
  <c r="LX46"/>
  <c r="LX47"/>
  <c r="LX48"/>
  <c r="LX49"/>
  <c r="LX50"/>
  <c r="LX51"/>
  <c r="LX52"/>
  <c r="LX53"/>
  <c r="LX54"/>
  <c r="LX55"/>
  <c r="LX56"/>
  <c r="LX57"/>
  <c r="LX58"/>
  <c r="LX59"/>
  <c r="LX60"/>
  <c r="LX61"/>
  <c r="LX62"/>
  <c r="LX63"/>
  <c r="LX64"/>
  <c r="LX65"/>
  <c r="LX66"/>
  <c r="LX67"/>
  <c r="LX68"/>
  <c r="LX69"/>
  <c r="LX70"/>
  <c r="LX71"/>
  <c r="LX72"/>
  <c r="LX73"/>
  <c r="LX74"/>
  <c r="LX75"/>
  <c r="LX76"/>
  <c r="LX77"/>
  <c r="LX78"/>
  <c r="LX79"/>
  <c r="LX80"/>
  <c r="LX81"/>
  <c r="LX82"/>
  <c r="LX83"/>
  <c r="LX84"/>
  <c r="LX85"/>
  <c r="LX86"/>
  <c r="LX87"/>
  <c r="LX88"/>
  <c r="LX89"/>
  <c r="LX90"/>
  <c r="LW13"/>
  <c r="LW14"/>
  <c r="LW15"/>
  <c r="LW16"/>
  <c r="LW17"/>
  <c r="LW18"/>
  <c r="LW19"/>
  <c r="LW20"/>
  <c r="LW21"/>
  <c r="LW22"/>
  <c r="LW23"/>
  <c r="LW24"/>
  <c r="LW25"/>
  <c r="LW26"/>
  <c r="LW27"/>
  <c r="LW28"/>
  <c r="LW29"/>
  <c r="LW30"/>
  <c r="LW31"/>
  <c r="LW32"/>
  <c r="LW33"/>
  <c r="LW34"/>
  <c r="LW35"/>
  <c r="LW36"/>
  <c r="LW37"/>
  <c r="LW38"/>
  <c r="LW39"/>
  <c r="LW40"/>
  <c r="LW41"/>
  <c r="LW42"/>
  <c r="LW43"/>
  <c r="LW44"/>
  <c r="LW45"/>
  <c r="LW46"/>
  <c r="LW47"/>
  <c r="LW48"/>
  <c r="LW49"/>
  <c r="LW50"/>
  <c r="LW51"/>
  <c r="LW52"/>
  <c r="LW53"/>
  <c r="LW54"/>
  <c r="LW55"/>
  <c r="LW56"/>
  <c r="LW57"/>
  <c r="LW58"/>
  <c r="LW59"/>
  <c r="LW60"/>
  <c r="LW61"/>
  <c r="LW62"/>
  <c r="LW63"/>
  <c r="LW64"/>
  <c r="LW65"/>
  <c r="LW66"/>
  <c r="LW67"/>
  <c r="LW68"/>
  <c r="LW69"/>
  <c r="LW70"/>
  <c r="LW71"/>
  <c r="LW72"/>
  <c r="LW73"/>
  <c r="LW74"/>
  <c r="LW75"/>
  <c r="LW76"/>
  <c r="LW77"/>
  <c r="LW78"/>
  <c r="LW79"/>
  <c r="LW80"/>
  <c r="LW81"/>
  <c r="LW82"/>
  <c r="LW83"/>
  <c r="LW84"/>
  <c r="LW85"/>
  <c r="LW86"/>
  <c r="LW87"/>
  <c r="LW88"/>
  <c r="LW89"/>
  <c r="LW90"/>
  <c r="LX12"/>
  <c r="LW12"/>
  <c r="KV28" l="1"/>
  <c r="KU28"/>
  <c r="KU89"/>
  <c r="KV84"/>
  <c r="KU69"/>
  <c r="KU63"/>
  <c r="KV53"/>
  <c r="KU53"/>
  <c r="JE16"/>
  <c r="JF16"/>
  <c r="JE17"/>
  <c r="JF17"/>
  <c r="JE18"/>
  <c r="JF18"/>
  <c r="JE19"/>
  <c r="JF19"/>
  <c r="JE20"/>
  <c r="JF20"/>
  <c r="JE21"/>
  <c r="JF21"/>
  <c r="JE22"/>
  <c r="JF22"/>
  <c r="JE23"/>
  <c r="JF23"/>
  <c r="JE24"/>
  <c r="JF24"/>
  <c r="JE25"/>
  <c r="JF25"/>
  <c r="JE26"/>
  <c r="JF26"/>
  <c r="JE27"/>
  <c r="JF27"/>
  <c r="JE28"/>
  <c r="JF28"/>
  <c r="JE29"/>
  <c r="JF29"/>
  <c r="JE30"/>
  <c r="JF30"/>
  <c r="JE31"/>
  <c r="JF31"/>
  <c r="JE32"/>
  <c r="JF32"/>
  <c r="JE33"/>
  <c r="JF33"/>
  <c r="JE34"/>
  <c r="JF34"/>
  <c r="JE35"/>
  <c r="JF35"/>
  <c r="JE36"/>
  <c r="JF36"/>
  <c r="JE37"/>
  <c r="JF37"/>
  <c r="JE38"/>
  <c r="JF38"/>
  <c r="JE39"/>
  <c r="JF39"/>
  <c r="JE40"/>
  <c r="JF40"/>
  <c r="JE41"/>
  <c r="JF41"/>
  <c r="JE42"/>
  <c r="JF42"/>
  <c r="JE43"/>
  <c r="JF43"/>
  <c r="JE44"/>
  <c r="JF44"/>
  <c r="JE45"/>
  <c r="JF45"/>
  <c r="JE46"/>
  <c r="JF46"/>
  <c r="JE47"/>
  <c r="JF47"/>
  <c r="JE48"/>
  <c r="JF48"/>
  <c r="JE49"/>
  <c r="JF49"/>
  <c r="JE50"/>
  <c r="JF50"/>
  <c r="JE51"/>
  <c r="JF51"/>
  <c r="JE52"/>
  <c r="JF52"/>
  <c r="JE53"/>
  <c r="JF53"/>
  <c r="JE54"/>
  <c r="JF54"/>
  <c r="JE55"/>
  <c r="JF55"/>
  <c r="JE56"/>
  <c r="JF56"/>
  <c r="JE57"/>
  <c r="JF57"/>
  <c r="JE58"/>
  <c r="JF58"/>
  <c r="JE59"/>
  <c r="JF59"/>
  <c r="JE60"/>
  <c r="JF60"/>
  <c r="JE61"/>
  <c r="JF61"/>
  <c r="JE62"/>
  <c r="JF62"/>
  <c r="JE63"/>
  <c r="JF63"/>
  <c r="JE64"/>
  <c r="JF64"/>
  <c r="JE65"/>
  <c r="JF65"/>
  <c r="JE66"/>
  <c r="JF66"/>
  <c r="JE67"/>
  <c r="JF67"/>
  <c r="JE68"/>
  <c r="JF68"/>
  <c r="JE69"/>
  <c r="JF69"/>
  <c r="JE70"/>
  <c r="JF70"/>
  <c r="JE71"/>
  <c r="JF71"/>
  <c r="JE72"/>
  <c r="JF72"/>
  <c r="JE73"/>
  <c r="JF73"/>
  <c r="JE74"/>
  <c r="JF74"/>
  <c r="JE75"/>
  <c r="JF75"/>
  <c r="JE76"/>
  <c r="JF76"/>
  <c r="JE77"/>
  <c r="JF77"/>
  <c r="JE78"/>
  <c r="JF78"/>
  <c r="JE79"/>
  <c r="JF79"/>
  <c r="JE80"/>
  <c r="JF80"/>
  <c r="JE81"/>
  <c r="JF81"/>
  <c r="JE82"/>
  <c r="JF82"/>
  <c r="JE83"/>
  <c r="JF83"/>
  <c r="JE84"/>
  <c r="JF84"/>
  <c r="JE85"/>
  <c r="JF85"/>
  <c r="JE86"/>
  <c r="JF86"/>
  <c r="JE87"/>
  <c r="JF87"/>
  <c r="JE88"/>
  <c r="JF88"/>
  <c r="JE89"/>
  <c r="JF89"/>
  <c r="JE90"/>
  <c r="JF90"/>
  <c r="JF15"/>
  <c r="JE15"/>
  <c r="IC86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88" s="1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87" s="1"/>
  <c r="BX50"/>
  <c r="BX51"/>
  <c r="BX52"/>
  <c r="BX53"/>
  <c r="BX83" s="1"/>
  <c r="BX54"/>
  <c r="BX55"/>
  <c r="BX56"/>
  <c r="BX57"/>
  <c r="BX59"/>
  <c r="BX60"/>
  <c r="BX61"/>
  <c r="BX62"/>
  <c r="BX63"/>
  <c r="BX64"/>
  <c r="BX65"/>
  <c r="BX66"/>
  <c r="BX67"/>
  <c r="BX68"/>
  <c r="BX69"/>
  <c r="BX85" s="1"/>
  <c r="BX70"/>
  <c r="BX71"/>
  <c r="BX72"/>
  <c r="BX73"/>
  <c r="BX74"/>
  <c r="BX75"/>
  <c r="BX76"/>
  <c r="BX77"/>
  <c r="BX78"/>
  <c r="BX86" s="1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K100"/>
  <c r="MW100"/>
  <c r="MI100"/>
  <c r="LN100"/>
  <c r="LG100"/>
  <c r="KE100"/>
  <c r="JX100"/>
  <c r="IH100"/>
  <c r="HT100"/>
  <c r="QC106"/>
  <c r="PV106"/>
  <c r="PO106"/>
  <c r="PH106"/>
  <c r="PA106"/>
  <c r="OT106"/>
  <c r="OM106"/>
  <c r="OF106"/>
  <c r="NK106"/>
  <c r="MW106"/>
  <c r="MI106"/>
  <c r="LN106"/>
  <c r="LG106"/>
  <c r="KE106"/>
  <c r="JX106"/>
  <c r="IH106"/>
  <c r="HT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K95"/>
  <c r="MW95"/>
  <c r="MI95"/>
  <c r="LN95"/>
  <c r="LG95"/>
  <c r="KE95"/>
  <c r="JX95"/>
  <c r="IH95"/>
  <c r="HT95"/>
  <c r="QC93"/>
  <c r="PV93"/>
  <c r="PO93"/>
  <c r="PH93"/>
  <c r="PA93"/>
  <c r="OT93"/>
  <c r="OM93"/>
  <c r="OF93"/>
  <c r="NK93"/>
  <c r="MW93"/>
  <c r="MI93"/>
  <c r="LN93"/>
  <c r="LG93"/>
  <c r="KE93"/>
  <c r="JX93"/>
  <c r="IH93"/>
  <c r="HT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Z92"/>
  <c r="DJ92"/>
  <c r="BY92"/>
  <c r="BZ91"/>
  <c r="DF89"/>
  <c r="DM89"/>
  <c r="DK89"/>
  <c r="DL90"/>
  <c r="CK90"/>
  <c r="DA90"/>
  <c r="DQ90"/>
  <c r="EG90"/>
  <c r="CH90"/>
  <c r="CX90"/>
  <c r="DN90"/>
  <c r="ED90"/>
  <c r="CI90"/>
  <c r="DC90"/>
  <c r="EA90"/>
  <c r="CJ90"/>
  <c r="CY90"/>
  <c r="CZ90"/>
  <c r="DO89"/>
  <c r="CT89"/>
  <c r="CN89"/>
  <c r="DD89"/>
  <c r="DT89"/>
  <c r="EJ89"/>
  <c r="DS89"/>
  <c r="CX89"/>
  <c r="CB89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DQ89"/>
  <c r="BY89"/>
  <c r="DW89"/>
  <c r="CF89"/>
  <c r="DV89"/>
  <c r="CD89"/>
  <c r="EB90"/>
  <c r="CF90"/>
  <c r="CW90"/>
  <c r="DM90"/>
  <c r="EC90"/>
  <c r="CC90"/>
  <c r="CT90"/>
  <c r="DJ90"/>
  <c r="DZ90"/>
  <c r="CD90"/>
  <c r="CU90"/>
  <c r="DS90"/>
  <c r="CE90"/>
  <c r="DD90"/>
  <c r="CR90"/>
  <c r="DT90"/>
  <c r="DU89"/>
  <c r="CY89"/>
  <c r="CJ89"/>
  <c r="CZ89"/>
  <c r="DP89"/>
  <c r="EF89"/>
  <c r="DY89"/>
  <c r="DC89"/>
  <c r="CH89"/>
  <c r="CG89"/>
  <c r="CV92"/>
  <c r="CF92"/>
  <c r="CM92"/>
  <c r="CT92"/>
  <c r="CD92"/>
  <c r="DU91"/>
  <c r="DE91"/>
  <c r="CO91"/>
  <c r="BY91"/>
  <c r="DX91"/>
  <c r="DH91"/>
  <c r="CR91"/>
  <c r="CB91"/>
  <c r="DW91"/>
  <c r="DG91"/>
  <c r="EH92"/>
  <c r="DR92"/>
  <c r="CY92"/>
  <c r="DF91"/>
  <c r="EA89"/>
  <c r="CK89"/>
  <c r="EH89"/>
  <c r="CQ89"/>
  <c r="EG89"/>
  <c r="CP89"/>
  <c r="DP90"/>
  <c r="CB90"/>
  <c r="CS90"/>
  <c r="DI90"/>
  <c r="DY90"/>
  <c r="BY90"/>
  <c r="CP90"/>
  <c r="DF90"/>
  <c r="DV90"/>
  <c r="BZ90"/>
  <c r="CQ90"/>
  <c r="DO90"/>
  <c r="CA90"/>
  <c r="CV90"/>
  <c r="DW90"/>
  <c r="EJ90"/>
  <c r="DZ89"/>
  <c r="DE89"/>
  <c r="CI89"/>
  <c r="CE89"/>
  <c r="CV89"/>
  <c r="DL89"/>
  <c r="EB89"/>
  <c r="ED89"/>
  <c r="DI89"/>
  <c r="CM89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BZ92"/>
  <c r="CA91"/>
  <c r="DV92"/>
  <c r="DE92"/>
  <c r="DV91"/>
  <c r="CW89"/>
  <c r="CU89"/>
  <c r="DB89"/>
  <c r="DA89"/>
  <c r="EF90"/>
  <c r="CG90"/>
  <c r="CO90"/>
  <c r="DE90"/>
  <c r="DU90"/>
  <c r="EE90"/>
  <c r="CL90"/>
  <c r="DB90"/>
  <c r="DR90"/>
  <c r="EH90"/>
  <c r="CM90"/>
  <c r="DG90"/>
  <c r="EI90"/>
  <c r="CN90"/>
  <c r="DK90"/>
  <c r="DH90"/>
  <c r="EE89"/>
  <c r="DJ89"/>
  <c r="CO89"/>
  <c r="CA89"/>
  <c r="CR89"/>
  <c r="DH89"/>
  <c r="DX89"/>
  <c r="EI89"/>
  <c r="DN89"/>
  <c r="CS89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BY85" s="1"/>
  <c r="CC69"/>
  <c r="CC85" s="1"/>
  <c r="CG69"/>
  <c r="CG85" s="1"/>
  <c r="CK69"/>
  <c r="CK85" s="1"/>
  <c r="CO69"/>
  <c r="CO85" s="1"/>
  <c r="CS69"/>
  <c r="CS85" s="1"/>
  <c r="CW69"/>
  <c r="CW85" s="1"/>
  <c r="DA69"/>
  <c r="DA85" s="1"/>
  <c r="DE69"/>
  <c r="DE85" s="1"/>
  <c r="DI69"/>
  <c r="DI85" s="1"/>
  <c r="DM69"/>
  <c r="DM85" s="1"/>
  <c r="DQ69"/>
  <c r="DQ85" s="1"/>
  <c r="DU69"/>
  <c r="DU85" s="1"/>
  <c r="DY69"/>
  <c r="DY85" s="1"/>
  <c r="EC69"/>
  <c r="EC85" s="1"/>
  <c r="EG69"/>
  <c r="EG85" s="1"/>
  <c r="CB69"/>
  <c r="CB85" s="1"/>
  <c r="CF69"/>
  <c r="CF85" s="1"/>
  <c r="CJ69"/>
  <c r="CJ85" s="1"/>
  <c r="CN69"/>
  <c r="CN85" s="1"/>
  <c r="CR69"/>
  <c r="CR85" s="1"/>
  <c r="CV69"/>
  <c r="CV85" s="1"/>
  <c r="CZ69"/>
  <c r="CZ85" s="1"/>
  <c r="DD69"/>
  <c r="DD85" s="1"/>
  <c r="DH69"/>
  <c r="DH85" s="1"/>
  <c r="DL69"/>
  <c r="DL85" s="1"/>
  <c r="DP69"/>
  <c r="DP85" s="1"/>
  <c r="DT69"/>
  <c r="DT85" s="1"/>
  <c r="DX69"/>
  <c r="DX85" s="1"/>
  <c r="EB69"/>
  <c r="EB85" s="1"/>
  <c r="EF69"/>
  <c r="EF85" s="1"/>
  <c r="EJ69"/>
  <c r="EJ85" s="1"/>
  <c r="CA69"/>
  <c r="CA85" s="1"/>
  <c r="CE69"/>
  <c r="CE85" s="1"/>
  <c r="CI69"/>
  <c r="CI85" s="1"/>
  <c r="CM69"/>
  <c r="CM85" s="1"/>
  <c r="CQ69"/>
  <c r="CQ85" s="1"/>
  <c r="CU69"/>
  <c r="CU85" s="1"/>
  <c r="CY69"/>
  <c r="CY85" s="1"/>
  <c r="DC69"/>
  <c r="DC85" s="1"/>
  <c r="DG69"/>
  <c r="DG85" s="1"/>
  <c r="DK69"/>
  <c r="DK85" s="1"/>
  <c r="DO69"/>
  <c r="DO85" s="1"/>
  <c r="DS69"/>
  <c r="DS85" s="1"/>
  <c r="DW69"/>
  <c r="DW85" s="1"/>
  <c r="EA69"/>
  <c r="EA85" s="1"/>
  <c r="EE69"/>
  <c r="EE85" s="1"/>
  <c r="EI69"/>
  <c r="EI85" s="1"/>
  <c r="BZ69"/>
  <c r="BZ85" s="1"/>
  <c r="CD69"/>
  <c r="CD85" s="1"/>
  <c r="CH69"/>
  <c r="CH85" s="1"/>
  <c r="CL69"/>
  <c r="CL85" s="1"/>
  <c r="CP69"/>
  <c r="CP85" s="1"/>
  <c r="CT69"/>
  <c r="CT85" s="1"/>
  <c r="CX69"/>
  <c r="CX85" s="1"/>
  <c r="DB69"/>
  <c r="DB85" s="1"/>
  <c r="DF69"/>
  <c r="DF85" s="1"/>
  <c r="DJ69"/>
  <c r="DJ85" s="1"/>
  <c r="DN69"/>
  <c r="DN85" s="1"/>
  <c r="DR69"/>
  <c r="DR85" s="1"/>
  <c r="DV69"/>
  <c r="DV85" s="1"/>
  <c r="DZ69"/>
  <c r="DZ85" s="1"/>
  <c r="ED69"/>
  <c r="ED85" s="1"/>
  <c r="EH69"/>
  <c r="EH85" s="1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BY86" s="1"/>
  <c r="CC78"/>
  <c r="CC86" s="1"/>
  <c r="CG78"/>
  <c r="CG86" s="1"/>
  <c r="CK78"/>
  <c r="CK86" s="1"/>
  <c r="CO78"/>
  <c r="CO86" s="1"/>
  <c r="CS78"/>
  <c r="CS86" s="1"/>
  <c r="CW78"/>
  <c r="CW86" s="1"/>
  <c r="DA78"/>
  <c r="DA86" s="1"/>
  <c r="DE78"/>
  <c r="DE86" s="1"/>
  <c r="DI78"/>
  <c r="DI86" s="1"/>
  <c r="DM78"/>
  <c r="DM86" s="1"/>
  <c r="DQ78"/>
  <c r="DQ86" s="1"/>
  <c r="DU78"/>
  <c r="DU86" s="1"/>
  <c r="DY78"/>
  <c r="DY86" s="1"/>
  <c r="EC78"/>
  <c r="EC86" s="1"/>
  <c r="EG78"/>
  <c r="EG86" s="1"/>
  <c r="CB78"/>
  <c r="CB86" s="1"/>
  <c r="CF78"/>
  <c r="CF86" s="1"/>
  <c r="CJ78"/>
  <c r="CJ86" s="1"/>
  <c r="CN78"/>
  <c r="CN86" s="1"/>
  <c r="CR78"/>
  <c r="CR86" s="1"/>
  <c r="CV78"/>
  <c r="CV86" s="1"/>
  <c r="CZ78"/>
  <c r="CZ86" s="1"/>
  <c r="DD78"/>
  <c r="DD86" s="1"/>
  <c r="DH78"/>
  <c r="DH86" s="1"/>
  <c r="DL78"/>
  <c r="DL86" s="1"/>
  <c r="DP78"/>
  <c r="DP86" s="1"/>
  <c r="DT78"/>
  <c r="DT86" s="1"/>
  <c r="DX78"/>
  <c r="DX86" s="1"/>
  <c r="EB78"/>
  <c r="EB86" s="1"/>
  <c r="EF78"/>
  <c r="EF86" s="1"/>
  <c r="EJ78"/>
  <c r="EJ86" s="1"/>
  <c r="CA78"/>
  <c r="CA86" s="1"/>
  <c r="CE78"/>
  <c r="CE86" s="1"/>
  <c r="CI78"/>
  <c r="CI86" s="1"/>
  <c r="CM78"/>
  <c r="CM86" s="1"/>
  <c r="CQ78"/>
  <c r="CQ86" s="1"/>
  <c r="CU78"/>
  <c r="CU86" s="1"/>
  <c r="CY78"/>
  <c r="CY86" s="1"/>
  <c r="DC78"/>
  <c r="DC86" s="1"/>
  <c r="DG78"/>
  <c r="DG86" s="1"/>
  <c r="DK78"/>
  <c r="DK86" s="1"/>
  <c r="DO78"/>
  <c r="DO86" s="1"/>
  <c r="DS78"/>
  <c r="DS86" s="1"/>
  <c r="DW78"/>
  <c r="DW86" s="1"/>
  <c r="EA78"/>
  <c r="EA86" s="1"/>
  <c r="EE78"/>
  <c r="EE86" s="1"/>
  <c r="EI78"/>
  <c r="EI86" s="1"/>
  <c r="BZ78"/>
  <c r="BZ86" s="1"/>
  <c r="CD78"/>
  <c r="CD86" s="1"/>
  <c r="CH78"/>
  <c r="CH86" s="1"/>
  <c r="CL78"/>
  <c r="CL86" s="1"/>
  <c r="CP78"/>
  <c r="CP86" s="1"/>
  <c r="CT78"/>
  <c r="CT86" s="1"/>
  <c r="CX78"/>
  <c r="CX86" s="1"/>
  <c r="DB78"/>
  <c r="DB86" s="1"/>
  <c r="DF78"/>
  <c r="DF86" s="1"/>
  <c r="DJ78"/>
  <c r="DJ86" s="1"/>
  <c r="DN78"/>
  <c r="DN86" s="1"/>
  <c r="DR78"/>
  <c r="DR86" s="1"/>
  <c r="DV78"/>
  <c r="DV86" s="1"/>
  <c r="DZ78"/>
  <c r="DZ86" s="1"/>
  <c r="ED78"/>
  <c r="ED86" s="1"/>
  <c r="EH78"/>
  <c r="EH86" s="1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Y53"/>
  <c r="BY83" s="1"/>
  <c r="CC53"/>
  <c r="CC83" s="1"/>
  <c r="CG53"/>
  <c r="CG83" s="1"/>
  <c r="CK53"/>
  <c r="CK83" s="1"/>
  <c r="CO53"/>
  <c r="CO83" s="1"/>
  <c r="CS53"/>
  <c r="CW53"/>
  <c r="DA53"/>
  <c r="DE53"/>
  <c r="DI53"/>
  <c r="DM53"/>
  <c r="DQ53"/>
  <c r="DU53"/>
  <c r="DY53"/>
  <c r="EC53"/>
  <c r="EG53"/>
  <c r="CB53"/>
  <c r="CB83" s="1"/>
  <c r="CF53"/>
  <c r="CF83" s="1"/>
  <c r="CJ53"/>
  <c r="CJ83" s="1"/>
  <c r="CN53"/>
  <c r="CN83" s="1"/>
  <c r="CR53"/>
  <c r="CR83" s="1"/>
  <c r="CV53"/>
  <c r="CZ53"/>
  <c r="DD53"/>
  <c r="DH53"/>
  <c r="DL53"/>
  <c r="DP53"/>
  <c r="DT53"/>
  <c r="DX53"/>
  <c r="EB53"/>
  <c r="EF53"/>
  <c r="EJ53"/>
  <c r="CA53"/>
  <c r="CA83" s="1"/>
  <c r="CE53"/>
  <c r="CE83" s="1"/>
  <c r="CI53"/>
  <c r="CI83" s="1"/>
  <c r="CM53"/>
  <c r="CM83" s="1"/>
  <c r="CQ53"/>
  <c r="CQ83" s="1"/>
  <c r="CU53"/>
  <c r="CY53"/>
  <c r="DC53"/>
  <c r="DG53"/>
  <c r="DK53"/>
  <c r="DO53"/>
  <c r="DS53"/>
  <c r="DW53"/>
  <c r="EA53"/>
  <c r="EE53"/>
  <c r="EI53"/>
  <c r="BZ53"/>
  <c r="BZ83" s="1"/>
  <c r="CD53"/>
  <c r="CD83" s="1"/>
  <c r="CH53"/>
  <c r="CH83" s="1"/>
  <c r="CL53"/>
  <c r="CL83" s="1"/>
  <c r="CP53"/>
  <c r="CP83" s="1"/>
  <c r="CT53"/>
  <c r="CX53"/>
  <c r="DB53"/>
  <c r="DF53"/>
  <c r="DJ53"/>
  <c r="DN53"/>
  <c r="DR53"/>
  <c r="DV53"/>
  <c r="DZ53"/>
  <c r="ED53"/>
  <c r="EH53"/>
  <c r="BZ49"/>
  <c r="BZ87" s="1"/>
  <c r="CD49"/>
  <c r="CD87" s="1"/>
  <c r="CH49"/>
  <c r="CH87" s="1"/>
  <c r="CL49"/>
  <c r="CL87" s="1"/>
  <c r="CP49"/>
  <c r="CP87" s="1"/>
  <c r="CT49"/>
  <c r="CT87" s="1"/>
  <c r="CX49"/>
  <c r="CX87" s="1"/>
  <c r="DB49"/>
  <c r="DB87" s="1"/>
  <c r="DF49"/>
  <c r="DF87" s="1"/>
  <c r="DJ49"/>
  <c r="DJ87" s="1"/>
  <c r="DN49"/>
  <c r="DN87" s="1"/>
  <c r="DR49"/>
  <c r="DR87" s="1"/>
  <c r="DV49"/>
  <c r="DV87" s="1"/>
  <c r="DZ49"/>
  <c r="DZ87" s="1"/>
  <c r="ED49"/>
  <c r="ED87" s="1"/>
  <c r="EH49"/>
  <c r="EH87" s="1"/>
  <c r="BY49"/>
  <c r="BY87" s="1"/>
  <c r="CB49"/>
  <c r="CB87" s="1"/>
  <c r="CF49"/>
  <c r="CF87" s="1"/>
  <c r="CJ49"/>
  <c r="CJ87" s="1"/>
  <c r="CN49"/>
  <c r="CN87" s="1"/>
  <c r="CR49"/>
  <c r="CR87" s="1"/>
  <c r="CV49"/>
  <c r="CV87" s="1"/>
  <c r="CZ49"/>
  <c r="CZ87" s="1"/>
  <c r="DD49"/>
  <c r="DD87" s="1"/>
  <c r="DH49"/>
  <c r="DH87" s="1"/>
  <c r="DL49"/>
  <c r="DL87" s="1"/>
  <c r="DP49"/>
  <c r="DP87" s="1"/>
  <c r="DT49"/>
  <c r="DT87" s="1"/>
  <c r="DX49"/>
  <c r="DX87" s="1"/>
  <c r="EB49"/>
  <c r="EB87" s="1"/>
  <c r="EF49"/>
  <c r="EF87" s="1"/>
  <c r="EJ49"/>
  <c r="EJ87" s="1"/>
  <c r="CG49"/>
  <c r="CG87" s="1"/>
  <c r="CO49"/>
  <c r="CO87" s="1"/>
  <c r="CW49"/>
  <c r="CW87" s="1"/>
  <c r="DE49"/>
  <c r="DE87" s="1"/>
  <c r="DM49"/>
  <c r="DM87" s="1"/>
  <c r="DU49"/>
  <c r="DU87" s="1"/>
  <c r="EC49"/>
  <c r="EC87" s="1"/>
  <c r="CE49"/>
  <c r="CE87" s="1"/>
  <c r="CM49"/>
  <c r="CM87" s="1"/>
  <c r="CU49"/>
  <c r="CU87" s="1"/>
  <c r="DC49"/>
  <c r="DC87" s="1"/>
  <c r="DK49"/>
  <c r="DK87" s="1"/>
  <c r="DS49"/>
  <c r="DS87" s="1"/>
  <c r="EA49"/>
  <c r="EA87" s="1"/>
  <c r="EI49"/>
  <c r="EI87" s="1"/>
  <c r="CC49"/>
  <c r="CC87" s="1"/>
  <c r="CK49"/>
  <c r="CK87" s="1"/>
  <c r="CS49"/>
  <c r="CS87" s="1"/>
  <c r="DA49"/>
  <c r="DA87" s="1"/>
  <c r="DI49"/>
  <c r="DI87" s="1"/>
  <c r="DQ49"/>
  <c r="DQ87" s="1"/>
  <c r="DY49"/>
  <c r="DY87" s="1"/>
  <c r="EG49"/>
  <c r="EG87" s="1"/>
  <c r="CA49"/>
  <c r="CA87" s="1"/>
  <c r="CI49"/>
  <c r="CI87" s="1"/>
  <c r="CQ49"/>
  <c r="CQ87" s="1"/>
  <c r="CY49"/>
  <c r="CY87" s="1"/>
  <c r="DG49"/>
  <c r="DG87" s="1"/>
  <c r="DO49"/>
  <c r="DO87" s="1"/>
  <c r="DW49"/>
  <c r="DW87" s="1"/>
  <c r="EE49"/>
  <c r="EE87" s="1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BZ88" s="1"/>
  <c r="CD25"/>
  <c r="CD88" s="1"/>
  <c r="CH25"/>
  <c r="CH88" s="1"/>
  <c r="CL25"/>
  <c r="CL88" s="1"/>
  <c r="CP25"/>
  <c r="CP88" s="1"/>
  <c r="CT25"/>
  <c r="CT88" s="1"/>
  <c r="CX25"/>
  <c r="CX88" s="1"/>
  <c r="DB25"/>
  <c r="DB88" s="1"/>
  <c r="DF25"/>
  <c r="DF88" s="1"/>
  <c r="DJ25"/>
  <c r="DJ88" s="1"/>
  <c r="DN25"/>
  <c r="DR25"/>
  <c r="DV25"/>
  <c r="DV88" s="1"/>
  <c r="DZ25"/>
  <c r="DZ88" s="1"/>
  <c r="ED25"/>
  <c r="ED88" s="1"/>
  <c r="EH25"/>
  <c r="EH88" s="1"/>
  <c r="BY25"/>
  <c r="BY88" s="1"/>
  <c r="CC25"/>
  <c r="CC88" s="1"/>
  <c r="CG25"/>
  <c r="CG88" s="1"/>
  <c r="CK25"/>
  <c r="CK88" s="1"/>
  <c r="CO25"/>
  <c r="CO88" s="1"/>
  <c r="CS25"/>
  <c r="CS88" s="1"/>
  <c r="CW25"/>
  <c r="DA25"/>
  <c r="DE25"/>
  <c r="DE88" s="1"/>
  <c r="DI25"/>
  <c r="DI88" s="1"/>
  <c r="DM25"/>
  <c r="DM88" s="1"/>
  <c r="DQ25"/>
  <c r="DQ88" s="1"/>
  <c r="DU25"/>
  <c r="DU88" s="1"/>
  <c r="DY25"/>
  <c r="DY88" s="1"/>
  <c r="EC25"/>
  <c r="EC88" s="1"/>
  <c r="EG25"/>
  <c r="EG88" s="1"/>
  <c r="CB25"/>
  <c r="CB88" s="1"/>
  <c r="CF25"/>
  <c r="CF88" s="1"/>
  <c r="CJ25"/>
  <c r="CN25"/>
  <c r="CR25"/>
  <c r="CR88" s="1"/>
  <c r="CV25"/>
  <c r="CV88" s="1"/>
  <c r="CZ25"/>
  <c r="CZ88" s="1"/>
  <c r="DD25"/>
  <c r="DD88" s="1"/>
  <c r="DH25"/>
  <c r="DH88" s="1"/>
  <c r="DL25"/>
  <c r="DL88" s="1"/>
  <c r="DP25"/>
  <c r="DP88" s="1"/>
  <c r="DT25"/>
  <c r="DT88" s="1"/>
  <c r="DX25"/>
  <c r="DX88" s="1"/>
  <c r="EB25"/>
  <c r="EB88" s="1"/>
  <c r="EF25"/>
  <c r="EF88" s="1"/>
  <c r="EJ25"/>
  <c r="EJ88" s="1"/>
  <c r="CA25"/>
  <c r="CA88" s="1"/>
  <c r="CE25"/>
  <c r="CE88" s="1"/>
  <c r="CI25"/>
  <c r="CI88" s="1"/>
  <c r="CM25"/>
  <c r="CM88" s="1"/>
  <c r="CQ25"/>
  <c r="CQ88" s="1"/>
  <c r="CU25"/>
  <c r="CU88" s="1"/>
  <c r="CY25"/>
  <c r="CY88" s="1"/>
  <c r="DC25"/>
  <c r="DC88" s="1"/>
  <c r="DG25"/>
  <c r="DG88" s="1"/>
  <c r="DK25"/>
  <c r="DK88" s="1"/>
  <c r="DO25"/>
  <c r="DS25"/>
  <c r="DW25"/>
  <c r="DW88" s="1"/>
  <c r="EA25"/>
  <c r="EA88" s="1"/>
  <c r="EE25"/>
  <c r="EE88" s="1"/>
  <c r="EI25"/>
  <c r="EI88" s="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Y13"/>
  <c r="MB13"/>
  <c r="MC13"/>
  <c r="MD13"/>
  <c r="ME13"/>
  <c r="MF13"/>
  <c r="MI13"/>
  <c r="MJ13"/>
  <c r="MK13"/>
  <c r="ML13"/>
  <c r="MM13"/>
  <c r="MN13"/>
  <c r="MP13"/>
  <c r="MQ13"/>
  <c r="MR13"/>
  <c r="MS13"/>
  <c r="MT13"/>
  <c r="MW13"/>
  <c r="MX13"/>
  <c r="MY13"/>
  <c r="MZ13"/>
  <c r="NA13"/>
  <c r="NB13"/>
  <c r="ND13"/>
  <c r="NE13"/>
  <c r="NF13"/>
  <c r="NG13"/>
  <c r="NH13"/>
  <c r="NK13"/>
  <c r="NL13"/>
  <c r="NM13"/>
  <c r="NN13"/>
  <c r="NO13"/>
  <c r="NP13"/>
  <c r="NR13"/>
  <c r="NS13"/>
  <c r="NT13"/>
  <c r="NU13"/>
  <c r="NV13"/>
  <c r="NY13"/>
  <c r="NZ13"/>
  <c r="OA13"/>
  <c r="OB13"/>
  <c r="OC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G15"/>
  <c r="JJ15"/>
  <c r="JK15"/>
  <c r="JL15"/>
  <c r="JM15"/>
  <c r="JN15"/>
  <c r="JQ15"/>
  <c r="JR15"/>
  <c r="JS15"/>
  <c r="JT15"/>
  <c r="JU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Y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O17"/>
  <c r="BP17"/>
  <c r="BQ17"/>
  <c r="BR17"/>
  <c r="BS17"/>
  <c r="BV17"/>
  <c r="BW17"/>
  <c r="BX17"/>
  <c r="BY17"/>
  <c r="BZ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G17"/>
  <c r="JJ17"/>
  <c r="JK17"/>
  <c r="JL17"/>
  <c r="JM17"/>
  <c r="JN17"/>
  <c r="JQ17"/>
  <c r="JR17"/>
  <c r="JS17"/>
  <c r="JT17"/>
  <c r="JU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S17"/>
  <c r="KT17"/>
  <c r="KU17"/>
  <c r="KV17"/>
  <c r="KW17"/>
  <c r="KZ17"/>
  <c r="LA17"/>
  <c r="LB17"/>
  <c r="LC17"/>
  <c r="LD17"/>
  <c r="LG17"/>
  <c r="LH17"/>
  <c r="LI17"/>
  <c r="LJ17"/>
  <c r="LK17"/>
  <c r="LL17"/>
  <c r="LN17"/>
  <c r="LO17"/>
  <c r="LP17"/>
  <c r="LQ17"/>
  <c r="LR17"/>
  <c r="LS17"/>
  <c r="LU17"/>
  <c r="LV17"/>
  <c r="LY17"/>
  <c r="MB17"/>
  <c r="MC17"/>
  <c r="MD17"/>
  <c r="ME17"/>
  <c r="MF17"/>
  <c r="MI17"/>
  <c r="MJ17"/>
  <c r="MK17"/>
  <c r="ML17"/>
  <c r="MM17"/>
  <c r="MN17"/>
  <c r="MP17"/>
  <c r="MQ17"/>
  <c r="MR17"/>
  <c r="MS17"/>
  <c r="MT17"/>
  <c r="MW17"/>
  <c r="MX17"/>
  <c r="MY17"/>
  <c r="MZ17"/>
  <c r="NA17"/>
  <c r="NB17"/>
  <c r="ND17"/>
  <c r="NE17"/>
  <c r="NF17"/>
  <c r="NG17"/>
  <c r="NH17"/>
  <c r="NK17"/>
  <c r="NL17"/>
  <c r="NM17"/>
  <c r="NN17"/>
  <c r="NO17"/>
  <c r="NP17"/>
  <c r="NR17"/>
  <c r="NS17"/>
  <c r="NT17"/>
  <c r="NU17"/>
  <c r="NV17"/>
  <c r="NY17"/>
  <c r="NZ17"/>
  <c r="OA17"/>
  <c r="OB17"/>
  <c r="OC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O18"/>
  <c r="BP18"/>
  <c r="BQ18"/>
  <c r="BR18"/>
  <c r="BS18"/>
  <c r="BV18"/>
  <c r="BW18"/>
  <c r="BX18"/>
  <c r="BY18"/>
  <c r="BZ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G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Z18"/>
  <c r="LA18"/>
  <c r="LB18"/>
  <c r="LC18"/>
  <c r="LD18"/>
  <c r="LG18"/>
  <c r="LH18"/>
  <c r="LI18"/>
  <c r="LJ18"/>
  <c r="LK18"/>
  <c r="LL18"/>
  <c r="LN18"/>
  <c r="LO18"/>
  <c r="LP18"/>
  <c r="LQ18"/>
  <c r="LR18"/>
  <c r="LS18"/>
  <c r="LU18"/>
  <c r="LV18"/>
  <c r="LY18"/>
  <c r="MB18"/>
  <c r="MC18"/>
  <c r="ME18"/>
  <c r="MF18"/>
  <c r="MI18"/>
  <c r="MJ18"/>
  <c r="MK18"/>
  <c r="ML18"/>
  <c r="MM18"/>
  <c r="MN18"/>
  <c r="MP18"/>
  <c r="MQ18"/>
  <c r="MR18"/>
  <c r="MS18"/>
  <c r="MT18"/>
  <c r="MW18"/>
  <c r="MX18"/>
  <c r="MY18"/>
  <c r="MZ18"/>
  <c r="NA18"/>
  <c r="NB18"/>
  <c r="ND18"/>
  <c r="NE18"/>
  <c r="NF18"/>
  <c r="NG18"/>
  <c r="NH18"/>
  <c r="NK18"/>
  <c r="NL18"/>
  <c r="NM18"/>
  <c r="NN18"/>
  <c r="NO18"/>
  <c r="NP18"/>
  <c r="NR18"/>
  <c r="NS18"/>
  <c r="NT18"/>
  <c r="NU18"/>
  <c r="NV18"/>
  <c r="NY18"/>
  <c r="NZ18"/>
  <c r="OA18"/>
  <c r="OB18"/>
  <c r="OC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O19"/>
  <c r="BP19"/>
  <c r="BQ19"/>
  <c r="BR19"/>
  <c r="BS19"/>
  <c r="BV19"/>
  <c r="BW19"/>
  <c r="BX19"/>
  <c r="BY19"/>
  <c r="BZ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G19"/>
  <c r="JJ19"/>
  <c r="JK19"/>
  <c r="JL19"/>
  <c r="JM19"/>
  <c r="JN19"/>
  <c r="JQ19"/>
  <c r="JR19"/>
  <c r="JS19"/>
  <c r="JT19"/>
  <c r="JU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S19"/>
  <c r="KT19"/>
  <c r="KU19"/>
  <c r="KV19"/>
  <c r="KW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Y19"/>
  <c r="LZ19"/>
  <c r="MB19"/>
  <c r="MC19"/>
  <c r="MD19"/>
  <c r="ME19"/>
  <c r="MF19"/>
  <c r="MI19"/>
  <c r="MJ19"/>
  <c r="MK19"/>
  <c r="ML19"/>
  <c r="MM19"/>
  <c r="MN19"/>
  <c r="MP19"/>
  <c r="MQ19"/>
  <c r="MR19"/>
  <c r="MS19"/>
  <c r="MT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G20"/>
  <c r="JJ20"/>
  <c r="JK20"/>
  <c r="JL20"/>
  <c r="JM20"/>
  <c r="JN20"/>
  <c r="JQ20"/>
  <c r="JR20"/>
  <c r="JS20"/>
  <c r="JT20"/>
  <c r="JU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S20"/>
  <c r="KT20"/>
  <c r="KU20"/>
  <c r="KV20"/>
  <c r="KW20"/>
  <c r="KX20"/>
  <c r="KZ20"/>
  <c r="LA20"/>
  <c r="LB20"/>
  <c r="LC20"/>
  <c r="LD20"/>
  <c r="LG20"/>
  <c r="LH20"/>
  <c r="LI20"/>
  <c r="LJ20"/>
  <c r="LK20"/>
  <c r="LL20"/>
  <c r="LN20"/>
  <c r="LO20"/>
  <c r="LP20"/>
  <c r="LQ20"/>
  <c r="LR20"/>
  <c r="LS20"/>
  <c r="LU20"/>
  <c r="LV20"/>
  <c r="LY20"/>
  <c r="MB20"/>
  <c r="MC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Y21"/>
  <c r="LZ21"/>
  <c r="MB21"/>
  <c r="MC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Y22"/>
  <c r="LZ22"/>
  <c r="MB22"/>
  <c r="MC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O23"/>
  <c r="BP23"/>
  <c r="BQ23"/>
  <c r="BR23"/>
  <c r="BS23"/>
  <c r="BT23"/>
  <c r="BV23"/>
  <c r="CA23" s="1"/>
  <c r="BW23"/>
  <c r="BX23"/>
  <c r="BY23"/>
  <c r="BZ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G23"/>
  <c r="JJ23"/>
  <c r="JK23"/>
  <c r="JL23"/>
  <c r="JM23"/>
  <c r="JN23"/>
  <c r="JQ23"/>
  <c r="JR23"/>
  <c r="JS23"/>
  <c r="JT23"/>
  <c r="JU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S23"/>
  <c r="KT23"/>
  <c r="KU23"/>
  <c r="KV23"/>
  <c r="KW23"/>
  <c r="KZ23"/>
  <c r="LA23"/>
  <c r="LB23"/>
  <c r="LC23"/>
  <c r="LD23"/>
  <c r="LG23"/>
  <c r="LH23"/>
  <c r="LI23"/>
  <c r="LJ23"/>
  <c r="LK23"/>
  <c r="LL23"/>
  <c r="LN23"/>
  <c r="LO23"/>
  <c r="LP23"/>
  <c r="LQ23"/>
  <c r="LR23"/>
  <c r="LS23"/>
  <c r="LU23"/>
  <c r="LV23"/>
  <c r="LY23"/>
  <c r="MB23"/>
  <c r="MC23"/>
  <c r="ME23"/>
  <c r="MF23"/>
  <c r="MI23"/>
  <c r="MJ23"/>
  <c r="MK23"/>
  <c r="ML23"/>
  <c r="MM23"/>
  <c r="MN23"/>
  <c r="MP23"/>
  <c r="MQ23"/>
  <c r="MR23"/>
  <c r="MS23"/>
  <c r="MT23"/>
  <c r="MW23"/>
  <c r="MX23"/>
  <c r="MY23"/>
  <c r="MZ23"/>
  <c r="NA23"/>
  <c r="NB23"/>
  <c r="ND23"/>
  <c r="NE23"/>
  <c r="NF23"/>
  <c r="NG23"/>
  <c r="NH23"/>
  <c r="NK23"/>
  <c r="NL23"/>
  <c r="NM23"/>
  <c r="NN23"/>
  <c r="NO23"/>
  <c r="NP23"/>
  <c r="NR23"/>
  <c r="NS23"/>
  <c r="NT23"/>
  <c r="NU23"/>
  <c r="NV23"/>
  <c r="NY23"/>
  <c r="NZ23"/>
  <c r="OB23"/>
  <c r="OC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O24"/>
  <c r="BP24"/>
  <c r="BQ24"/>
  <c r="BR24"/>
  <c r="BS24"/>
  <c r="BV24"/>
  <c r="BW24"/>
  <c r="BX24"/>
  <c r="BY24"/>
  <c r="BZ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G24"/>
  <c r="JJ24"/>
  <c r="JK24"/>
  <c r="JL24"/>
  <c r="JM24"/>
  <c r="JN24"/>
  <c r="JQ24"/>
  <c r="JR24"/>
  <c r="JS24"/>
  <c r="JT24"/>
  <c r="JU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S24"/>
  <c r="KT24"/>
  <c r="KU24"/>
  <c r="KV24"/>
  <c r="KW24"/>
  <c r="KZ24"/>
  <c r="LA24"/>
  <c r="LB24"/>
  <c r="LC24"/>
  <c r="LD24"/>
  <c r="LG24"/>
  <c r="LH24"/>
  <c r="LI24"/>
  <c r="LJ24"/>
  <c r="LK24"/>
  <c r="LL24"/>
  <c r="LN24"/>
  <c r="LO24"/>
  <c r="LP24"/>
  <c r="LQ24"/>
  <c r="LR24"/>
  <c r="LS24"/>
  <c r="LU24"/>
  <c r="LV24"/>
  <c r="LY24"/>
  <c r="MB24"/>
  <c r="MC24"/>
  <c r="ME24"/>
  <c r="MF24"/>
  <c r="MI24"/>
  <c r="MJ24"/>
  <c r="MK24"/>
  <c r="ML24"/>
  <c r="MM24"/>
  <c r="MN24"/>
  <c r="MP24"/>
  <c r="MQ24"/>
  <c r="MR24"/>
  <c r="MS24"/>
  <c r="MT24"/>
  <c r="MW24"/>
  <c r="MX24"/>
  <c r="MY24"/>
  <c r="MZ24"/>
  <c r="NA24"/>
  <c r="NB24"/>
  <c r="ND24"/>
  <c r="NE24"/>
  <c r="NF24"/>
  <c r="NG24"/>
  <c r="NH24"/>
  <c r="NK24"/>
  <c r="NL24"/>
  <c r="NM24"/>
  <c r="NN24"/>
  <c r="NO24"/>
  <c r="NP24"/>
  <c r="NR24"/>
  <c r="NS24"/>
  <c r="NT24"/>
  <c r="NU24"/>
  <c r="NV24"/>
  <c r="NY24"/>
  <c r="NZ24"/>
  <c r="OA24"/>
  <c r="OB24"/>
  <c r="OC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Y25"/>
  <c r="LZ25"/>
  <c r="MB25"/>
  <c r="MC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O26"/>
  <c r="BP26"/>
  <c r="BQ26"/>
  <c r="BR26"/>
  <c r="BS26"/>
  <c r="BV26"/>
  <c r="BW26"/>
  <c r="BX26"/>
  <c r="BY26"/>
  <c r="BZ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G26"/>
  <c r="JJ26"/>
  <c r="JK26"/>
  <c r="JL26"/>
  <c r="JM26"/>
  <c r="JN26"/>
  <c r="JQ26"/>
  <c r="JR26"/>
  <c r="JS26"/>
  <c r="JT26"/>
  <c r="JU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L26"/>
  <c r="LN26"/>
  <c r="LO26"/>
  <c r="LP26"/>
  <c r="LQ26"/>
  <c r="LR26"/>
  <c r="LS26"/>
  <c r="LU26"/>
  <c r="LV26"/>
  <c r="LY26"/>
  <c r="MB26"/>
  <c r="MC26"/>
  <c r="ME26"/>
  <c r="MF26"/>
  <c r="MI26"/>
  <c r="MJ26"/>
  <c r="MK26"/>
  <c r="ML26"/>
  <c r="MM26"/>
  <c r="MN26"/>
  <c r="MP26"/>
  <c r="MQ26"/>
  <c r="MR26"/>
  <c r="MS26"/>
  <c r="MT26"/>
  <c r="MW26"/>
  <c r="MX26"/>
  <c r="MY26"/>
  <c r="MZ26"/>
  <c r="NA26"/>
  <c r="NB26"/>
  <c r="ND26"/>
  <c r="NE26"/>
  <c r="NF26"/>
  <c r="NG26"/>
  <c r="NH26"/>
  <c r="NK26"/>
  <c r="NL26"/>
  <c r="NM26"/>
  <c r="NN26"/>
  <c r="NO26"/>
  <c r="NP26"/>
  <c r="NR26"/>
  <c r="NS26"/>
  <c r="NT26"/>
  <c r="NU26"/>
  <c r="NV26"/>
  <c r="NY26"/>
  <c r="NZ26"/>
  <c r="OA26"/>
  <c r="OB26"/>
  <c r="OC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G27"/>
  <c r="JH27"/>
  <c r="JJ27"/>
  <c r="JK27"/>
  <c r="JL27"/>
  <c r="JM27"/>
  <c r="JN27"/>
  <c r="JO27"/>
  <c r="JQ27"/>
  <c r="JR27"/>
  <c r="JS27"/>
  <c r="JT27"/>
  <c r="JU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Y27"/>
  <c r="LZ27"/>
  <c r="MB27"/>
  <c r="MC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G28"/>
  <c r="JJ28"/>
  <c r="JK28"/>
  <c r="JL28"/>
  <c r="JM28"/>
  <c r="JN28"/>
  <c r="JQ28"/>
  <c r="JR28"/>
  <c r="JS28"/>
  <c r="JT28"/>
  <c r="JU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S28"/>
  <c r="KT28"/>
  <c r="KW28"/>
  <c r="KZ28"/>
  <c r="LA28"/>
  <c r="LB28"/>
  <c r="LC28"/>
  <c r="LD28"/>
  <c r="LG28"/>
  <c r="LH28"/>
  <c r="LI28"/>
  <c r="LJ28"/>
  <c r="LK28"/>
  <c r="LL28"/>
  <c r="LN28"/>
  <c r="LO28"/>
  <c r="LP28"/>
  <c r="LQ28"/>
  <c r="LR28"/>
  <c r="LS28"/>
  <c r="LU28"/>
  <c r="LV28"/>
  <c r="LZ28" s="1"/>
  <c r="LY28"/>
  <c r="MB28"/>
  <c r="MC28"/>
  <c r="ME28"/>
  <c r="MF28"/>
  <c r="MI28"/>
  <c r="MJ28"/>
  <c r="MK28"/>
  <c r="ML28"/>
  <c r="MM28"/>
  <c r="MN28"/>
  <c r="MP28"/>
  <c r="MQ28"/>
  <c r="MR28"/>
  <c r="MS28"/>
  <c r="MT28"/>
  <c r="MW28"/>
  <c r="MX28"/>
  <c r="MY28"/>
  <c r="MZ28"/>
  <c r="NA28"/>
  <c r="NB28"/>
  <c r="ND28"/>
  <c r="NE28"/>
  <c r="NF28"/>
  <c r="NG28"/>
  <c r="NH28"/>
  <c r="NK28"/>
  <c r="NL28"/>
  <c r="NM28"/>
  <c r="NN28"/>
  <c r="NO28"/>
  <c r="NP28"/>
  <c r="NR28"/>
  <c r="NS28"/>
  <c r="NT28"/>
  <c r="NU28"/>
  <c r="NV28"/>
  <c r="NY28"/>
  <c r="NZ28"/>
  <c r="OA28"/>
  <c r="OB28"/>
  <c r="OC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O29"/>
  <c r="BP29"/>
  <c r="BQ29"/>
  <c r="BR29"/>
  <c r="BS29"/>
  <c r="BV29"/>
  <c r="BW29"/>
  <c r="BX29"/>
  <c r="BY29"/>
  <c r="BZ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G29"/>
  <c r="JJ29"/>
  <c r="JK29"/>
  <c r="JL29"/>
  <c r="JM29"/>
  <c r="JN29"/>
  <c r="JQ29"/>
  <c r="JR29"/>
  <c r="JS29"/>
  <c r="JT29"/>
  <c r="JU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S29"/>
  <c r="KT29"/>
  <c r="KU29"/>
  <c r="KV29"/>
  <c r="KW29"/>
  <c r="KZ29"/>
  <c r="LA29"/>
  <c r="LB29"/>
  <c r="LC29"/>
  <c r="LD29"/>
  <c r="LG29"/>
  <c r="LH29"/>
  <c r="LI29"/>
  <c r="LJ29"/>
  <c r="LK29"/>
  <c r="LL29"/>
  <c r="LN29"/>
  <c r="LO29"/>
  <c r="LP29"/>
  <c r="LQ29"/>
  <c r="LR29"/>
  <c r="LS29"/>
  <c r="LU29"/>
  <c r="LV29"/>
  <c r="LY29"/>
  <c r="MB29"/>
  <c r="MC29"/>
  <c r="ME29"/>
  <c r="MF29"/>
  <c r="MI29"/>
  <c r="MJ29"/>
  <c r="MK29"/>
  <c r="ML29"/>
  <c r="MM29"/>
  <c r="MN29"/>
  <c r="MP29"/>
  <c r="MQ29"/>
  <c r="MR29"/>
  <c r="MS29"/>
  <c r="MT29"/>
  <c r="MW29"/>
  <c r="MX29"/>
  <c r="MY29"/>
  <c r="MZ29"/>
  <c r="NA29"/>
  <c r="NB29"/>
  <c r="ND29"/>
  <c r="NE29"/>
  <c r="NF29"/>
  <c r="NG29"/>
  <c r="NH29"/>
  <c r="NK29"/>
  <c r="NL29"/>
  <c r="NM29"/>
  <c r="NN29"/>
  <c r="NO29"/>
  <c r="NP29"/>
  <c r="NR29"/>
  <c r="NS29"/>
  <c r="NT29"/>
  <c r="NU29"/>
  <c r="NV29"/>
  <c r="NY29"/>
  <c r="NZ29"/>
  <c r="OA29"/>
  <c r="OB29"/>
  <c r="OC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O30"/>
  <c r="BP30"/>
  <c r="BQ30"/>
  <c r="BR30"/>
  <c r="BS30"/>
  <c r="BV30"/>
  <c r="BW30"/>
  <c r="BX30"/>
  <c r="BY30"/>
  <c r="BZ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G30"/>
  <c r="JJ30"/>
  <c r="JK30"/>
  <c r="JL30"/>
  <c r="JM30"/>
  <c r="JN30"/>
  <c r="JQ30"/>
  <c r="JR30"/>
  <c r="JS30"/>
  <c r="JT30"/>
  <c r="JU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S30"/>
  <c r="KT30"/>
  <c r="KU30"/>
  <c r="KV30"/>
  <c r="KW30"/>
  <c r="KZ30"/>
  <c r="LA30"/>
  <c r="LB30"/>
  <c r="LC30"/>
  <c r="LD30"/>
  <c r="LG30"/>
  <c r="LH30"/>
  <c r="LI30"/>
  <c r="LJ30"/>
  <c r="LK30"/>
  <c r="LL30"/>
  <c r="LN30"/>
  <c r="LO30"/>
  <c r="LP30"/>
  <c r="LQ30"/>
  <c r="LR30"/>
  <c r="LS30"/>
  <c r="LU30"/>
  <c r="LV30"/>
  <c r="LY30"/>
  <c r="MB30"/>
  <c r="MC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K30"/>
  <c r="NL30"/>
  <c r="NM30"/>
  <c r="NN30"/>
  <c r="NO30"/>
  <c r="NP30"/>
  <c r="NR30"/>
  <c r="NS30"/>
  <c r="NT30"/>
  <c r="NU30"/>
  <c r="NV30"/>
  <c r="NY30"/>
  <c r="NZ30"/>
  <c r="OA30"/>
  <c r="OB30"/>
  <c r="OC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O31"/>
  <c r="BP31"/>
  <c r="BQ31"/>
  <c r="BR31"/>
  <c r="BS31"/>
  <c r="BV31"/>
  <c r="BW31"/>
  <c r="BX31"/>
  <c r="BY31"/>
  <c r="BZ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G31"/>
  <c r="JJ31"/>
  <c r="JK31"/>
  <c r="JL31"/>
  <c r="JM31"/>
  <c r="JN31"/>
  <c r="JQ31"/>
  <c r="JR31"/>
  <c r="JS31"/>
  <c r="JT31"/>
  <c r="JU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L31"/>
  <c r="LN31"/>
  <c r="LO31"/>
  <c r="LP31"/>
  <c r="LQ31"/>
  <c r="LR31"/>
  <c r="LS31"/>
  <c r="LU31"/>
  <c r="LV31"/>
  <c r="LY31"/>
  <c r="MB31"/>
  <c r="MC31"/>
  <c r="ME31"/>
  <c r="MF31"/>
  <c r="MI31"/>
  <c r="MJ31"/>
  <c r="MK31"/>
  <c r="ML31"/>
  <c r="MM31"/>
  <c r="MN31"/>
  <c r="MP31"/>
  <c r="MQ31"/>
  <c r="MR31"/>
  <c r="MS31"/>
  <c r="MT31"/>
  <c r="MW31"/>
  <c r="MX31"/>
  <c r="MY31"/>
  <c r="MZ31"/>
  <c r="NA31"/>
  <c r="NB31"/>
  <c r="ND31"/>
  <c r="NE31"/>
  <c r="NF31"/>
  <c r="NG31"/>
  <c r="NH31"/>
  <c r="NK31"/>
  <c r="NL31"/>
  <c r="NM31"/>
  <c r="NN31"/>
  <c r="NO31"/>
  <c r="NP31"/>
  <c r="NR31"/>
  <c r="NS31"/>
  <c r="NT31"/>
  <c r="NU31"/>
  <c r="NV31"/>
  <c r="NY31"/>
  <c r="OD31" s="1"/>
  <c r="NZ31"/>
  <c r="OA31"/>
  <c r="OB31"/>
  <c r="OC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Y32"/>
  <c r="LZ32"/>
  <c r="MB32"/>
  <c r="MC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Y33"/>
  <c r="LZ33"/>
  <c r="MB33"/>
  <c r="MC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G34"/>
  <c r="JJ34"/>
  <c r="JK34"/>
  <c r="JL34"/>
  <c r="JM34"/>
  <c r="JN34"/>
  <c r="JQ34"/>
  <c r="JR34"/>
  <c r="JS34"/>
  <c r="JT34"/>
  <c r="JU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S34"/>
  <c r="KT34"/>
  <c r="KU34"/>
  <c r="KV34"/>
  <c r="KW34"/>
  <c r="KZ34"/>
  <c r="LA34"/>
  <c r="LB34"/>
  <c r="LC34"/>
  <c r="LD34"/>
  <c r="LG34"/>
  <c r="LH34"/>
  <c r="LI34"/>
  <c r="LJ34"/>
  <c r="LK34"/>
  <c r="LL34"/>
  <c r="LN34"/>
  <c r="LO34"/>
  <c r="LP34"/>
  <c r="LQ34"/>
  <c r="LR34"/>
  <c r="LS34"/>
  <c r="LU34"/>
  <c r="LV34"/>
  <c r="LY34"/>
  <c r="LZ34"/>
  <c r="MB34"/>
  <c r="MC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Y35"/>
  <c r="LZ35"/>
  <c r="MB35"/>
  <c r="MC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Y36"/>
  <c r="LZ36"/>
  <c r="MB36"/>
  <c r="MC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Z37"/>
  <c r="LA37"/>
  <c r="LB37"/>
  <c r="LC37"/>
  <c r="LD37"/>
  <c r="LG37"/>
  <c r="LH37"/>
  <c r="LI37"/>
  <c r="LJ37"/>
  <c r="LK37"/>
  <c r="LL37"/>
  <c r="LN37"/>
  <c r="LO37"/>
  <c r="LP37"/>
  <c r="LQ37"/>
  <c r="LR37"/>
  <c r="LS37"/>
  <c r="LU37"/>
  <c r="LV37"/>
  <c r="LY37"/>
  <c r="MB37"/>
  <c r="MC37"/>
  <c r="ME37"/>
  <c r="MF37"/>
  <c r="MG37"/>
  <c r="MI37"/>
  <c r="MJ37"/>
  <c r="MK37"/>
  <c r="ML37"/>
  <c r="MM37"/>
  <c r="MN37"/>
  <c r="MP37"/>
  <c r="MQ37"/>
  <c r="MR37"/>
  <c r="MS37"/>
  <c r="MT37"/>
  <c r="MW37"/>
  <c r="MX37"/>
  <c r="MY37"/>
  <c r="MZ37"/>
  <c r="NA37"/>
  <c r="NB37"/>
  <c r="ND37"/>
  <c r="NE37"/>
  <c r="NF37"/>
  <c r="NG37"/>
  <c r="NH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G38"/>
  <c r="JJ38"/>
  <c r="JK38"/>
  <c r="JL38"/>
  <c r="JM38"/>
  <c r="JN38"/>
  <c r="JQ38"/>
  <c r="JR38"/>
  <c r="JS38"/>
  <c r="JT38"/>
  <c r="JU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L38"/>
  <c r="LN38"/>
  <c r="LO38"/>
  <c r="LP38"/>
  <c r="LQ38"/>
  <c r="LR38"/>
  <c r="LS38"/>
  <c r="LU38"/>
  <c r="LV38"/>
  <c r="LY38"/>
  <c r="MB38"/>
  <c r="MC38"/>
  <c r="ME38"/>
  <c r="MF38"/>
  <c r="MG38"/>
  <c r="MI38"/>
  <c r="MJ38"/>
  <c r="MK38"/>
  <c r="ML38"/>
  <c r="MM38"/>
  <c r="MN38"/>
  <c r="MP38"/>
  <c r="MQ38"/>
  <c r="MR38"/>
  <c r="MS38"/>
  <c r="MT38"/>
  <c r="MW38"/>
  <c r="MX38"/>
  <c r="MY38"/>
  <c r="MZ38"/>
  <c r="NA38"/>
  <c r="NB38"/>
  <c r="ND38"/>
  <c r="NE38"/>
  <c r="NF38"/>
  <c r="NG38"/>
  <c r="NH38"/>
  <c r="NK38"/>
  <c r="NL38"/>
  <c r="NM38"/>
  <c r="NN38"/>
  <c r="NO38"/>
  <c r="NP38"/>
  <c r="NR38"/>
  <c r="NS38"/>
  <c r="NT38"/>
  <c r="NU38"/>
  <c r="NV38"/>
  <c r="NY38"/>
  <c r="NZ38"/>
  <c r="OA38"/>
  <c r="OB38"/>
  <c r="OC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G39"/>
  <c r="JJ39"/>
  <c r="JK39"/>
  <c r="JL39"/>
  <c r="JM39"/>
  <c r="JN39"/>
  <c r="JO39"/>
  <c r="JQ39"/>
  <c r="JR39"/>
  <c r="JS39"/>
  <c r="JT39"/>
  <c r="JU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S39"/>
  <c r="KT39"/>
  <c r="KU39"/>
  <c r="KV39"/>
  <c r="KW39"/>
  <c r="KZ39"/>
  <c r="LA39"/>
  <c r="LB39"/>
  <c r="LC39"/>
  <c r="LD39"/>
  <c r="LG39"/>
  <c r="LH39"/>
  <c r="LI39"/>
  <c r="LJ39"/>
  <c r="LK39"/>
  <c r="LL39"/>
  <c r="LN39"/>
  <c r="LO39"/>
  <c r="LP39"/>
  <c r="LQ39"/>
  <c r="LR39"/>
  <c r="LS39"/>
  <c r="LU39"/>
  <c r="LV39"/>
  <c r="LY39"/>
  <c r="MB39"/>
  <c r="MC39"/>
  <c r="ME39"/>
  <c r="MF39"/>
  <c r="MI39"/>
  <c r="MJ39"/>
  <c r="MK39"/>
  <c r="ML39"/>
  <c r="MM39"/>
  <c r="MN39"/>
  <c r="MP39"/>
  <c r="MQ39"/>
  <c r="MR39"/>
  <c r="MS39"/>
  <c r="MT39"/>
  <c r="MW39"/>
  <c r="MX39"/>
  <c r="MY39"/>
  <c r="MZ39"/>
  <c r="NA39"/>
  <c r="NB39"/>
  <c r="ND39"/>
  <c r="NE39"/>
  <c r="NF39"/>
  <c r="NG39"/>
  <c r="NH39"/>
  <c r="NK39"/>
  <c r="NL39"/>
  <c r="NM39"/>
  <c r="NN39"/>
  <c r="NO39"/>
  <c r="NP39"/>
  <c r="NR39"/>
  <c r="NS39"/>
  <c r="NT39"/>
  <c r="NU39"/>
  <c r="NV39"/>
  <c r="NY39"/>
  <c r="NZ39"/>
  <c r="OA39"/>
  <c r="OB39"/>
  <c r="OC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O40"/>
  <c r="BP40"/>
  <c r="BQ40"/>
  <c r="BR40"/>
  <c r="BS40"/>
  <c r="BV40"/>
  <c r="BW40"/>
  <c r="BX40"/>
  <c r="BY40"/>
  <c r="BZ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G40"/>
  <c r="JJ40"/>
  <c r="JK40"/>
  <c r="JL40"/>
  <c r="JM40"/>
  <c r="JN40"/>
  <c r="JQ40"/>
  <c r="JR40"/>
  <c r="JS40"/>
  <c r="JT40"/>
  <c r="JU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S40"/>
  <c r="KT40"/>
  <c r="KU40"/>
  <c r="KV40"/>
  <c r="KW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Y40"/>
  <c r="MB40"/>
  <c r="MC40"/>
  <c r="ME40"/>
  <c r="MF40"/>
  <c r="MI40"/>
  <c r="MJ40"/>
  <c r="MK40"/>
  <c r="ML40"/>
  <c r="MM40"/>
  <c r="MN40"/>
  <c r="MP40"/>
  <c r="MQ40"/>
  <c r="MR40"/>
  <c r="MS40"/>
  <c r="MT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Y40"/>
  <c r="NZ40"/>
  <c r="OA40"/>
  <c r="OB40"/>
  <c r="OC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Y41"/>
  <c r="LZ41"/>
  <c r="MB41"/>
  <c r="MC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O42"/>
  <c r="BP42"/>
  <c r="BQ42"/>
  <c r="BR42"/>
  <c r="BS42"/>
  <c r="BV42"/>
  <c r="BW42"/>
  <c r="BX42"/>
  <c r="BY42"/>
  <c r="BZ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G42"/>
  <c r="JJ42"/>
  <c r="JK42"/>
  <c r="JL42"/>
  <c r="JM42"/>
  <c r="JN42"/>
  <c r="JQ42"/>
  <c r="JR42"/>
  <c r="JS42"/>
  <c r="JT42"/>
  <c r="JU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S42"/>
  <c r="KT42"/>
  <c r="KU42"/>
  <c r="KV42"/>
  <c r="KW42"/>
  <c r="KZ42"/>
  <c r="LA42"/>
  <c r="LB42"/>
  <c r="LC42"/>
  <c r="LD42"/>
  <c r="LG42"/>
  <c r="LH42"/>
  <c r="LI42"/>
  <c r="LJ42"/>
  <c r="LK42"/>
  <c r="LL42"/>
  <c r="LN42"/>
  <c r="LO42"/>
  <c r="LP42"/>
  <c r="LQ42"/>
  <c r="LR42"/>
  <c r="LS42"/>
  <c r="LU42"/>
  <c r="LV42"/>
  <c r="LY42"/>
  <c r="MB42"/>
  <c r="MC42"/>
  <c r="ME42"/>
  <c r="MF42"/>
  <c r="MI42"/>
  <c r="MJ42"/>
  <c r="MK42"/>
  <c r="ML42"/>
  <c r="MM42"/>
  <c r="MN42"/>
  <c r="MP42"/>
  <c r="MQ42"/>
  <c r="MR42"/>
  <c r="MS42"/>
  <c r="MT42"/>
  <c r="MW42"/>
  <c r="MX42"/>
  <c r="MY42"/>
  <c r="MZ42"/>
  <c r="NA42"/>
  <c r="NB42"/>
  <c r="ND42"/>
  <c r="NE42"/>
  <c r="NF42"/>
  <c r="NG42"/>
  <c r="NH42"/>
  <c r="NK42"/>
  <c r="NL42"/>
  <c r="NM42"/>
  <c r="NN42"/>
  <c r="NO42"/>
  <c r="NP42"/>
  <c r="NR42"/>
  <c r="NS42"/>
  <c r="NT42"/>
  <c r="NU42"/>
  <c r="NV42"/>
  <c r="NY42"/>
  <c r="NZ42"/>
  <c r="OA42"/>
  <c r="OB42"/>
  <c r="OC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O43"/>
  <c r="BP43"/>
  <c r="BQ43"/>
  <c r="BR43"/>
  <c r="BS43"/>
  <c r="BV43"/>
  <c r="BW43"/>
  <c r="BX43"/>
  <c r="BY43"/>
  <c r="BZ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G43"/>
  <c r="JJ43"/>
  <c r="JK43"/>
  <c r="JL43"/>
  <c r="JM43"/>
  <c r="JN43"/>
  <c r="JQ43"/>
  <c r="JR43"/>
  <c r="JS43"/>
  <c r="JT43"/>
  <c r="JU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S43"/>
  <c r="KT43"/>
  <c r="KU43"/>
  <c r="KV43"/>
  <c r="KW43"/>
  <c r="KZ43"/>
  <c r="LA43"/>
  <c r="LB43"/>
  <c r="LC43"/>
  <c r="LD43"/>
  <c r="LG43"/>
  <c r="LH43"/>
  <c r="LI43"/>
  <c r="LJ43"/>
  <c r="LK43"/>
  <c r="LL43"/>
  <c r="LN43"/>
  <c r="LO43"/>
  <c r="LP43"/>
  <c r="LQ43"/>
  <c r="LR43"/>
  <c r="LS43"/>
  <c r="LU43"/>
  <c r="LV43"/>
  <c r="LY43"/>
  <c r="MB43"/>
  <c r="MC43"/>
  <c r="ME43"/>
  <c r="MF43"/>
  <c r="MI43"/>
  <c r="MJ43"/>
  <c r="MK43"/>
  <c r="ML43"/>
  <c r="MM43"/>
  <c r="MN43"/>
  <c r="MP43"/>
  <c r="MQ43"/>
  <c r="MR43"/>
  <c r="MS43"/>
  <c r="MT43"/>
  <c r="MW43"/>
  <c r="MX43"/>
  <c r="MY43"/>
  <c r="MZ43"/>
  <c r="NA43"/>
  <c r="NB43"/>
  <c r="ND43"/>
  <c r="NE43"/>
  <c r="NF43"/>
  <c r="NG43"/>
  <c r="NH43"/>
  <c r="NK43"/>
  <c r="NL43"/>
  <c r="NM43"/>
  <c r="NN43"/>
  <c r="NO43"/>
  <c r="NP43"/>
  <c r="NR43"/>
  <c r="NS43"/>
  <c r="NT43"/>
  <c r="NU43"/>
  <c r="NV43"/>
  <c r="NY43"/>
  <c r="NZ43"/>
  <c r="OA43"/>
  <c r="OB43"/>
  <c r="OC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G44"/>
  <c r="JJ44"/>
  <c r="JK44"/>
  <c r="JL44"/>
  <c r="JM44"/>
  <c r="JN44"/>
  <c r="JQ44"/>
  <c r="JR44"/>
  <c r="JS44"/>
  <c r="JT44"/>
  <c r="JU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S44"/>
  <c r="KT44"/>
  <c r="KU44"/>
  <c r="KV44"/>
  <c r="KW44"/>
  <c r="KZ44"/>
  <c r="LA44"/>
  <c r="LB44"/>
  <c r="LC44"/>
  <c r="LD44"/>
  <c r="LG44"/>
  <c r="LH44"/>
  <c r="LI44"/>
  <c r="LJ44"/>
  <c r="LK44"/>
  <c r="LL44"/>
  <c r="LN44"/>
  <c r="LO44"/>
  <c r="LP44"/>
  <c r="LQ44"/>
  <c r="LR44"/>
  <c r="LS44"/>
  <c r="LU44"/>
  <c r="LV44"/>
  <c r="LY44"/>
  <c r="MB44"/>
  <c r="MC44"/>
  <c r="ME44"/>
  <c r="MF44"/>
  <c r="MI44"/>
  <c r="MJ44"/>
  <c r="MK44"/>
  <c r="ML44"/>
  <c r="MM44"/>
  <c r="MN44"/>
  <c r="MP44"/>
  <c r="MQ44"/>
  <c r="MR44"/>
  <c r="MS44"/>
  <c r="MT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Y44"/>
  <c r="NZ44"/>
  <c r="OA44"/>
  <c r="OB44"/>
  <c r="OC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Y45"/>
  <c r="MB45"/>
  <c r="MC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Y46"/>
  <c r="LZ46"/>
  <c r="MB46"/>
  <c r="MC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Y47"/>
  <c r="LZ47"/>
  <c r="MB47"/>
  <c r="MC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O48"/>
  <c r="BP48"/>
  <c r="BQ48"/>
  <c r="BR48"/>
  <c r="BS48"/>
  <c r="BV48"/>
  <c r="BW48"/>
  <c r="BX48"/>
  <c r="BY48"/>
  <c r="BZ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G48"/>
  <c r="JJ48"/>
  <c r="JK48"/>
  <c r="JL48"/>
  <c r="JM48"/>
  <c r="JN48"/>
  <c r="JQ48"/>
  <c r="JR48"/>
  <c r="JS48"/>
  <c r="JT48"/>
  <c r="JU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L48"/>
  <c r="LN48"/>
  <c r="LO48"/>
  <c r="LP48"/>
  <c r="LQ48"/>
  <c r="LR48"/>
  <c r="LS48"/>
  <c r="LU48"/>
  <c r="LV48"/>
  <c r="LY48"/>
  <c r="MB48"/>
  <c r="MC48"/>
  <c r="ME48"/>
  <c r="MF48"/>
  <c r="MI48"/>
  <c r="MJ48"/>
  <c r="MK48"/>
  <c r="ML48"/>
  <c r="MM48"/>
  <c r="MN48"/>
  <c r="MP48"/>
  <c r="MQ48"/>
  <c r="MR48"/>
  <c r="MS48"/>
  <c r="MT48"/>
  <c r="MW48"/>
  <c r="MX48"/>
  <c r="MY48"/>
  <c r="MZ48"/>
  <c r="NA48"/>
  <c r="NB48"/>
  <c r="ND48"/>
  <c r="NE48"/>
  <c r="NF48"/>
  <c r="NG48"/>
  <c r="NH48"/>
  <c r="NK48"/>
  <c r="NL48"/>
  <c r="NM48"/>
  <c r="NN48"/>
  <c r="NO48"/>
  <c r="NP48"/>
  <c r="NR48"/>
  <c r="NS48"/>
  <c r="NT48"/>
  <c r="NU48"/>
  <c r="NV48"/>
  <c r="NY48"/>
  <c r="NZ48"/>
  <c r="OA48"/>
  <c r="OB48"/>
  <c r="OC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Y49"/>
  <c r="LZ49"/>
  <c r="MB49"/>
  <c r="MC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G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Y50"/>
  <c r="LZ50"/>
  <c r="MB50"/>
  <c r="MC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Y51"/>
  <c r="LZ51"/>
  <c r="MB51"/>
  <c r="MC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G52"/>
  <c r="JH52"/>
  <c r="JJ52"/>
  <c r="JK52"/>
  <c r="JL52"/>
  <c r="JM52"/>
  <c r="JN52"/>
  <c r="JQ52"/>
  <c r="JR52"/>
  <c r="JS52"/>
  <c r="JT52"/>
  <c r="JU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S52"/>
  <c r="KT52"/>
  <c r="KU52"/>
  <c r="KV52"/>
  <c r="KW52"/>
  <c r="KX52"/>
  <c r="KZ52"/>
  <c r="LA52"/>
  <c r="LB52"/>
  <c r="LC52"/>
  <c r="LD52"/>
  <c r="LG52"/>
  <c r="LH52"/>
  <c r="LI52"/>
  <c r="LJ52"/>
  <c r="LK52"/>
  <c r="LL52"/>
  <c r="LN52"/>
  <c r="LO52"/>
  <c r="LP52"/>
  <c r="LQ52"/>
  <c r="LR52"/>
  <c r="LS52"/>
  <c r="LU52"/>
  <c r="LV52"/>
  <c r="LY52"/>
  <c r="MB52"/>
  <c r="MC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O53"/>
  <c r="BP53"/>
  <c r="BQ53"/>
  <c r="BR53"/>
  <c r="BS53"/>
  <c r="BV53"/>
  <c r="BW53"/>
  <c r="BX53"/>
  <c r="BY53"/>
  <c r="BZ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G53"/>
  <c r="JJ53"/>
  <c r="JK53"/>
  <c r="JL53"/>
  <c r="JM53"/>
  <c r="JN53"/>
  <c r="JQ53"/>
  <c r="JR53"/>
  <c r="JS53"/>
  <c r="JT53"/>
  <c r="JU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S53"/>
  <c r="KT53"/>
  <c r="KW53"/>
  <c r="KZ53"/>
  <c r="LA53"/>
  <c r="LB53"/>
  <c r="LC53"/>
  <c r="LD53"/>
  <c r="LG53"/>
  <c r="LH53"/>
  <c r="LI53"/>
  <c r="LJ53"/>
  <c r="LK53"/>
  <c r="LL53"/>
  <c r="LN53"/>
  <c r="LO53"/>
  <c r="LP53"/>
  <c r="LQ53"/>
  <c r="LR53"/>
  <c r="LS53"/>
  <c r="LU53"/>
  <c r="LV53"/>
  <c r="LY53"/>
  <c r="MB53"/>
  <c r="MC53"/>
  <c r="ME53"/>
  <c r="MF53"/>
  <c r="MI53"/>
  <c r="MJ53"/>
  <c r="MK53"/>
  <c r="ML53"/>
  <c r="MM53"/>
  <c r="MN53"/>
  <c r="MP53"/>
  <c r="MQ53"/>
  <c r="MR53"/>
  <c r="MS53"/>
  <c r="MT53"/>
  <c r="MW53"/>
  <c r="MX53"/>
  <c r="MY53"/>
  <c r="MZ53"/>
  <c r="NA53"/>
  <c r="NB53"/>
  <c r="ND53"/>
  <c r="NE53"/>
  <c r="NF53"/>
  <c r="NG53"/>
  <c r="NH53"/>
  <c r="NK53"/>
  <c r="NL53"/>
  <c r="NM53"/>
  <c r="NN53"/>
  <c r="NO53"/>
  <c r="NP53"/>
  <c r="NR53"/>
  <c r="NS53"/>
  <c r="NT53"/>
  <c r="NU53"/>
  <c r="NV53"/>
  <c r="NY53"/>
  <c r="NZ53"/>
  <c r="OA53"/>
  <c r="OB53"/>
  <c r="OC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Y54"/>
  <c r="LZ54"/>
  <c r="MB54"/>
  <c r="MC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Y55"/>
  <c r="LZ55"/>
  <c r="MB55"/>
  <c r="MC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O56"/>
  <c r="BP56"/>
  <c r="BQ56"/>
  <c r="BR56"/>
  <c r="BS56"/>
  <c r="BV56"/>
  <c r="BW56"/>
  <c r="BX56"/>
  <c r="BY56"/>
  <c r="BZ56"/>
  <c r="CA56" s="1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S56"/>
  <c r="KT56"/>
  <c r="KU56"/>
  <c r="KV56"/>
  <c r="KW56"/>
  <c r="KZ56"/>
  <c r="LA56"/>
  <c r="LB56"/>
  <c r="LC56"/>
  <c r="LD56"/>
  <c r="LG56"/>
  <c r="LH56"/>
  <c r="LI56"/>
  <c r="LJ56"/>
  <c r="LK56"/>
  <c r="LL56"/>
  <c r="LN56"/>
  <c r="LO56"/>
  <c r="LP56"/>
  <c r="LQ56"/>
  <c r="LR56"/>
  <c r="LS56"/>
  <c r="LU56"/>
  <c r="LV56"/>
  <c r="LY56"/>
  <c r="MB56"/>
  <c r="MC56"/>
  <c r="ME56"/>
  <c r="MF56"/>
  <c r="MI56"/>
  <c r="MJ56"/>
  <c r="MK56"/>
  <c r="ML56"/>
  <c r="MM56"/>
  <c r="MN56"/>
  <c r="MP56"/>
  <c r="MQ56"/>
  <c r="MR56"/>
  <c r="MS56"/>
  <c r="MT56"/>
  <c r="MW56"/>
  <c r="MX56"/>
  <c r="MY56"/>
  <c r="MZ56"/>
  <c r="NA56"/>
  <c r="NB56"/>
  <c r="ND56"/>
  <c r="NE56"/>
  <c r="NF56"/>
  <c r="NG56"/>
  <c r="NH56"/>
  <c r="NK56"/>
  <c r="NL56"/>
  <c r="NM56"/>
  <c r="NN56"/>
  <c r="NO56"/>
  <c r="NP56"/>
  <c r="NR56"/>
  <c r="NS56"/>
  <c r="NT56"/>
  <c r="NU56"/>
  <c r="NV56"/>
  <c r="NY56"/>
  <c r="NZ56"/>
  <c r="OA56"/>
  <c r="OB56"/>
  <c r="OC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Y57"/>
  <c r="LZ57"/>
  <c r="MB57"/>
  <c r="MC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G58"/>
  <c r="JJ58"/>
  <c r="JK58"/>
  <c r="JL58"/>
  <c r="JM58"/>
  <c r="JN58"/>
  <c r="JQ58"/>
  <c r="JR58"/>
  <c r="JS58"/>
  <c r="JT58"/>
  <c r="JU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S58"/>
  <c r="KT58"/>
  <c r="KU58"/>
  <c r="KV58"/>
  <c r="KW58"/>
  <c r="KZ58"/>
  <c r="LA58"/>
  <c r="LB58"/>
  <c r="LC58"/>
  <c r="LD58"/>
  <c r="LG58"/>
  <c r="LH58"/>
  <c r="LI58"/>
  <c r="LJ58"/>
  <c r="LK58"/>
  <c r="LL58"/>
  <c r="LN58"/>
  <c r="LO58"/>
  <c r="LP58"/>
  <c r="LQ58"/>
  <c r="LR58"/>
  <c r="LS58"/>
  <c r="LU58"/>
  <c r="LV58"/>
  <c r="LY58"/>
  <c r="MB58"/>
  <c r="MC58"/>
  <c r="ME58"/>
  <c r="MF58"/>
  <c r="MI58"/>
  <c r="MJ58"/>
  <c r="MK58"/>
  <c r="ML58"/>
  <c r="MM58"/>
  <c r="MN58"/>
  <c r="MP58"/>
  <c r="MQ58"/>
  <c r="MR58"/>
  <c r="MS58"/>
  <c r="MT58"/>
  <c r="MW58"/>
  <c r="MX58"/>
  <c r="MY58"/>
  <c r="MZ58"/>
  <c r="NA58"/>
  <c r="NB58"/>
  <c r="ND58"/>
  <c r="NE58"/>
  <c r="NF58"/>
  <c r="NG58"/>
  <c r="NH58"/>
  <c r="NK58"/>
  <c r="NL58"/>
  <c r="NM58"/>
  <c r="NN58"/>
  <c r="NO58"/>
  <c r="NP58"/>
  <c r="NR58"/>
  <c r="NS58"/>
  <c r="NT58"/>
  <c r="NU58"/>
  <c r="NV58"/>
  <c r="NY58"/>
  <c r="NZ58"/>
  <c r="OA58"/>
  <c r="OB58"/>
  <c r="OC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O59"/>
  <c r="BP59"/>
  <c r="BQ59"/>
  <c r="BR59"/>
  <c r="BS59"/>
  <c r="BV59"/>
  <c r="BW59"/>
  <c r="BX59"/>
  <c r="BY59"/>
  <c r="BZ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G59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S59"/>
  <c r="KT59"/>
  <c r="KU59"/>
  <c r="KV59"/>
  <c r="KW59"/>
  <c r="KZ59"/>
  <c r="LA59"/>
  <c r="LB59"/>
  <c r="LC59"/>
  <c r="LD59"/>
  <c r="LG59"/>
  <c r="LH59"/>
  <c r="LI59"/>
  <c r="LJ59"/>
  <c r="LK59"/>
  <c r="LL59"/>
  <c r="LN59"/>
  <c r="LO59"/>
  <c r="LP59"/>
  <c r="LQ59"/>
  <c r="LR59"/>
  <c r="LS59"/>
  <c r="LU59"/>
  <c r="LV59"/>
  <c r="LY59"/>
  <c r="LZ59"/>
  <c r="MB59"/>
  <c r="MC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Y60"/>
  <c r="LZ60"/>
  <c r="MB60"/>
  <c r="MC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O61"/>
  <c r="BP61"/>
  <c r="BQ61"/>
  <c r="BR61"/>
  <c r="BS61"/>
  <c r="BV61"/>
  <c r="BW61"/>
  <c r="BX61"/>
  <c r="BY61"/>
  <c r="BZ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G61"/>
  <c r="JJ61"/>
  <c r="JK61"/>
  <c r="JL61"/>
  <c r="JM61"/>
  <c r="JN61"/>
  <c r="JQ61"/>
  <c r="JR61"/>
  <c r="JS61"/>
  <c r="JT61"/>
  <c r="JU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Y61"/>
  <c r="MB61"/>
  <c r="MC61"/>
  <c r="ME61"/>
  <c r="MF61"/>
  <c r="MI61"/>
  <c r="MJ61"/>
  <c r="MK61"/>
  <c r="ML61"/>
  <c r="MM61"/>
  <c r="MN61"/>
  <c r="MP61"/>
  <c r="MQ61"/>
  <c r="MR61"/>
  <c r="MS61"/>
  <c r="MT61"/>
  <c r="MW61"/>
  <c r="MX61"/>
  <c r="MY61"/>
  <c r="MZ61"/>
  <c r="NA61"/>
  <c r="NB61"/>
  <c r="ND61"/>
  <c r="NE61"/>
  <c r="NF61"/>
  <c r="NG61"/>
  <c r="NH61"/>
  <c r="NK61"/>
  <c r="NL61"/>
  <c r="NM61"/>
  <c r="NN61"/>
  <c r="NO61"/>
  <c r="NP61"/>
  <c r="NR61"/>
  <c r="NS61"/>
  <c r="NT61"/>
  <c r="NU61"/>
  <c r="NV61"/>
  <c r="NY61"/>
  <c r="NZ61"/>
  <c r="OA61"/>
  <c r="OB61"/>
  <c r="OC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Y62"/>
  <c r="LZ62"/>
  <c r="MB62"/>
  <c r="MC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O63"/>
  <c r="BP63"/>
  <c r="BQ63"/>
  <c r="BR63"/>
  <c r="BS63"/>
  <c r="BV63"/>
  <c r="BW63"/>
  <c r="BX63"/>
  <c r="BY63"/>
  <c r="BZ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G63"/>
  <c r="JJ63"/>
  <c r="JK63"/>
  <c r="JL63"/>
  <c r="JM63"/>
  <c r="JN63"/>
  <c r="JQ63"/>
  <c r="JR63"/>
  <c r="JS63"/>
  <c r="JT63"/>
  <c r="JU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S63"/>
  <c r="KT63"/>
  <c r="KV63"/>
  <c r="KW63"/>
  <c r="KZ63"/>
  <c r="LA63"/>
  <c r="LB63"/>
  <c r="LC63"/>
  <c r="LD63"/>
  <c r="LG63"/>
  <c r="LH63"/>
  <c r="LI63"/>
  <c r="LJ63"/>
  <c r="LK63"/>
  <c r="LL63"/>
  <c r="LN63"/>
  <c r="LO63"/>
  <c r="LP63"/>
  <c r="LQ63"/>
  <c r="LR63"/>
  <c r="LS63"/>
  <c r="LU63"/>
  <c r="LV63"/>
  <c r="LY63"/>
  <c r="LZ63"/>
  <c r="MB63"/>
  <c r="MC63"/>
  <c r="ME63"/>
  <c r="MF63"/>
  <c r="MI63"/>
  <c r="MJ63"/>
  <c r="MK63"/>
  <c r="ML63"/>
  <c r="MM63"/>
  <c r="MN63"/>
  <c r="MP63"/>
  <c r="MQ63"/>
  <c r="MR63"/>
  <c r="MS63"/>
  <c r="MT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O64"/>
  <c r="BP64"/>
  <c r="BQ64"/>
  <c r="BR64"/>
  <c r="BS64"/>
  <c r="BV64"/>
  <c r="BW64"/>
  <c r="BX64"/>
  <c r="BY64"/>
  <c r="BZ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G64"/>
  <c r="JJ64"/>
  <c r="JK64"/>
  <c r="JL64"/>
  <c r="JM64"/>
  <c r="JN64"/>
  <c r="JQ64"/>
  <c r="JR64"/>
  <c r="JS64"/>
  <c r="JT64"/>
  <c r="JU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S64"/>
  <c r="KT64"/>
  <c r="KU64"/>
  <c r="KV64"/>
  <c r="KW64"/>
  <c r="KZ64"/>
  <c r="LA64"/>
  <c r="LB64"/>
  <c r="LC64"/>
  <c r="LD64"/>
  <c r="LG64"/>
  <c r="LH64"/>
  <c r="LI64"/>
  <c r="LJ64"/>
  <c r="LK64"/>
  <c r="LL64"/>
  <c r="LN64"/>
  <c r="LO64"/>
  <c r="LP64"/>
  <c r="LQ64"/>
  <c r="LR64"/>
  <c r="LS64"/>
  <c r="LU64"/>
  <c r="LV64"/>
  <c r="LY64"/>
  <c r="MB64"/>
  <c r="MC64"/>
  <c r="ME64"/>
  <c r="MF64"/>
  <c r="MI64"/>
  <c r="MJ64"/>
  <c r="MK64"/>
  <c r="ML64"/>
  <c r="MM64"/>
  <c r="MN64"/>
  <c r="MP64"/>
  <c r="MQ64"/>
  <c r="MR64"/>
  <c r="MS64"/>
  <c r="MT64"/>
  <c r="MW64"/>
  <c r="MX64"/>
  <c r="MY64"/>
  <c r="MZ64"/>
  <c r="NA64"/>
  <c r="NB64"/>
  <c r="ND64"/>
  <c r="NE64"/>
  <c r="NF64"/>
  <c r="NG64"/>
  <c r="NH64"/>
  <c r="NK64"/>
  <c r="NL64"/>
  <c r="NM64"/>
  <c r="NN64"/>
  <c r="NO64"/>
  <c r="NP64"/>
  <c r="NR64"/>
  <c r="NS64"/>
  <c r="NT64"/>
  <c r="NU64"/>
  <c r="NV64"/>
  <c r="NY64"/>
  <c r="NZ64"/>
  <c r="OA64"/>
  <c r="OB64"/>
  <c r="OC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Y65"/>
  <c r="LZ65"/>
  <c r="MB65"/>
  <c r="MC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Y66"/>
  <c r="LZ66"/>
  <c r="MB66"/>
  <c r="MC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O67"/>
  <c r="BP67"/>
  <c r="BQ67"/>
  <c r="BR67"/>
  <c r="BS67"/>
  <c r="BV67"/>
  <c r="BW67"/>
  <c r="BX67"/>
  <c r="BY67"/>
  <c r="BZ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G67"/>
  <c r="JH67"/>
  <c r="JJ67"/>
  <c r="JK67"/>
  <c r="JL67"/>
  <c r="JM67"/>
  <c r="JN67"/>
  <c r="JQ67"/>
  <c r="JR67"/>
  <c r="JS67"/>
  <c r="JT67"/>
  <c r="JU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S67"/>
  <c r="KT67"/>
  <c r="KU67"/>
  <c r="KV67"/>
  <c r="KW67"/>
  <c r="KZ67"/>
  <c r="LA67"/>
  <c r="LB67"/>
  <c r="LC67"/>
  <c r="LD67"/>
  <c r="LG67"/>
  <c r="LH67"/>
  <c r="LI67"/>
  <c r="LJ67"/>
  <c r="LK67"/>
  <c r="LL67"/>
  <c r="LN67"/>
  <c r="LO67"/>
  <c r="LP67"/>
  <c r="LQ67"/>
  <c r="LR67"/>
  <c r="LS67"/>
  <c r="LU67"/>
  <c r="LV67"/>
  <c r="LY67"/>
  <c r="LZ67"/>
  <c r="MB67"/>
  <c r="MC67"/>
  <c r="ME67"/>
  <c r="MF67"/>
  <c r="MI67"/>
  <c r="MJ67"/>
  <c r="MK67"/>
  <c r="ML67"/>
  <c r="MM67"/>
  <c r="MN67"/>
  <c r="MP67"/>
  <c r="MQ67"/>
  <c r="MR67"/>
  <c r="MS67"/>
  <c r="MT67"/>
  <c r="MW67"/>
  <c r="MX67"/>
  <c r="MY67"/>
  <c r="MZ67"/>
  <c r="NA67"/>
  <c r="NB67"/>
  <c r="ND67"/>
  <c r="NE67"/>
  <c r="NF67"/>
  <c r="NG67"/>
  <c r="NH67"/>
  <c r="NK67"/>
  <c r="NL67"/>
  <c r="NM67"/>
  <c r="NN67"/>
  <c r="NO67"/>
  <c r="NP67"/>
  <c r="NR67"/>
  <c r="NS67"/>
  <c r="NT67"/>
  <c r="NU67"/>
  <c r="NV67"/>
  <c r="NY67"/>
  <c r="NZ67"/>
  <c r="OA67"/>
  <c r="OB67"/>
  <c r="OC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O68"/>
  <c r="BP68"/>
  <c r="BQ68"/>
  <c r="BR68"/>
  <c r="BS68"/>
  <c r="BV68"/>
  <c r="BW68"/>
  <c r="BX68"/>
  <c r="BY68"/>
  <c r="BZ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G68"/>
  <c r="JJ68"/>
  <c r="JK68"/>
  <c r="JL68"/>
  <c r="JM68"/>
  <c r="JN68"/>
  <c r="JQ68"/>
  <c r="JR68"/>
  <c r="JS68"/>
  <c r="JT68"/>
  <c r="JU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S68"/>
  <c r="KT68"/>
  <c r="KU68"/>
  <c r="KV68"/>
  <c r="KW68"/>
  <c r="KZ68"/>
  <c r="LA68"/>
  <c r="LB68"/>
  <c r="LC68"/>
  <c r="LD68"/>
  <c r="LG68"/>
  <c r="LH68"/>
  <c r="LI68"/>
  <c r="LJ68"/>
  <c r="LK68"/>
  <c r="LL68"/>
  <c r="LN68"/>
  <c r="LO68"/>
  <c r="LP68"/>
  <c r="LQ68"/>
  <c r="LR68"/>
  <c r="LS68"/>
  <c r="LU68"/>
  <c r="LV68"/>
  <c r="LY68"/>
  <c r="MB68"/>
  <c r="MC68"/>
  <c r="ME68"/>
  <c r="MF68"/>
  <c r="MI68"/>
  <c r="MJ68"/>
  <c r="MK68"/>
  <c r="ML68"/>
  <c r="MM68"/>
  <c r="MN68"/>
  <c r="MP68"/>
  <c r="MQ68"/>
  <c r="MR68"/>
  <c r="MS68"/>
  <c r="MT68"/>
  <c r="MW68"/>
  <c r="MX68"/>
  <c r="MY68"/>
  <c r="MZ68"/>
  <c r="NA68"/>
  <c r="NB68"/>
  <c r="ND68"/>
  <c r="NE68"/>
  <c r="NF68"/>
  <c r="NG68"/>
  <c r="NH68"/>
  <c r="NK68"/>
  <c r="NL68"/>
  <c r="NM68"/>
  <c r="NN68"/>
  <c r="NO68"/>
  <c r="NP68"/>
  <c r="NR68"/>
  <c r="NS68"/>
  <c r="NT68"/>
  <c r="NU68"/>
  <c r="NV68"/>
  <c r="NY68"/>
  <c r="NZ68"/>
  <c r="OA68"/>
  <c r="OB68"/>
  <c r="OC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O69"/>
  <c r="BP69"/>
  <c r="BQ69"/>
  <c r="BR69"/>
  <c r="BS69"/>
  <c r="BV69"/>
  <c r="BW69"/>
  <c r="BX69"/>
  <c r="CA69" s="1"/>
  <c r="BY69"/>
  <c r="BZ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G69"/>
  <c r="JJ69"/>
  <c r="JK69"/>
  <c r="JL69"/>
  <c r="JM69"/>
  <c r="JN69"/>
  <c r="JQ69"/>
  <c r="JR69"/>
  <c r="JS69"/>
  <c r="JT69"/>
  <c r="JU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S69"/>
  <c r="KT69"/>
  <c r="KV69"/>
  <c r="KW69"/>
  <c r="KZ69"/>
  <c r="LA69"/>
  <c r="LB69"/>
  <c r="LC69"/>
  <c r="LD69"/>
  <c r="LG69"/>
  <c r="LH69"/>
  <c r="LI69"/>
  <c r="LJ69"/>
  <c r="LK69"/>
  <c r="LL69"/>
  <c r="LN69"/>
  <c r="LO69"/>
  <c r="LP69"/>
  <c r="LQ69"/>
  <c r="LR69"/>
  <c r="LS69"/>
  <c r="LU69"/>
  <c r="LV69"/>
  <c r="LY69"/>
  <c r="MB69"/>
  <c r="MC69"/>
  <c r="ME69"/>
  <c r="MF69"/>
  <c r="MI69"/>
  <c r="MJ69"/>
  <c r="MK69"/>
  <c r="ML69"/>
  <c r="MM69"/>
  <c r="MN69"/>
  <c r="MP69"/>
  <c r="MQ69"/>
  <c r="MR69"/>
  <c r="MS69"/>
  <c r="MT69"/>
  <c r="MW69"/>
  <c r="MX69"/>
  <c r="MY69"/>
  <c r="MZ69"/>
  <c r="NA69"/>
  <c r="NB69"/>
  <c r="ND69"/>
  <c r="NE69"/>
  <c r="NF69"/>
  <c r="NG69"/>
  <c r="NH69"/>
  <c r="NK69"/>
  <c r="NL69"/>
  <c r="NM69"/>
  <c r="NN69"/>
  <c r="NO69"/>
  <c r="NP69"/>
  <c r="NR69"/>
  <c r="NS69"/>
  <c r="NT69"/>
  <c r="NU69"/>
  <c r="NV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G70"/>
  <c r="JH70"/>
  <c r="JJ70"/>
  <c r="JK70"/>
  <c r="JL70"/>
  <c r="JM70"/>
  <c r="JN70"/>
  <c r="JQ70"/>
  <c r="JR70"/>
  <c r="JS70"/>
  <c r="JT70"/>
  <c r="JU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S70"/>
  <c r="KT70"/>
  <c r="KU70"/>
  <c r="KV70"/>
  <c r="KW70"/>
  <c r="KZ70"/>
  <c r="LA70"/>
  <c r="LB70"/>
  <c r="LC70"/>
  <c r="LD70"/>
  <c r="LG70"/>
  <c r="LH70"/>
  <c r="LI70"/>
  <c r="LJ70"/>
  <c r="LK70"/>
  <c r="LL70"/>
  <c r="LN70"/>
  <c r="LO70"/>
  <c r="LP70"/>
  <c r="LQ70"/>
  <c r="LR70"/>
  <c r="LS70"/>
  <c r="LU70"/>
  <c r="LV70"/>
  <c r="LY70"/>
  <c r="MB70"/>
  <c r="MC70"/>
  <c r="ME70"/>
  <c r="MF70"/>
  <c r="MI70"/>
  <c r="MJ70"/>
  <c r="MK70"/>
  <c r="ML70"/>
  <c r="MM70"/>
  <c r="MN70"/>
  <c r="MP70"/>
  <c r="MQ70"/>
  <c r="MR70"/>
  <c r="MS70"/>
  <c r="MT70"/>
  <c r="MW70"/>
  <c r="MX70"/>
  <c r="MY70"/>
  <c r="MZ70"/>
  <c r="NA70"/>
  <c r="NB70"/>
  <c r="ND70"/>
  <c r="NE70"/>
  <c r="NF70"/>
  <c r="NG70"/>
  <c r="NH70"/>
  <c r="NK70"/>
  <c r="NL70"/>
  <c r="NM70"/>
  <c r="NN70"/>
  <c r="NO70"/>
  <c r="NP70"/>
  <c r="NR70"/>
  <c r="NS70"/>
  <c r="NT70"/>
  <c r="NU70"/>
  <c r="NV70"/>
  <c r="NY70"/>
  <c r="NZ70"/>
  <c r="OA70"/>
  <c r="OB70"/>
  <c r="OC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Y71"/>
  <c r="LZ71"/>
  <c r="MB71"/>
  <c r="MC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Y72"/>
  <c r="LZ72"/>
  <c r="MB72"/>
  <c r="MC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G73"/>
  <c r="JJ73"/>
  <c r="JK73"/>
  <c r="JL73"/>
  <c r="JM73"/>
  <c r="JN73"/>
  <c r="JO73"/>
  <c r="JQ73"/>
  <c r="JR73"/>
  <c r="JS73"/>
  <c r="JT73"/>
  <c r="JU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S73"/>
  <c r="KT73"/>
  <c r="KU73"/>
  <c r="KV73"/>
  <c r="KW73"/>
  <c r="KZ73"/>
  <c r="LA73"/>
  <c r="LB73"/>
  <c r="LC73"/>
  <c r="LD73"/>
  <c r="LG73"/>
  <c r="LH73"/>
  <c r="LI73"/>
  <c r="LJ73"/>
  <c r="LK73"/>
  <c r="LL73"/>
  <c r="LN73"/>
  <c r="LO73"/>
  <c r="LP73"/>
  <c r="LQ73"/>
  <c r="LR73"/>
  <c r="LS73"/>
  <c r="LU73"/>
  <c r="LV73"/>
  <c r="LY73"/>
  <c r="MB73"/>
  <c r="MC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Y74"/>
  <c r="LZ74"/>
  <c r="MB74"/>
  <c r="MC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Y75"/>
  <c r="LZ75"/>
  <c r="MB75"/>
  <c r="MC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Y76"/>
  <c r="LZ76"/>
  <c r="MB76"/>
  <c r="MC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O77"/>
  <c r="BP77"/>
  <c r="BQ77"/>
  <c r="BR77"/>
  <c r="BS77"/>
  <c r="BV77"/>
  <c r="BW77"/>
  <c r="BX77"/>
  <c r="BY77"/>
  <c r="BZ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G77"/>
  <c r="JJ77"/>
  <c r="JK77"/>
  <c r="JL77"/>
  <c r="JM77"/>
  <c r="JN77"/>
  <c r="JQ77"/>
  <c r="JR77"/>
  <c r="JS77"/>
  <c r="JT77"/>
  <c r="JU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Y77"/>
  <c r="MB77"/>
  <c r="MC77"/>
  <c r="ME77"/>
  <c r="MF77"/>
  <c r="MI77"/>
  <c r="MJ77"/>
  <c r="MK77"/>
  <c r="ML77"/>
  <c r="MM77"/>
  <c r="MN77"/>
  <c r="MP77"/>
  <c r="MQ77"/>
  <c r="MR77"/>
  <c r="MS77"/>
  <c r="MT77"/>
  <c r="MW77"/>
  <c r="MX77"/>
  <c r="MY77"/>
  <c r="MZ77"/>
  <c r="NA77"/>
  <c r="NB77"/>
  <c r="ND77"/>
  <c r="NE77"/>
  <c r="NI77" s="1"/>
  <c r="NF77"/>
  <c r="NG77"/>
  <c r="NH77"/>
  <c r="NK77"/>
  <c r="NL77"/>
  <c r="NM77"/>
  <c r="NN77"/>
  <c r="NO77"/>
  <c r="NP77"/>
  <c r="NR77"/>
  <c r="NS77"/>
  <c r="NT77"/>
  <c r="NU77"/>
  <c r="NV77"/>
  <c r="NY77"/>
  <c r="NZ77"/>
  <c r="OA77"/>
  <c r="OB77"/>
  <c r="OC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O78"/>
  <c r="BP78"/>
  <c r="BQ78"/>
  <c r="BR78"/>
  <c r="BS78"/>
  <c r="BV78"/>
  <c r="BW78"/>
  <c r="BX78"/>
  <c r="BY78"/>
  <c r="BZ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G78"/>
  <c r="JJ78"/>
  <c r="JK78"/>
  <c r="JL78"/>
  <c r="JM78"/>
  <c r="JN78"/>
  <c r="JQ78"/>
  <c r="JR78"/>
  <c r="JS78"/>
  <c r="JT78"/>
  <c r="JU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L78"/>
  <c r="LN78"/>
  <c r="LO78"/>
  <c r="LP78"/>
  <c r="LQ78"/>
  <c r="LR78"/>
  <c r="LS78"/>
  <c r="LU78"/>
  <c r="LV78"/>
  <c r="LY78"/>
  <c r="MB78"/>
  <c r="MC78"/>
  <c r="ME78"/>
  <c r="MF78"/>
  <c r="MI78"/>
  <c r="MJ78"/>
  <c r="MK78"/>
  <c r="ML78"/>
  <c r="MM78"/>
  <c r="MN78"/>
  <c r="MP78"/>
  <c r="MQ78"/>
  <c r="MR78"/>
  <c r="MS78"/>
  <c r="MT78"/>
  <c r="MW78"/>
  <c r="MX78"/>
  <c r="MY78"/>
  <c r="MZ78"/>
  <c r="NA78"/>
  <c r="NB78"/>
  <c r="ND78"/>
  <c r="NE78"/>
  <c r="NF78"/>
  <c r="NG78"/>
  <c r="NH78"/>
  <c r="NK78"/>
  <c r="NL78"/>
  <c r="NM78"/>
  <c r="NN78"/>
  <c r="NO78"/>
  <c r="NP78"/>
  <c r="NR78"/>
  <c r="NS78"/>
  <c r="NT78"/>
  <c r="NU78"/>
  <c r="NV78"/>
  <c r="NY78"/>
  <c r="NZ78"/>
  <c r="OA78"/>
  <c r="OB78"/>
  <c r="OC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Y79"/>
  <c r="LZ79"/>
  <c r="MB79"/>
  <c r="MC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Y80"/>
  <c r="LZ80"/>
  <c r="MB80"/>
  <c r="MC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O81"/>
  <c r="BP81"/>
  <c r="BQ81"/>
  <c r="BR81"/>
  <c r="BS81"/>
  <c r="BT81"/>
  <c r="BV81"/>
  <c r="BW81"/>
  <c r="BX81"/>
  <c r="BY81"/>
  <c r="BZ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G81"/>
  <c r="JJ81"/>
  <c r="JK81"/>
  <c r="JL81"/>
  <c r="JM81"/>
  <c r="JN81"/>
  <c r="JQ81"/>
  <c r="JR81"/>
  <c r="JS81"/>
  <c r="JT81"/>
  <c r="JU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S81"/>
  <c r="KT81"/>
  <c r="KU81"/>
  <c r="KV81"/>
  <c r="KW81"/>
  <c r="KX81"/>
  <c r="KZ81"/>
  <c r="LA81"/>
  <c r="LB81"/>
  <c r="LC81"/>
  <c r="LD81"/>
  <c r="LG81"/>
  <c r="LH81"/>
  <c r="LI81"/>
  <c r="LJ81"/>
  <c r="LK81"/>
  <c r="LL81"/>
  <c r="LN81"/>
  <c r="LO81"/>
  <c r="LP81"/>
  <c r="LQ81"/>
  <c r="LR81"/>
  <c r="LS81"/>
  <c r="LU81"/>
  <c r="LV81"/>
  <c r="LY81"/>
  <c r="LZ81"/>
  <c r="MB81"/>
  <c r="MC81"/>
  <c r="ME81"/>
  <c r="MF81"/>
  <c r="MI81"/>
  <c r="MJ81"/>
  <c r="MK81"/>
  <c r="ML81"/>
  <c r="MM81"/>
  <c r="MN81"/>
  <c r="MP81"/>
  <c r="MQ81"/>
  <c r="MR81"/>
  <c r="MS81"/>
  <c r="MT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Y82"/>
  <c r="LZ82"/>
  <c r="MB82"/>
  <c r="MC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O83"/>
  <c r="BP83"/>
  <c r="BQ83"/>
  <c r="BR83"/>
  <c r="BS83"/>
  <c r="BV83"/>
  <c r="BW83"/>
  <c r="BX83"/>
  <c r="BY83"/>
  <c r="BZ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G83"/>
  <c r="JJ83"/>
  <c r="JK83"/>
  <c r="JL83"/>
  <c r="JM83"/>
  <c r="JN83"/>
  <c r="JQ83"/>
  <c r="JR83"/>
  <c r="JS83"/>
  <c r="JT83"/>
  <c r="JU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S83"/>
  <c r="KT83"/>
  <c r="KU83"/>
  <c r="KV83"/>
  <c r="KW83"/>
  <c r="KX83"/>
  <c r="KZ83"/>
  <c r="LA83"/>
  <c r="LB83"/>
  <c r="LC83"/>
  <c r="LD83"/>
  <c r="LG83"/>
  <c r="LH83"/>
  <c r="LI83"/>
  <c r="LJ83"/>
  <c r="LK83"/>
  <c r="LL83"/>
  <c r="LN83"/>
  <c r="LO83"/>
  <c r="LP83"/>
  <c r="LQ83"/>
  <c r="LR83"/>
  <c r="LS83"/>
  <c r="LU83"/>
  <c r="LV83"/>
  <c r="LY83"/>
  <c r="MB83"/>
  <c r="MC83"/>
  <c r="ME83"/>
  <c r="MF83"/>
  <c r="MI83"/>
  <c r="MJ83"/>
  <c r="MK83"/>
  <c r="ML83"/>
  <c r="MM83"/>
  <c r="MN83"/>
  <c r="MP83"/>
  <c r="MQ83"/>
  <c r="MR83"/>
  <c r="MS83"/>
  <c r="MT83"/>
  <c r="MW83"/>
  <c r="MX83"/>
  <c r="MY83"/>
  <c r="MZ83"/>
  <c r="NA83"/>
  <c r="NB83"/>
  <c r="ND83"/>
  <c r="NE83"/>
  <c r="NF83"/>
  <c r="NG83"/>
  <c r="NH83"/>
  <c r="NK83"/>
  <c r="NL83"/>
  <c r="NM83"/>
  <c r="NN83"/>
  <c r="NO83"/>
  <c r="NP83"/>
  <c r="NR83"/>
  <c r="NS83"/>
  <c r="NT83"/>
  <c r="NU83"/>
  <c r="NV83"/>
  <c r="NY83"/>
  <c r="NZ83"/>
  <c r="OA83"/>
  <c r="OB83"/>
  <c r="OC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O84"/>
  <c r="BP84"/>
  <c r="BQ84"/>
  <c r="BR84"/>
  <c r="BS84"/>
  <c r="BV84"/>
  <c r="BW84"/>
  <c r="BX84"/>
  <c r="BY84"/>
  <c r="BZ84"/>
  <c r="CA84" s="1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S84"/>
  <c r="KT84"/>
  <c r="KU84"/>
  <c r="KW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Y84"/>
  <c r="MB84"/>
  <c r="MC84"/>
  <c r="ME84"/>
  <c r="MF84"/>
  <c r="MG84"/>
  <c r="MI84"/>
  <c r="MJ84"/>
  <c r="MK84"/>
  <c r="ML84"/>
  <c r="MM84"/>
  <c r="MN84"/>
  <c r="MP84"/>
  <c r="MQ84"/>
  <c r="MR84"/>
  <c r="MS84"/>
  <c r="MT84"/>
  <c r="MW84"/>
  <c r="MX84"/>
  <c r="MY84"/>
  <c r="MZ84"/>
  <c r="NA84"/>
  <c r="NB84"/>
  <c r="ND84"/>
  <c r="NE84"/>
  <c r="NF84"/>
  <c r="NG84"/>
  <c r="NH84"/>
  <c r="NK84"/>
  <c r="NL84"/>
  <c r="NM84"/>
  <c r="NN84"/>
  <c r="NO84"/>
  <c r="NP84"/>
  <c r="NR84"/>
  <c r="NS84"/>
  <c r="NT84"/>
  <c r="NU84"/>
  <c r="NV84"/>
  <c r="NY84"/>
  <c r="NZ84"/>
  <c r="OA84"/>
  <c r="OB84"/>
  <c r="OC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O85"/>
  <c r="BP85"/>
  <c r="BQ85"/>
  <c r="BR85"/>
  <c r="BS85"/>
  <c r="BV85"/>
  <c r="BW85"/>
  <c r="BX85"/>
  <c r="BY85"/>
  <c r="BZ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G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S85"/>
  <c r="KT85"/>
  <c r="KU85"/>
  <c r="KV85"/>
  <c r="KW85"/>
  <c r="KZ85"/>
  <c r="LA85"/>
  <c r="LB85"/>
  <c r="LC85"/>
  <c r="LD85"/>
  <c r="LG85"/>
  <c r="LH85"/>
  <c r="LI85"/>
  <c r="LJ85"/>
  <c r="LK85"/>
  <c r="LL85"/>
  <c r="LN85"/>
  <c r="LO85"/>
  <c r="LP85"/>
  <c r="LQ85"/>
  <c r="LR85"/>
  <c r="LS85"/>
  <c r="LU85"/>
  <c r="LV85"/>
  <c r="LY85"/>
  <c r="LZ85"/>
  <c r="MB85"/>
  <c r="MC85"/>
  <c r="ME85"/>
  <c r="MF85"/>
  <c r="MI85"/>
  <c r="MJ85"/>
  <c r="MK85"/>
  <c r="ML85"/>
  <c r="MM85"/>
  <c r="MN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O86"/>
  <c r="BP86"/>
  <c r="BQ86"/>
  <c r="BR86"/>
  <c r="BS86"/>
  <c r="BV86"/>
  <c r="BW86"/>
  <c r="BX86"/>
  <c r="BY86"/>
  <c r="BZ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D86"/>
  <c r="JG86"/>
  <c r="JJ86"/>
  <c r="JK86"/>
  <c r="JL86"/>
  <c r="JM86"/>
  <c r="JN86"/>
  <c r="JQ86"/>
  <c r="JR86"/>
  <c r="JS86"/>
  <c r="JT86"/>
  <c r="JU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S86"/>
  <c r="KT86"/>
  <c r="KU86"/>
  <c r="KV86"/>
  <c r="KW86"/>
  <c r="KZ86"/>
  <c r="LA86"/>
  <c r="LB86"/>
  <c r="LC86"/>
  <c r="LD86"/>
  <c r="LG86"/>
  <c r="LH86"/>
  <c r="LI86"/>
  <c r="LJ86"/>
  <c r="LK86"/>
  <c r="LL86"/>
  <c r="LN86"/>
  <c r="LO86"/>
  <c r="LP86"/>
  <c r="LQ86"/>
  <c r="LR86"/>
  <c r="LS86"/>
  <c r="LU86"/>
  <c r="LV86"/>
  <c r="LY86"/>
  <c r="MB86"/>
  <c r="MC86"/>
  <c r="ME86"/>
  <c r="MF86"/>
  <c r="MG86"/>
  <c r="MI86"/>
  <c r="MJ86"/>
  <c r="MK86"/>
  <c r="ML86"/>
  <c r="MM86"/>
  <c r="MN86"/>
  <c r="MP86"/>
  <c r="MQ86"/>
  <c r="MR86"/>
  <c r="MS86"/>
  <c r="MT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Y86"/>
  <c r="NZ86"/>
  <c r="OA86"/>
  <c r="OB86"/>
  <c r="OC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O87"/>
  <c r="BP87"/>
  <c r="BQ87"/>
  <c r="BR87"/>
  <c r="BS87"/>
  <c r="BV87"/>
  <c r="BW87"/>
  <c r="BX87"/>
  <c r="BY87"/>
  <c r="BZ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D87"/>
  <c r="JG87"/>
  <c r="JJ87"/>
  <c r="JK87"/>
  <c r="JL87"/>
  <c r="JM87"/>
  <c r="JN87"/>
  <c r="JQ87"/>
  <c r="JR87"/>
  <c r="JS87"/>
  <c r="JT87"/>
  <c r="JU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L87"/>
  <c r="LN87"/>
  <c r="LO87"/>
  <c r="LP87"/>
  <c r="LQ87"/>
  <c r="LR87"/>
  <c r="LS87"/>
  <c r="LU87"/>
  <c r="LV87"/>
  <c r="LZ87" s="1"/>
  <c r="LY87"/>
  <c r="MB87"/>
  <c r="MC87"/>
  <c r="ME87"/>
  <c r="MF87"/>
  <c r="MI87"/>
  <c r="MJ87"/>
  <c r="MK87"/>
  <c r="ML87"/>
  <c r="MM87"/>
  <c r="MN87"/>
  <c r="MP87"/>
  <c r="MQ87"/>
  <c r="MR87"/>
  <c r="MS87"/>
  <c r="MT87"/>
  <c r="MW87"/>
  <c r="MX87"/>
  <c r="MY87"/>
  <c r="MZ87"/>
  <c r="NA87"/>
  <c r="NB87"/>
  <c r="ND87"/>
  <c r="NE87"/>
  <c r="NF87"/>
  <c r="NG87"/>
  <c r="NH87"/>
  <c r="NK87"/>
  <c r="NL87"/>
  <c r="NM87"/>
  <c r="NN87"/>
  <c r="NO87"/>
  <c r="NP87"/>
  <c r="NR87"/>
  <c r="NS87"/>
  <c r="NT87"/>
  <c r="NU87"/>
  <c r="NV87"/>
  <c r="NY87"/>
  <c r="NZ87"/>
  <c r="OA87"/>
  <c r="OB87"/>
  <c r="OC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Y88"/>
  <c r="LZ88"/>
  <c r="MB88"/>
  <c r="MC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V89"/>
  <c r="KW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Y89"/>
  <c r="LZ89"/>
  <c r="MB89"/>
  <c r="MC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27" i="4"/>
  <c r="D69"/>
  <c r="D43"/>
  <c r="D77"/>
  <c r="D11"/>
  <c r="D40"/>
  <c r="D39"/>
  <c r="D42"/>
  <c r="D50"/>
  <c r="D54"/>
  <c r="D5"/>
  <c r="D14"/>
  <c r="D70"/>
  <c r="D33"/>
  <c r="D47"/>
  <c r="D29"/>
  <c r="D20"/>
  <c r="D12"/>
  <c r="D23"/>
  <c r="D59"/>
  <c r="D68"/>
  <c r="D26"/>
  <c r="D79"/>
  <c r="D64"/>
  <c r="D44"/>
  <c r="D37"/>
  <c r="D35"/>
  <c r="D31"/>
  <c r="D67"/>
  <c r="D25"/>
  <c r="D16"/>
  <c r="D32"/>
  <c r="D57"/>
  <c r="D62"/>
  <c r="D65"/>
  <c r="D8"/>
  <c r="D60"/>
  <c r="D49"/>
  <c r="D61"/>
  <c r="D45"/>
  <c r="D19"/>
  <c r="D73"/>
  <c r="D76"/>
  <c r="D22"/>
  <c r="D80"/>
  <c r="D6"/>
  <c r="D34"/>
  <c r="D78"/>
  <c r="D3"/>
  <c r="D51"/>
  <c r="D38"/>
  <c r="D7"/>
  <c r="D52"/>
  <c r="D55"/>
  <c r="D10"/>
  <c r="D18"/>
  <c r="D30"/>
  <c r="D21"/>
  <c r="D81"/>
  <c r="D71"/>
  <c r="D41"/>
  <c r="D72"/>
  <c r="D75"/>
  <c r="D58"/>
  <c r="D24"/>
  <c r="D4"/>
  <c r="D56"/>
  <c r="D48"/>
  <c r="D46"/>
  <c r="D74"/>
  <c r="D17"/>
  <c r="D13"/>
  <c r="D28"/>
  <c r="D36"/>
  <c r="D9"/>
  <c r="D53"/>
  <c r="D63"/>
  <c r="D66"/>
  <c r="D15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BV95" l="1"/>
  <c r="MU61"/>
  <c r="CA59"/>
  <c r="NI23"/>
  <c r="CA19"/>
  <c r="NI30"/>
  <c r="LZ52"/>
  <c r="KQ44"/>
  <c r="CA40"/>
  <c r="CA38"/>
  <c r="MG18"/>
  <c r="CA15"/>
  <c r="MU83"/>
  <c r="NW84"/>
  <c r="NY93"/>
  <c r="NI87"/>
  <c r="OD86"/>
  <c r="MG70"/>
  <c r="OD64"/>
  <c r="CA64"/>
  <c r="MU63"/>
  <c r="CA48"/>
  <c r="CA45"/>
  <c r="MU43"/>
  <c r="CA29"/>
  <c r="OD24"/>
  <c r="OD23"/>
  <c r="MU13"/>
  <c r="OD87"/>
  <c r="OD84"/>
  <c r="OD83"/>
  <c r="OD81"/>
  <c r="OD78"/>
  <c r="OD77"/>
  <c r="OD70"/>
  <c r="OD68"/>
  <c r="OD67"/>
  <c r="OD63"/>
  <c r="OD61"/>
  <c r="OD58"/>
  <c r="OD56"/>
  <c r="OD53"/>
  <c r="OD48"/>
  <c r="OD45"/>
  <c r="OD44"/>
  <c r="OD43"/>
  <c r="OD42"/>
  <c r="OD40"/>
  <c r="OD39"/>
  <c r="OD38"/>
  <c r="OD30"/>
  <c r="OD29"/>
  <c r="OD28"/>
  <c r="OD26"/>
  <c r="OD18"/>
  <c r="OD17"/>
  <c r="OD13"/>
  <c r="NY100"/>
  <c r="NY95"/>
  <c r="DO88" i="4"/>
  <c r="CJ88"/>
  <c r="CW88"/>
  <c r="DN88"/>
  <c r="NW87" i="2"/>
  <c r="NW86"/>
  <c r="NW85"/>
  <c r="NW83"/>
  <c r="NW78"/>
  <c r="NW77"/>
  <c r="NW70"/>
  <c r="NW69"/>
  <c r="NW68"/>
  <c r="NW67"/>
  <c r="NW64"/>
  <c r="NW61"/>
  <c r="NW58"/>
  <c r="NW56"/>
  <c r="NW53"/>
  <c r="NW48"/>
  <c r="NW44"/>
  <c r="NW43"/>
  <c r="NW42"/>
  <c r="NW40"/>
  <c r="NW39"/>
  <c r="NW38"/>
  <c r="NW31"/>
  <c r="NR93"/>
  <c r="NW30"/>
  <c r="NW29"/>
  <c r="NW28"/>
  <c r="NW26"/>
  <c r="NW24"/>
  <c r="NW23"/>
  <c r="NW19"/>
  <c r="NW18"/>
  <c r="NW17"/>
  <c r="NW13"/>
  <c r="NR100"/>
  <c r="NR95"/>
  <c r="DS88" i="4"/>
  <c r="DA88"/>
  <c r="CN88"/>
  <c r="DR88"/>
  <c r="NI84" i="2"/>
  <c r="NI83"/>
  <c r="NI78"/>
  <c r="NI70"/>
  <c r="NI69"/>
  <c r="NI68"/>
  <c r="NI67"/>
  <c r="NI64"/>
  <c r="NI61"/>
  <c r="NI58"/>
  <c r="NI56"/>
  <c r="NI53"/>
  <c r="NI48"/>
  <c r="NI43"/>
  <c r="NI42"/>
  <c r="NI39"/>
  <c r="NI38"/>
  <c r="NI37"/>
  <c r="NI31"/>
  <c r="NI29"/>
  <c r="NI28"/>
  <c r="NI26"/>
  <c r="NI24"/>
  <c r="NI18"/>
  <c r="NI17"/>
  <c r="NI13"/>
  <c r="ND95"/>
  <c r="ND100"/>
  <c r="ND93"/>
  <c r="MU31"/>
  <c r="MU81"/>
  <c r="MU78"/>
  <c r="MU87"/>
  <c r="MU86"/>
  <c r="MU85"/>
  <c r="MU84"/>
  <c r="MU77"/>
  <c r="MU70"/>
  <c r="MU69"/>
  <c r="MU67"/>
  <c r="MU68"/>
  <c r="MU64"/>
  <c r="MU58"/>
  <c r="MU56"/>
  <c r="MU53"/>
  <c r="MU48"/>
  <c r="MU44"/>
  <c r="MU42"/>
  <c r="MU40"/>
  <c r="MU39"/>
  <c r="MU38"/>
  <c r="MU37"/>
  <c r="MU30"/>
  <c r="MU29"/>
  <c r="MU28"/>
  <c r="MU26"/>
  <c r="MU24"/>
  <c r="MU23"/>
  <c r="MU19"/>
  <c r="MU18"/>
  <c r="MU17"/>
  <c r="MP93"/>
  <c r="MP100"/>
  <c r="MP95"/>
  <c r="MG53"/>
  <c r="MG43"/>
  <c r="MG85"/>
  <c r="MG56"/>
  <c r="MG87"/>
  <c r="MG83"/>
  <c r="MG81"/>
  <c r="MG78"/>
  <c r="MG77"/>
  <c r="MG69"/>
  <c r="MG68"/>
  <c r="MG67"/>
  <c r="MG64"/>
  <c r="MG63"/>
  <c r="MG61"/>
  <c r="MG58"/>
  <c r="MG48"/>
  <c r="MG44"/>
  <c r="MG42"/>
  <c r="MG40"/>
  <c r="MG39"/>
  <c r="MG31"/>
  <c r="MG30"/>
  <c r="MG29"/>
  <c r="MG28"/>
  <c r="MG26"/>
  <c r="MG24"/>
  <c r="MG23"/>
  <c r="MG19"/>
  <c r="MG17"/>
  <c r="MG13"/>
  <c r="MB93"/>
  <c r="MB95"/>
  <c r="MB100"/>
  <c r="CA85"/>
  <c r="CA81"/>
  <c r="LZ64"/>
  <c r="KX63"/>
  <c r="CA63"/>
  <c r="CA31"/>
  <c r="KX67"/>
  <c r="CA86"/>
  <c r="LZ78"/>
  <c r="CA77"/>
  <c r="KX37"/>
  <c r="CA30"/>
  <c r="CA43"/>
  <c r="LZ40"/>
  <c r="LZ37"/>
  <c r="LZ77"/>
  <c r="CA68"/>
  <c r="CA42"/>
  <c r="CA83"/>
  <c r="CA53"/>
  <c r="KX44"/>
  <c r="CA26"/>
  <c r="CA37"/>
  <c r="CA18"/>
  <c r="CA78"/>
  <c r="CA61"/>
  <c r="CA39"/>
  <c r="BV93"/>
  <c r="CA24"/>
  <c r="BV100"/>
  <c r="CA87"/>
  <c r="CA67"/>
  <c r="CA17"/>
  <c r="LZ15"/>
  <c r="LZ61"/>
  <c r="LZ48"/>
  <c r="LZ26"/>
  <c r="LZ73"/>
  <c r="LZ45"/>
  <c r="LZ17"/>
  <c r="LZ70"/>
  <c r="LZ68"/>
  <c r="LZ56"/>
  <c r="LZ42"/>
  <c r="LZ84"/>
  <c r="LZ86"/>
  <c r="LZ53"/>
  <c r="LZ30"/>
  <c r="LZ18"/>
  <c r="LZ69"/>
  <c r="KX43"/>
  <c r="LE26"/>
  <c r="KX61"/>
  <c r="LZ58"/>
  <c r="KX31"/>
  <c r="LZ23"/>
  <c r="KX24"/>
  <c r="KX69"/>
  <c r="LE48"/>
  <c r="LZ29"/>
  <c r="KX29"/>
  <c r="KX28"/>
  <c r="KX13"/>
  <c r="LZ83"/>
  <c r="LZ44"/>
  <c r="LZ43"/>
  <c r="LZ39"/>
  <c r="LZ38"/>
  <c r="LZ31"/>
  <c r="LZ24"/>
  <c r="LZ20"/>
  <c r="LZ13"/>
  <c r="LU95"/>
  <c r="LU100"/>
  <c r="LU93"/>
  <c r="KX59"/>
  <c r="KX18"/>
  <c r="KX17"/>
  <c r="KX42"/>
  <c r="KX73"/>
  <c r="KX39"/>
  <c r="KX38"/>
  <c r="KX30"/>
  <c r="KX19"/>
  <c r="KX77"/>
  <c r="KX40"/>
  <c r="KX87"/>
  <c r="KX48"/>
  <c r="KX84"/>
  <c r="KX53"/>
  <c r="KX58"/>
  <c r="KX34"/>
  <c r="KX23"/>
  <c r="KX85"/>
  <c r="KX78"/>
  <c r="KX70"/>
  <c r="KX86"/>
  <c r="KX56"/>
  <c r="KX64"/>
  <c r="KX26"/>
  <c r="KX89"/>
  <c r="KX68"/>
  <c r="KS93"/>
  <c r="KS95"/>
  <c r="KS100"/>
  <c r="KZ95"/>
  <c r="KQ58"/>
  <c r="KQ13"/>
  <c r="LE85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7"/>
  <c r="LE86"/>
  <c r="KQ86"/>
  <c r="BM86"/>
  <c r="LE84"/>
  <c r="LE81"/>
  <c r="LE78"/>
  <c r="LE69"/>
  <c r="LE64"/>
  <c r="LE61"/>
  <c r="LE58"/>
  <c r="LE39"/>
  <c r="LE31"/>
  <c r="LE30"/>
  <c r="LE29"/>
  <c r="LE23"/>
  <c r="LE18"/>
  <c r="LE13"/>
  <c r="KQ15"/>
  <c r="KQ87"/>
  <c r="KQ8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H86"/>
  <c r="JV67"/>
  <c r="JV23"/>
  <c r="BM85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BH100"/>
  <c r="JV77"/>
  <c r="JV73"/>
  <c r="JV69"/>
  <c r="JH59"/>
  <c r="JV56"/>
  <c r="BM56"/>
  <c r="JV53"/>
  <c r="JV43"/>
  <c r="JV38"/>
  <c r="JV30"/>
  <c r="JV17"/>
  <c r="JV86"/>
  <c r="JV84"/>
  <c r="JV81"/>
  <c r="JV87"/>
  <c r="JH87"/>
  <c r="JV78"/>
  <c r="BM59"/>
  <c r="JV48"/>
  <c r="JV42"/>
  <c r="JV40"/>
  <c r="JV34"/>
  <c r="JV27"/>
  <c r="BM44"/>
  <c r="BM53"/>
  <c r="BM17"/>
  <c r="BM87"/>
  <c r="BM63"/>
  <c r="BM42"/>
  <c r="BM68"/>
  <c r="BM69"/>
  <c r="BM61"/>
  <c r="BM34"/>
  <c r="BM83"/>
  <c r="BM70"/>
  <c r="BM30"/>
  <c r="BM81"/>
  <c r="BM40"/>
  <c r="BM19"/>
  <c r="BM64"/>
  <c r="BM26"/>
  <c r="BM48"/>
  <c r="BM31"/>
  <c r="BM18"/>
  <c r="BM24"/>
  <c r="BM23"/>
  <c r="BM77"/>
  <c r="BM13"/>
  <c r="BM78"/>
  <c r="BM43"/>
  <c r="BM84"/>
  <c r="BM67"/>
  <c r="BM29"/>
  <c r="BM20"/>
  <c r="BH95"/>
  <c r="BH93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X83"/>
  <c r="DN83"/>
  <c r="ED83"/>
  <c r="CY83"/>
  <c r="DO83"/>
  <c r="EE83"/>
  <c r="CZ83"/>
  <c r="DP83"/>
  <c r="EF83"/>
  <c r="CT83"/>
  <c r="DZ83"/>
  <c r="DK83"/>
  <c r="EA83"/>
  <c r="CV83"/>
  <c r="DL83"/>
  <c r="DG83"/>
  <c r="CW83"/>
  <c r="DA83"/>
  <c r="DJ83"/>
  <c r="CU83"/>
  <c r="EB83"/>
  <c r="DH83"/>
  <c r="DC83"/>
  <c r="DD83"/>
  <c r="DF83"/>
  <c r="DV83"/>
  <c r="DW83"/>
  <c r="DX83"/>
  <c r="DS83"/>
  <c r="DT83"/>
  <c r="DI83"/>
  <c r="EC83"/>
  <c r="EG83"/>
  <c r="DU83"/>
  <c r="DB83"/>
  <c r="DR83"/>
  <c r="EH83"/>
  <c r="EI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6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3" i="4" s="1"/>
  <c r="I85" i="2"/>
  <c r="J28" i="4" s="1"/>
  <c r="P29" i="2"/>
  <c r="I29"/>
  <c r="J20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36" i="4" s="1"/>
  <c r="I74" i="2"/>
  <c r="J72" i="4" s="1"/>
  <c r="P57" i="2"/>
  <c r="I54"/>
  <c r="J73" i="4" s="1"/>
  <c r="P45" i="2"/>
  <c r="I38"/>
  <c r="J37" i="4" s="1"/>
  <c r="P25" i="2"/>
  <c r="P23"/>
  <c r="I84"/>
  <c r="J13" i="4" s="1"/>
  <c r="P64" i="2"/>
  <c r="I87"/>
  <c r="J9" i="4" s="1"/>
  <c r="I66" i="2"/>
  <c r="J55" i="4" s="1"/>
  <c r="I64" i="2"/>
  <c r="J7" i="4" s="1"/>
  <c r="I45" i="2"/>
  <c r="J57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3" i="4" s="1"/>
  <c r="I80" i="2"/>
  <c r="J48" i="4" s="1"/>
  <c r="I58" i="2"/>
  <c r="J6" i="4" s="1"/>
  <c r="I35" i="2"/>
  <c r="J79" i="4" s="1"/>
  <c r="I25" i="2"/>
  <c r="J70" i="4" s="1"/>
  <c r="I28" i="2"/>
  <c r="J29" i="4" s="1"/>
  <c r="I32" i="2"/>
  <c r="J59" i="4" s="1"/>
  <c r="I43" i="2"/>
  <c r="J16" i="4" s="1"/>
  <c r="I77" i="2"/>
  <c r="J24" i="4" s="1"/>
  <c r="I67" i="2"/>
  <c r="J10" i="4" s="1"/>
  <c r="I57" i="2"/>
  <c r="J80" i="4" s="1"/>
  <c r="I79" i="2"/>
  <c r="J56" i="4" s="1"/>
  <c r="I44" i="2"/>
  <c r="J32" i="4" s="1"/>
  <c r="I63" i="2"/>
  <c r="J38" i="4" s="1"/>
  <c r="I68" i="2"/>
  <c r="J18" i="4" s="1"/>
  <c r="I48" i="2"/>
  <c r="J8" i="4" s="1"/>
  <c r="I71" i="2"/>
  <c r="J81" i="4" s="1"/>
  <c r="I78" i="2"/>
  <c r="J4" i="4" s="1"/>
  <c r="I59" i="2"/>
  <c r="J34" i="4" s="1"/>
  <c r="I30" i="2"/>
  <c r="J12" i="4" s="1"/>
  <c r="I26" i="2"/>
  <c r="J33" i="4" s="1"/>
  <c r="I72" i="2"/>
  <c r="J71" i="4" s="1"/>
  <c r="I51" i="2"/>
  <c r="J61" i="4" s="1"/>
  <c r="I49" i="2"/>
  <c r="J60" i="4" s="1"/>
  <c r="I21" i="2"/>
  <c r="J50" i="4" s="1"/>
  <c r="I83" i="2"/>
  <c r="J17" i="4" s="1"/>
  <c r="I81" i="2"/>
  <c r="J46" i="4" s="1"/>
  <c r="I37" i="2"/>
  <c r="J44" i="4" s="1"/>
  <c r="I76" i="2"/>
  <c r="J58" i="4" s="1"/>
  <c r="I36" i="2"/>
  <c r="J64" i="4" s="1"/>
  <c r="I41" i="2"/>
  <c r="J67" i="4" s="1"/>
  <c r="I53" i="2"/>
  <c r="J19" i="4" s="1"/>
  <c r="I60" i="2"/>
  <c r="J78" i="4" s="1"/>
  <c r="I56" i="2"/>
  <c r="J22" i="4" s="1"/>
  <c r="I52" i="2"/>
  <c r="J45" i="4" s="1"/>
  <c r="I40" i="2"/>
  <c r="J31" i="4" s="1"/>
  <c r="I24" i="2"/>
  <c r="J14" i="4" s="1"/>
  <c r="I20" i="2"/>
  <c r="J42" i="4" s="1"/>
  <c r="I73" i="2"/>
  <c r="J41" i="4" s="1"/>
  <c r="I33" i="2"/>
  <c r="J68" i="4" s="1"/>
  <c r="I70" i="2"/>
  <c r="J21" i="4" s="1"/>
  <c r="I62" i="2"/>
  <c r="J51" i="4" s="1"/>
  <c r="I50" i="2"/>
  <c r="J49" i="4" s="1"/>
  <c r="I46" i="2"/>
  <c r="J62" i="4" s="1"/>
  <c r="I42" i="2"/>
  <c r="J25" i="4" s="1"/>
  <c r="I34" i="2"/>
  <c r="J26" i="4" s="1"/>
  <c r="I22" i="2"/>
  <c r="J54" i="4" s="1"/>
  <c r="I75" i="2"/>
  <c r="J75" i="4" s="1"/>
  <c r="I55" i="2"/>
  <c r="J76" i="4" s="1"/>
  <c r="I47" i="2"/>
  <c r="J65" i="4" s="1"/>
  <c r="I39" i="2"/>
  <c r="J35" i="4" s="1"/>
  <c r="I31" i="2"/>
  <c r="J23" i="4" s="1"/>
  <c r="I27" i="2"/>
  <c r="J47" i="4" s="1"/>
  <c r="I23" i="2"/>
  <c r="J5" i="4" s="1"/>
  <c r="I19" i="2"/>
  <c r="J39" i="4" s="1"/>
  <c r="I15" i="2"/>
  <c r="J43" i="4" s="1"/>
  <c r="I14" i="2"/>
  <c r="I13"/>
  <c r="J27" i="4" s="1"/>
  <c r="I12" i="2"/>
  <c r="K94"/>
  <c r="K93"/>
  <c r="J77" i="4"/>
  <c r="J11"/>
  <c r="J40"/>
  <c r="J30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5" i="4"/>
  <c r="J69"/>
  <c r="QH12" i="2"/>
  <c r="QA12"/>
  <c r="PT12"/>
  <c r="NP12"/>
  <c r="PF12"/>
  <c r="OY12"/>
  <c r="OR12"/>
  <c r="OK12"/>
  <c r="OD12"/>
  <c r="NY106" s="1"/>
  <c r="NW12"/>
  <c r="NR106" s="1"/>
  <c r="NI12"/>
  <c r="ND106" s="1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P106" s="1"/>
  <c r="MN12"/>
  <c r="MF12" l="1"/>
  <c r="MC12"/>
  <c r="LY12"/>
  <c r="LV12"/>
  <c r="LR12"/>
  <c r="LO12"/>
  <c r="LK12"/>
  <c r="LH12"/>
  <c r="LL12"/>
  <c r="LD12"/>
  <c r="LA12"/>
  <c r="LE12" l="1"/>
  <c r="KZ106" s="1"/>
  <c r="MG12"/>
  <c r="MB106" s="1"/>
  <c r="LZ12"/>
  <c r="LU106" s="1"/>
  <c r="LS12"/>
  <c r="KI12"/>
  <c r="KF12"/>
  <c r="KW12"/>
  <c r="KT12"/>
  <c r="KP12"/>
  <c r="KM12"/>
  <c r="KQ12" l="1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V106" s="1"/>
  <c r="BT12"/>
  <c r="BM12"/>
  <c r="BH106" s="1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S103"/>
  <c r="NS104"/>
  <c r="NS98"/>
  <c r="NS99"/>
  <c r="NL104"/>
  <c r="NL103"/>
  <c r="NL98"/>
  <c r="NL99"/>
  <c r="NE104"/>
  <c r="NE99"/>
  <c r="MX103"/>
  <c r="MX104"/>
  <c r="MJ102"/>
  <c r="MJ103"/>
  <c r="MJ104"/>
  <c r="MJ98"/>
  <c r="MJ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G104"/>
  <c r="KG103"/>
  <c r="KF103"/>
  <c r="KF104"/>
  <c r="KF98"/>
  <c r="KF99"/>
  <c r="JY104"/>
  <c r="JY99"/>
  <c r="JR103"/>
  <c r="JR104"/>
  <c r="JR98"/>
  <c r="JR99"/>
  <c r="JK103"/>
  <c r="JK104"/>
  <c r="JK98"/>
  <c r="JK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NZ99" s="1"/>
  <c r="OB98"/>
  <c r="NZ98" s="1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E103" s="1"/>
  <c r="NG102"/>
  <c r="NE102" s="1"/>
  <c r="NG101"/>
  <c r="NE101" s="1"/>
  <c r="NG99"/>
  <c r="NF99"/>
  <c r="NG98"/>
  <c r="NE98" s="1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Q104" s="1"/>
  <c r="MS103"/>
  <c r="MQ103" s="1"/>
  <c r="MS102"/>
  <c r="MQ102" s="1"/>
  <c r="MS101"/>
  <c r="MQ101" s="1"/>
  <c r="MS99"/>
  <c r="MQ99" s="1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C104" s="1"/>
  <c r="ME103"/>
  <c r="MC103" s="1"/>
  <c r="ME102"/>
  <c r="MC102" s="1"/>
  <c r="ME101"/>
  <c r="MC101" s="1"/>
  <c r="MD101" s="1"/>
  <c r="ME99"/>
  <c r="MC99" s="1"/>
  <c r="ME98"/>
  <c r="MC98" s="1"/>
  <c r="ME97"/>
  <c r="MC97" s="1"/>
  <c r="ME96"/>
  <c r="MC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V99" s="1"/>
  <c r="LX98"/>
  <c r="LV98" s="1"/>
  <c r="LX97"/>
  <c r="LV97" s="1"/>
  <c r="LX96"/>
  <c r="LV96" s="1"/>
  <c r="LU94"/>
  <c r="LU92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OA99" l="1"/>
  <c r="OA98"/>
  <c r="NF98"/>
  <c r="NF103"/>
  <c r="MR104"/>
  <c r="MR99"/>
  <c r="MD104"/>
  <c r="MD99"/>
  <c r="MD103"/>
  <c r="MD98"/>
  <c r="MD102"/>
  <c r="MD97"/>
  <c r="MD96"/>
  <c r="LW104"/>
  <c r="LW99"/>
  <c r="KN103"/>
  <c r="KN104"/>
  <c r="KN102"/>
  <c r="KN101"/>
  <c r="KN99"/>
  <c r="KN98"/>
  <c r="KN97"/>
  <c r="KN96"/>
  <c r="JE104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34"/>
  <c r="BU34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33"/>
  <c r="BU33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24"/>
  <c r="BU24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6"/>
  <c r="BU46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6"/>
  <c r="BU36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31"/>
  <c r="BU31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12"/>
  <c r="BU12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9"/>
  <c r="BU19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9"/>
  <c r="BU3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8"/>
  <c r="BU28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3"/>
  <c r="BU23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8"/>
  <c r="BU8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9"/>
  <c r="BU29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7"/>
  <c r="BU7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2"/>
  <c r="BU42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40"/>
  <c r="BU40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43"/>
  <c r="BU43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26"/>
  <c r="BU26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30"/>
  <c r="BU30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3"/>
  <c r="BU13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5"/>
  <c r="BU3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63"/>
  <c r="BU63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1"/>
  <c r="BU61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10"/>
  <c r="BU10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59"/>
  <c r="BU5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0"/>
  <c r="BU60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5"/>
  <c r="BU1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18"/>
  <c r="BU1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20"/>
  <c r="BU20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9"/>
  <c r="BU9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7"/>
  <c r="BU17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21"/>
  <c r="BU21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2"/>
  <c r="BU32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7"/>
  <c r="BU2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37"/>
  <c r="BU3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7"/>
  <c r="BU5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5"/>
  <c r="BU25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4"/>
  <c r="BU4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6"/>
  <c r="BU16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4"/>
  <c r="BU14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2"/>
  <c r="BU22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41"/>
  <c r="BU41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4"/>
  <c r="BU4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2"/>
  <c r="BU6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U11"/>
  <c r="BT11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5" i="4" l="1"/>
  <c r="I15"/>
  <c r="I63"/>
  <c r="I53"/>
  <c r="I9"/>
  <c r="I36"/>
  <c r="I28"/>
  <c r="I13"/>
  <c r="I17"/>
  <c r="I74"/>
  <c r="I46"/>
  <c r="I48"/>
  <c r="I56"/>
  <c r="I4"/>
  <c r="I24"/>
  <c r="I58"/>
  <c r="I75"/>
  <c r="I72"/>
  <c r="I41"/>
  <c r="I71"/>
  <c r="I81"/>
  <c r="I21"/>
  <c r="I30"/>
  <c r="I18"/>
  <c r="I10"/>
  <c r="I55"/>
  <c r="I52"/>
  <c r="I7"/>
  <c r="I38"/>
  <c r="I51"/>
  <c r="I3"/>
  <c r="I78"/>
  <c r="I34"/>
  <c r="I6"/>
  <c r="I80"/>
  <c r="I22"/>
  <c r="I76"/>
  <c r="I73"/>
  <c r="I19"/>
  <c r="I45"/>
  <c r="I61"/>
  <c r="I49"/>
  <c r="I60"/>
  <c r="I8"/>
  <c r="I65"/>
  <c r="I62"/>
  <c r="I57"/>
  <c r="I32"/>
  <c r="I16"/>
  <c r="I25"/>
  <c r="I67"/>
  <c r="I66"/>
  <c r="H31"/>
  <c r="H35"/>
  <c r="H37"/>
  <c r="H44"/>
  <c r="H64"/>
  <c r="H79"/>
  <c r="H26"/>
  <c r="H68"/>
  <c r="H59"/>
  <c r="H23"/>
  <c r="H12"/>
  <c r="H20"/>
  <c r="H29"/>
  <c r="H47"/>
  <c r="H33"/>
  <c r="H70"/>
  <c r="H14"/>
  <c r="H5"/>
  <c r="H54"/>
  <c r="H50"/>
  <c r="H42"/>
  <c r="H39"/>
  <c r="H40"/>
  <c r="H11"/>
  <c r="H77"/>
  <c r="H43"/>
  <c r="H69"/>
  <c r="H27"/>
  <c r="H66"/>
  <c r="H63"/>
  <c r="H53"/>
  <c r="H9"/>
  <c r="H36"/>
  <c r="H28"/>
  <c r="H13"/>
  <c r="H17"/>
  <c r="H74"/>
  <c r="H46"/>
  <c r="H48"/>
  <c r="H56"/>
  <c r="H4"/>
  <c r="H24"/>
  <c r="H58"/>
  <c r="H75"/>
  <c r="H72"/>
  <c r="H41"/>
  <c r="H71"/>
  <c r="H81"/>
  <c r="H21"/>
  <c r="H30"/>
  <c r="H18"/>
  <c r="H10"/>
  <c r="H55"/>
  <c r="H52"/>
  <c r="H7"/>
  <c r="H38"/>
  <c r="H51"/>
  <c r="H3"/>
  <c r="H78"/>
  <c r="H34"/>
  <c r="H6"/>
  <c r="H80"/>
  <c r="H22"/>
  <c r="H76"/>
  <c r="H73"/>
  <c r="H19"/>
  <c r="H45"/>
  <c r="H61"/>
  <c r="H49"/>
  <c r="H60"/>
  <c r="H8"/>
  <c r="H65"/>
  <c r="H62"/>
  <c r="H57"/>
  <c r="H32"/>
  <c r="H16"/>
  <c r="H25"/>
  <c r="H67"/>
  <c r="I31"/>
  <c r="I35"/>
  <c r="I37"/>
  <c r="I44"/>
  <c r="I64"/>
  <c r="I79"/>
  <c r="I26"/>
  <c r="I68"/>
  <c r="I59"/>
  <c r="I23"/>
  <c r="I12"/>
  <c r="I20"/>
  <c r="I29"/>
  <c r="I47"/>
  <c r="I33"/>
  <c r="I70"/>
  <c r="I14"/>
  <c r="I5"/>
  <c r="I54"/>
  <c r="I50"/>
  <c r="I42"/>
  <c r="I39"/>
  <c r="I40"/>
  <c r="I11"/>
  <c r="I77"/>
  <c r="I43"/>
  <c r="I69"/>
  <c r="I27"/>
  <c r="AA96" i="2"/>
  <c r="G66" i="4"/>
  <c r="G53"/>
  <c r="G28"/>
  <c r="G74"/>
  <c r="G46"/>
  <c r="G67"/>
  <c r="G31"/>
  <c r="G35"/>
  <c r="G37"/>
  <c r="G44"/>
  <c r="G64"/>
  <c r="G79"/>
  <c r="G26"/>
  <c r="G68"/>
  <c r="G59"/>
  <c r="G23"/>
  <c r="G12"/>
  <c r="G20"/>
  <c r="G29"/>
  <c r="G47"/>
  <c r="G33"/>
  <c r="G70"/>
  <c r="G14"/>
  <c r="G5"/>
  <c r="G54"/>
  <c r="G50"/>
  <c r="G42"/>
  <c r="G39"/>
  <c r="G40"/>
  <c r="G11"/>
  <c r="G77"/>
  <c r="G43"/>
  <c r="G69"/>
  <c r="G27"/>
  <c r="G15"/>
  <c r="G63"/>
  <c r="G9"/>
  <c r="G36"/>
  <c r="G13"/>
  <c r="G17"/>
  <c r="G48"/>
  <c r="G56"/>
  <c r="G4"/>
  <c r="G24"/>
  <c r="G58"/>
  <c r="G75"/>
  <c r="G72"/>
  <c r="G41"/>
  <c r="G71"/>
  <c r="G81"/>
  <c r="G21"/>
  <c r="G30"/>
  <c r="G18"/>
  <c r="G10"/>
  <c r="G55"/>
  <c r="G52"/>
  <c r="G7"/>
  <c r="G38"/>
  <c r="G51"/>
  <c r="G3"/>
  <c r="G78"/>
  <c r="G34"/>
  <c r="G6"/>
  <c r="G80"/>
  <c r="G22"/>
  <c r="G76"/>
  <c r="G73"/>
  <c r="G19"/>
  <c r="G45"/>
  <c r="G61"/>
  <c r="G49"/>
  <c r="G60"/>
  <c r="G8"/>
  <c r="G65"/>
  <c r="G62"/>
  <c r="G57"/>
  <c r="G32"/>
  <c r="G16"/>
  <c r="G25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5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27" i="4"/>
  <c r="C69"/>
  <c r="C43"/>
  <c r="C77"/>
  <c r="C11"/>
  <c r="C40"/>
  <c r="C39"/>
  <c r="C42"/>
  <c r="C50"/>
  <c r="C54"/>
  <c r="C5"/>
  <c r="C14"/>
  <c r="C70"/>
  <c r="C33"/>
  <c r="C47"/>
  <c r="C29"/>
  <c r="C20"/>
  <c r="C12"/>
  <c r="C23"/>
  <c r="C59"/>
  <c r="C68"/>
  <c r="C26"/>
  <c r="C79"/>
  <c r="C64"/>
  <c r="C44"/>
  <c r="C37"/>
  <c r="C35"/>
  <c r="C31"/>
  <c r="C67"/>
  <c r="C25"/>
  <c r="C16"/>
  <c r="C32"/>
  <c r="C57"/>
  <c r="C62"/>
  <c r="C65"/>
  <c r="C8"/>
  <c r="C60"/>
  <c r="C49"/>
  <c r="C61"/>
  <c r="C45"/>
  <c r="C19"/>
  <c r="C73"/>
  <c r="C76"/>
  <c r="C22"/>
  <c r="C80"/>
  <c r="C6"/>
  <c r="C34"/>
  <c r="C78"/>
  <c r="C3"/>
  <c r="C51"/>
  <c r="C38"/>
  <c r="C7"/>
  <c r="C52"/>
  <c r="C55"/>
  <c r="C10"/>
  <c r="C18"/>
  <c r="C30"/>
  <c r="C21"/>
  <c r="C81"/>
  <c r="C71"/>
  <c r="C41"/>
  <c r="C72"/>
  <c r="C75"/>
  <c r="C58"/>
  <c r="C24"/>
  <c r="C4"/>
  <c r="C56"/>
  <c r="C48"/>
  <c r="C46"/>
  <c r="C74"/>
  <c r="C17"/>
  <c r="C13"/>
  <c r="C28"/>
  <c r="C36"/>
  <c r="C9"/>
  <c r="C53"/>
  <c r="C63"/>
  <c r="C66"/>
  <c r="C15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9" i="4"/>
  <c r="M63"/>
  <c r="M56" l="1"/>
  <c r="M38"/>
  <c r="M28"/>
  <c r="M55"/>
  <c r="M45"/>
  <c r="M66"/>
  <c r="M19"/>
  <c r="M32"/>
  <c r="M72"/>
  <c r="M24"/>
  <c r="M31"/>
  <c r="M39"/>
  <c r="M69"/>
  <c r="M4"/>
  <c r="M71"/>
  <c r="M62"/>
  <c r="M53"/>
  <c r="M33"/>
  <c r="M77"/>
  <c r="M54"/>
  <c r="M18"/>
  <c r="M51"/>
  <c r="M8"/>
  <c r="M57"/>
  <c r="M35"/>
  <c r="M64"/>
  <c r="M47"/>
  <c r="M41"/>
  <c r="M30"/>
  <c r="M6"/>
  <c r="M80"/>
  <c r="M73"/>
  <c r="M61"/>
  <c r="M65"/>
  <c r="M67"/>
  <c r="M37"/>
  <c r="M68"/>
  <c r="M20"/>
  <c r="M5"/>
  <c r="M52"/>
  <c r="M44"/>
  <c r="M34"/>
  <c r="M76"/>
  <c r="M60"/>
  <c r="M16"/>
  <c r="M17"/>
  <c r="M74"/>
  <c r="M58"/>
  <c r="M59"/>
  <c r="M40"/>
  <c r="M26"/>
  <c r="M12"/>
  <c r="M14"/>
  <c r="M42"/>
  <c r="M27"/>
  <c r="M79"/>
  <c r="M23"/>
  <c r="M70"/>
  <c r="M50"/>
  <c r="M43"/>
  <c r="M13"/>
  <c r="M46"/>
  <c r="M48"/>
  <c r="M75"/>
  <c r="M7"/>
  <c r="M25"/>
  <c r="M9"/>
  <c r="M36"/>
  <c r="M81"/>
  <c r="M21"/>
  <c r="M10"/>
  <c r="M3"/>
  <c r="M78"/>
  <c r="M22"/>
  <c r="M49"/>
  <c r="M11"/>
  <c r="O15" l="1"/>
  <c r="L63" l="1"/>
  <c r="M15" l="1"/>
  <c r="Y108" i="2"/>
  <c r="O69" i="4"/>
  <c r="O43"/>
  <c r="O77"/>
  <c r="O11"/>
  <c r="O40"/>
  <c r="O39"/>
  <c r="O42"/>
  <c r="O50"/>
  <c r="O54"/>
  <c r="O5"/>
  <c r="O14"/>
  <c r="O70"/>
  <c r="O33"/>
  <c r="O47"/>
  <c r="O29"/>
  <c r="O20"/>
  <c r="O12"/>
  <c r="O23"/>
  <c r="O59"/>
  <c r="O68"/>
  <c r="O26"/>
  <c r="O79"/>
  <c r="O64"/>
  <c r="O44"/>
  <c r="O37"/>
  <c r="O35"/>
  <c r="O31"/>
  <c r="O67"/>
  <c r="O25"/>
  <c r="O16"/>
  <c r="O32"/>
  <c r="O57"/>
  <c r="O62"/>
  <c r="O65"/>
  <c r="O8"/>
  <c r="O60"/>
  <c r="O49"/>
  <c r="O61"/>
  <c r="O45"/>
  <c r="O19"/>
  <c r="O73"/>
  <c r="O76"/>
  <c r="O22"/>
  <c r="O80"/>
  <c r="O6"/>
  <c r="O34"/>
  <c r="O78"/>
  <c r="O3"/>
  <c r="O51"/>
  <c r="O38"/>
  <c r="O7"/>
  <c r="O52"/>
  <c r="O55"/>
  <c r="O10"/>
  <c r="O18"/>
  <c r="O30"/>
  <c r="O21"/>
  <c r="O81"/>
  <c r="O71"/>
  <c r="O41"/>
  <c r="O72"/>
  <c r="O75"/>
  <c r="O58"/>
  <c r="O24"/>
  <c r="O4"/>
  <c r="O56"/>
  <c r="O48"/>
  <c r="O46"/>
  <c r="O74"/>
  <c r="O17"/>
  <c r="O13"/>
  <c r="O28"/>
  <c r="O36"/>
  <c r="O9"/>
  <c r="O53"/>
  <c r="O63"/>
  <c r="O66"/>
  <c r="AF3" i="2"/>
  <c r="Y3"/>
  <c r="AF2"/>
  <c r="Y2"/>
  <c r="AF1"/>
  <c r="Y1"/>
  <c r="F63" i="4" l="1"/>
  <c r="E63" s="1"/>
  <c r="AA107" i="2"/>
  <c r="AA106"/>
  <c r="AA92"/>
  <c r="AA93"/>
  <c r="AA95"/>
  <c r="AC93"/>
  <c r="AA100"/>
  <c r="AA105"/>
  <c r="AA94"/>
  <c r="O27" i="4"/>
  <c r="L34"/>
  <c r="L19"/>
  <c r="L32"/>
  <c r="L29"/>
  <c r="L17"/>
  <c r="L66"/>
  <c r="L4"/>
  <c r="L72"/>
  <c r="L55"/>
  <c r="L56"/>
  <c r="L30"/>
  <c r="L60"/>
  <c r="L81"/>
  <c r="L38"/>
  <c r="L61"/>
  <c r="L45"/>
  <c r="F45" s="1"/>
  <c r="E45" s="1"/>
  <c r="L75"/>
  <c r="L16"/>
  <c r="L79"/>
  <c r="L47"/>
  <c r="L39"/>
  <c r="L9"/>
  <c r="L10"/>
  <c r="L76"/>
  <c r="L65"/>
  <c r="L23"/>
  <c r="L5"/>
  <c r="L43"/>
  <c r="F43" s="1"/>
  <c r="E43" s="1"/>
  <c r="L74"/>
  <c r="L49"/>
  <c r="L12"/>
  <c r="L40"/>
  <c r="L69"/>
  <c r="L35"/>
  <c r="L36"/>
  <c r="L21"/>
  <c r="L51"/>
  <c r="L6"/>
  <c r="L73"/>
  <c r="L62"/>
  <c r="L25"/>
  <c r="L37"/>
  <c r="L26"/>
  <c r="L33"/>
  <c r="L54"/>
  <c r="L28"/>
  <c r="L46"/>
  <c r="L24"/>
  <c r="L41"/>
  <c r="L52"/>
  <c r="L3"/>
  <c r="F3" s="1"/>
  <c r="L80"/>
  <c r="L57"/>
  <c r="L67"/>
  <c r="L44"/>
  <c r="L68"/>
  <c r="L20"/>
  <c r="L70"/>
  <c r="L50"/>
  <c r="L11"/>
  <c r="L27"/>
  <c r="L53"/>
  <c r="L13"/>
  <c r="L48"/>
  <c r="F48" s="1"/>
  <c r="L58"/>
  <c r="L71"/>
  <c r="L18"/>
  <c r="L7"/>
  <c r="L78"/>
  <c r="L22"/>
  <c r="L8"/>
  <c r="L31"/>
  <c r="L64"/>
  <c r="L59"/>
  <c r="L14"/>
  <c r="L42"/>
  <c r="L77"/>
  <c r="R3" i="2"/>
  <c r="R2"/>
  <c r="R1"/>
  <c r="K1"/>
  <c r="K2"/>
  <c r="K3"/>
  <c r="F22" i="4" l="1"/>
  <c r="E22" s="1"/>
  <c r="F42"/>
  <c r="E42" s="1"/>
  <c r="F31"/>
  <c r="E31" s="1"/>
  <c r="F7"/>
  <c r="E7" s="1"/>
  <c r="F11"/>
  <c r="E11" s="1"/>
  <c r="F68"/>
  <c r="E68" s="1"/>
  <c r="F80"/>
  <c r="E80" s="1"/>
  <c r="F24"/>
  <c r="E24" s="1"/>
  <c r="F26"/>
  <c r="E26" s="1"/>
  <c r="F73"/>
  <c r="E73" s="1"/>
  <c r="F36"/>
  <c r="E36" s="1"/>
  <c r="F12"/>
  <c r="E12" s="1"/>
  <c r="F5"/>
  <c r="E5" s="1"/>
  <c r="F10"/>
  <c r="E10" s="1"/>
  <c r="F47"/>
  <c r="E47" s="1"/>
  <c r="F60"/>
  <c r="E60" s="1"/>
  <c r="F72"/>
  <c r="E72" s="1"/>
  <c r="F14"/>
  <c r="E14" s="1"/>
  <c r="F8"/>
  <c r="E8" s="1"/>
  <c r="F18"/>
  <c r="E18" s="1"/>
  <c r="F13"/>
  <c r="E13" s="1"/>
  <c r="F50"/>
  <c r="E50" s="1"/>
  <c r="F44"/>
  <c r="E44" s="1"/>
  <c r="F46"/>
  <c r="E46" s="1"/>
  <c r="F37"/>
  <c r="E37" s="1"/>
  <c r="F6"/>
  <c r="E6" s="1"/>
  <c r="F35"/>
  <c r="E35" s="1"/>
  <c r="F49"/>
  <c r="E49" s="1"/>
  <c r="F23"/>
  <c r="E23" s="1"/>
  <c r="F9"/>
  <c r="E9" s="1"/>
  <c r="F79"/>
  <c r="E79" s="1"/>
  <c r="F61"/>
  <c r="E61" s="1"/>
  <c r="F30"/>
  <c r="E30" s="1"/>
  <c r="F4"/>
  <c r="E4" s="1"/>
  <c r="F29"/>
  <c r="E29" s="1"/>
  <c r="F34"/>
  <c r="E34" s="1"/>
  <c r="F59"/>
  <c r="E59" s="1"/>
  <c r="F71"/>
  <c r="E71" s="1"/>
  <c r="F53"/>
  <c r="E53" s="1"/>
  <c r="F70"/>
  <c r="E70" s="1"/>
  <c r="F67"/>
  <c r="E67" s="1"/>
  <c r="F52"/>
  <c r="E52" s="1"/>
  <c r="F28"/>
  <c r="E28" s="1"/>
  <c r="F54"/>
  <c r="E54" s="1"/>
  <c r="F25"/>
  <c r="E25" s="1"/>
  <c r="F51"/>
  <c r="E51" s="1"/>
  <c r="F69"/>
  <c r="E69" s="1"/>
  <c r="F74"/>
  <c r="E74" s="1"/>
  <c r="F65"/>
  <c r="E65" s="1"/>
  <c r="F16"/>
  <c r="E16" s="1"/>
  <c r="F38"/>
  <c r="E38" s="1"/>
  <c r="F56"/>
  <c r="E56" s="1"/>
  <c r="F66"/>
  <c r="E66" s="1"/>
  <c r="F32"/>
  <c r="E32" s="1"/>
  <c r="F77"/>
  <c r="E77" s="1"/>
  <c r="F64"/>
  <c r="E64" s="1"/>
  <c r="F78"/>
  <c r="E78" s="1"/>
  <c r="F58"/>
  <c r="E58" s="1"/>
  <c r="F27"/>
  <c r="E27" s="1"/>
  <c r="F20"/>
  <c r="E20" s="1"/>
  <c r="F57"/>
  <c r="E57" s="1"/>
  <c r="F41"/>
  <c r="E41" s="1"/>
  <c r="F33"/>
  <c r="E33" s="1"/>
  <c r="F62"/>
  <c r="E62" s="1"/>
  <c r="F21"/>
  <c r="E21" s="1"/>
  <c r="F40"/>
  <c r="E40" s="1"/>
  <c r="F76"/>
  <c r="E76" s="1"/>
  <c r="F39"/>
  <c r="E39" s="1"/>
  <c r="F75"/>
  <c r="E75" s="1"/>
  <c r="F81"/>
  <c r="E81" s="1"/>
  <c r="F55"/>
  <c r="E55" s="1"/>
  <c r="F17"/>
  <c r="E17" s="1"/>
  <c r="F19"/>
  <c r="E19" s="1"/>
  <c r="K15"/>
  <c r="E3"/>
  <c r="E48"/>
  <c r="L15"/>
  <c r="F15" l="1"/>
  <c r="E15" s="1"/>
</calcChain>
</file>

<file path=xl/sharedStrings.xml><?xml version="1.0" encoding="utf-8"?>
<sst xmlns="http://schemas.openxmlformats.org/spreadsheetml/2006/main" count="18451" uniqueCount="428">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</sst>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8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49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1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2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6</c:v>
                </c:pt>
                <c:pt idx="55">
                  <c:v>7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4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3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83352192"/>
        <c:axId val="83820928"/>
      </c:lineChart>
      <c:catAx>
        <c:axId val="8335219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20928"/>
        <c:crosses val="autoZero"/>
        <c:auto val="1"/>
        <c:lblAlgn val="ctr"/>
        <c:lblOffset val="100"/>
      </c:catAx>
      <c:valAx>
        <c:axId val="83820928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52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LU55" activePane="bottomRight" state="frozen"/>
      <selection pane="topRight" activeCell="D1" sqref="D1"/>
      <selection pane="bottomLeft" activeCell="A6" sqref="A6"/>
      <selection pane="bottomRight" activeCell="MA81" sqref="MA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11.5546875" style="20" bestFit="1" customWidth="1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7" width="9.109375" style="20"/>
    <col min="68" max="68" width="10.44140625" style="20" bestFit="1" customWidth="1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29" width="9.6640625" style="20" bestFit="1" customWidth="1"/>
    <col min="230" max="230" width="10.88671875" style="20" bestFit="1" customWidth="1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664062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1" width="9.109375" style="49"/>
    <col min="242" max="242" width="10.88671875" style="49" bestFit="1" customWidth="1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59" width="9.109375" style="49"/>
    <col min="260" max="260" width="10.88671875" style="49" bestFit="1" customWidth="1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5" width="9.109375" style="49"/>
    <col min="266" max="266" width="10.88671875" style="49" bestFit="1" customWidth="1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89" width="10.5546875" style="20" bestFit="1" customWidth="1"/>
    <col min="290" max="290" width="10.44140625" style="20" bestFit="1" customWidth="1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5" width="10" style="49" bestFit="1" customWidth="1"/>
    <col min="296" max="296" width="10.5546875" style="49" bestFit="1" customWidth="1"/>
    <col min="297" max="297" width="0.88671875" style="20" customWidth="1"/>
    <col min="298" max="298" width="2.6640625" style="20" hidden="1" customWidth="1"/>
    <col min="299" max="299" width="1.6640625" style="20" hidden="1" customWidth="1"/>
    <col min="300" max="300" width="2.6640625" style="20" hidden="1" customWidth="1"/>
    <col min="301" max="302" width="0" style="20" hidden="1" customWidth="1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7" width="9.109375" style="49"/>
    <col min="308" max="308" width="11.5546875" style="49" bestFit="1" customWidth="1"/>
    <col min="309" max="309" width="0.88671875" style="20" hidden="1" customWidth="1"/>
    <col min="310" max="310" width="2.6640625" style="20" hidden="1" customWidth="1"/>
    <col min="311" max="311" width="1.6640625" style="20" hidden="1" customWidth="1"/>
    <col min="312" max="312" width="2.6640625" style="20" hidden="1" customWidth="1"/>
    <col min="313" max="314" width="0" style="20" hidden="1" customWidth="1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19" width="11.5546875" style="49" bestFit="1" customWidth="1"/>
    <col min="320" max="320" width="10.88671875" style="49" bestFit="1" customWidth="1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1" width="9.109375" style="49"/>
    <col min="332" max="332" width="10.88671875" style="49" bestFit="1" customWidth="1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7" width="9.109375" style="20"/>
    <col min="338" max="338" width="10.44140625" style="20" bestFit="1" customWidth="1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hidden="1" customWidth="1"/>
    <col min="347" max="347" width="1.6640625" style="20" hidden="1" customWidth="1"/>
    <col min="348" max="348" width="2.6640625" style="20" hidden="1" customWidth="1"/>
    <col min="349" max="350" width="0" style="20" hidden="1" customWidth="1"/>
    <col min="351" max="351" width="0.88671875" style="49" hidden="1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hidden="1" customWidth="1"/>
    <col min="359" max="359" width="1.6640625" style="20" hidden="1" customWidth="1"/>
    <col min="360" max="360" width="2.6640625" style="20" hidden="1" customWidth="1"/>
    <col min="361" max="362" width="0" style="20" hidden="1" customWidth="1"/>
    <col min="363" max="363" width="0.88671875" style="49" hidden="1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hidden="1" customWidth="1"/>
    <col min="383" max="383" width="1.6640625" style="49" hidden="1" customWidth="1"/>
    <col min="384" max="384" width="2.6640625" style="49" hidden="1" customWidth="1"/>
    <col min="385" max="386" width="0" style="49" hidden="1" customWidth="1"/>
    <col min="387" max="16384" width="9.109375" style="20"/>
  </cols>
  <sheetData>
    <row r="1" spans="1:387" ht="18" customHeight="1">
      <c r="A1" s="283"/>
      <c r="B1" s="283"/>
      <c r="C1" s="283"/>
      <c r="D1" s="275" t="s">
        <v>212</v>
      </c>
      <c r="E1" s="276"/>
      <c r="F1" s="276"/>
      <c r="G1" s="276"/>
      <c r="H1" s="277"/>
      <c r="I1" s="29"/>
      <c r="J1" s="266" t="s">
        <v>45</v>
      </c>
      <c r="K1" s="267"/>
      <c r="L1" s="267"/>
      <c r="M1" s="267"/>
      <c r="N1" s="268"/>
      <c r="O1" s="32"/>
      <c r="P1" s="266" t="s">
        <v>51</v>
      </c>
      <c r="Q1" s="267"/>
      <c r="R1" s="267"/>
      <c r="S1" s="267"/>
      <c r="T1" s="268"/>
      <c r="U1" s="32"/>
      <c r="V1" s="266" t="s">
        <v>53</v>
      </c>
      <c r="W1" s="267"/>
      <c r="X1" s="267"/>
      <c r="Y1" s="267"/>
      <c r="Z1" s="268"/>
      <c r="AA1" s="32"/>
      <c r="AB1" s="266" t="s">
        <v>54</v>
      </c>
      <c r="AC1" s="267"/>
      <c r="AD1" s="267"/>
      <c r="AE1" s="267"/>
      <c r="AF1" s="268"/>
      <c r="AG1" s="50"/>
      <c r="AH1" s="266" t="s">
        <v>55</v>
      </c>
      <c r="AI1" s="267"/>
      <c r="AJ1" s="267"/>
      <c r="AK1" s="267"/>
      <c r="AL1" s="268"/>
      <c r="AM1" s="32"/>
      <c r="AN1" s="266" t="s">
        <v>56</v>
      </c>
      <c r="AO1" s="267"/>
      <c r="AP1" s="267"/>
      <c r="AQ1" s="267"/>
      <c r="AR1" s="268"/>
      <c r="AS1" s="50"/>
      <c r="AT1" s="240" t="s">
        <v>207</v>
      </c>
      <c r="AU1" s="241"/>
      <c r="AV1" s="241"/>
      <c r="AW1" s="241"/>
      <c r="AX1" s="242"/>
      <c r="AY1" s="32"/>
      <c r="AZ1" s="266" t="s">
        <v>61</v>
      </c>
      <c r="BA1" s="267"/>
      <c r="BB1" s="267"/>
      <c r="BC1" s="267"/>
      <c r="BD1" s="268"/>
      <c r="BE1" s="50"/>
      <c r="BF1" s="240" t="s">
        <v>207</v>
      </c>
      <c r="BG1" s="241"/>
      <c r="BH1" s="241"/>
      <c r="BI1" s="241"/>
      <c r="BJ1" s="242"/>
      <c r="BK1" s="32"/>
      <c r="BL1" s="266" t="s">
        <v>62</v>
      </c>
      <c r="BM1" s="267"/>
      <c r="BN1" s="267"/>
      <c r="BO1" s="267"/>
      <c r="BP1" s="268"/>
      <c r="BQ1" s="32"/>
      <c r="BR1" s="266" t="s">
        <v>63</v>
      </c>
      <c r="BS1" s="267"/>
      <c r="BT1" s="267"/>
      <c r="BU1" s="267"/>
      <c r="BV1" s="268"/>
      <c r="BW1" s="50"/>
      <c r="BX1" s="240" t="s">
        <v>207</v>
      </c>
      <c r="BY1" s="241"/>
      <c r="BZ1" s="241"/>
      <c r="CA1" s="241"/>
      <c r="CB1" s="242"/>
      <c r="CC1" s="32"/>
      <c r="CD1" s="266" t="s">
        <v>64</v>
      </c>
      <c r="CE1" s="267"/>
      <c r="CF1" s="267"/>
      <c r="CG1" s="267"/>
      <c r="CH1" s="268"/>
      <c r="CI1" s="50"/>
      <c r="CJ1" s="240" t="s">
        <v>207</v>
      </c>
      <c r="CK1" s="241"/>
      <c r="CL1" s="241"/>
      <c r="CM1" s="241"/>
      <c r="CN1" s="242"/>
      <c r="CO1" s="32"/>
      <c r="CP1" s="266" t="s">
        <v>65</v>
      </c>
      <c r="CQ1" s="267"/>
      <c r="CR1" s="267"/>
      <c r="CS1" s="267"/>
      <c r="CT1" s="268"/>
      <c r="CU1" s="50"/>
      <c r="CV1" s="266" t="s">
        <v>66</v>
      </c>
      <c r="CW1" s="267"/>
      <c r="CX1" s="267"/>
      <c r="CY1" s="267"/>
      <c r="CZ1" s="268"/>
      <c r="DA1" s="32"/>
      <c r="DB1" s="266" t="s">
        <v>67</v>
      </c>
      <c r="DC1" s="267"/>
      <c r="DD1" s="267"/>
      <c r="DE1" s="267"/>
      <c r="DF1" s="268"/>
      <c r="DG1" s="32"/>
      <c r="DH1" s="240" t="s">
        <v>207</v>
      </c>
      <c r="DI1" s="241"/>
      <c r="DJ1" s="241"/>
      <c r="DK1" s="241"/>
      <c r="DL1" s="242"/>
      <c r="DM1" s="50"/>
      <c r="DN1" s="266" t="s">
        <v>68</v>
      </c>
      <c r="DO1" s="267"/>
      <c r="DP1" s="267"/>
      <c r="DQ1" s="267"/>
      <c r="DR1" s="268"/>
      <c r="DS1" s="32"/>
      <c r="DT1" s="240" t="s">
        <v>207</v>
      </c>
      <c r="DU1" s="241"/>
      <c r="DV1" s="241"/>
      <c r="DW1" s="241"/>
      <c r="DX1" s="242"/>
      <c r="DY1" s="32"/>
      <c r="DZ1" s="266" t="s">
        <v>69</v>
      </c>
      <c r="EA1" s="267"/>
      <c r="EB1" s="267"/>
      <c r="EC1" s="267"/>
      <c r="ED1" s="268"/>
      <c r="EE1" s="32"/>
      <c r="EF1" s="250" t="s">
        <v>53</v>
      </c>
      <c r="EG1" s="251"/>
      <c r="EH1" s="251"/>
      <c r="EI1" s="251"/>
      <c r="EJ1" s="252"/>
      <c r="EK1" s="50"/>
      <c r="EL1" s="266" t="s">
        <v>70</v>
      </c>
      <c r="EM1" s="267"/>
      <c r="EN1" s="267"/>
      <c r="EO1" s="267"/>
      <c r="EP1" s="268"/>
      <c r="EQ1" s="32"/>
      <c r="ER1" s="250" t="s">
        <v>54</v>
      </c>
      <c r="ES1" s="251"/>
      <c r="ET1" s="251"/>
      <c r="EU1" s="251"/>
      <c r="EV1" s="252"/>
      <c r="EW1" s="32"/>
      <c r="EX1" s="266" t="s">
        <v>71</v>
      </c>
      <c r="EY1" s="267"/>
      <c r="EZ1" s="267"/>
      <c r="FA1" s="267"/>
      <c r="FB1" s="268"/>
      <c r="FC1" s="32"/>
      <c r="FD1" s="266" t="s">
        <v>72</v>
      </c>
      <c r="FE1" s="267"/>
      <c r="FF1" s="267"/>
      <c r="FG1" s="267"/>
      <c r="FH1" s="268"/>
      <c r="FI1" s="50"/>
      <c r="FJ1" s="266" t="s">
        <v>73</v>
      </c>
      <c r="FK1" s="267"/>
      <c r="FL1" s="267"/>
      <c r="FM1" s="267"/>
      <c r="FN1" s="268"/>
      <c r="FO1" s="32"/>
      <c r="FP1" s="258" t="s">
        <v>53</v>
      </c>
      <c r="FQ1" s="259"/>
      <c r="FR1" s="259"/>
      <c r="FS1" s="259"/>
      <c r="FT1" s="260"/>
      <c r="FU1" s="32"/>
      <c r="FV1" s="258" t="s">
        <v>53</v>
      </c>
      <c r="FW1" s="259"/>
      <c r="FX1" s="259"/>
      <c r="FY1" s="259"/>
      <c r="FZ1" s="260"/>
      <c r="GA1" s="32"/>
      <c r="GB1" s="266" t="s">
        <v>74</v>
      </c>
      <c r="GC1" s="267"/>
      <c r="GD1" s="267"/>
      <c r="GE1" s="267"/>
      <c r="GF1" s="268"/>
      <c r="GG1" s="50"/>
      <c r="GH1" s="266" t="s">
        <v>75</v>
      </c>
      <c r="GI1" s="267"/>
      <c r="GJ1" s="267"/>
      <c r="GK1" s="267"/>
      <c r="GL1" s="268"/>
      <c r="GM1" s="50"/>
      <c r="GN1" s="250" t="s">
        <v>209</v>
      </c>
      <c r="GO1" s="251"/>
      <c r="GP1" s="251"/>
      <c r="GQ1" s="251"/>
      <c r="GR1" s="252"/>
      <c r="GS1" s="50"/>
      <c r="GT1" s="258" t="s">
        <v>54</v>
      </c>
      <c r="GU1" s="259"/>
      <c r="GV1" s="259"/>
      <c r="GW1" s="259"/>
      <c r="GX1" s="260"/>
      <c r="GY1" s="32"/>
      <c r="GZ1" s="250" t="s">
        <v>210</v>
      </c>
      <c r="HA1" s="251"/>
      <c r="HB1" s="251"/>
      <c r="HC1" s="251"/>
      <c r="HD1" s="252"/>
      <c r="HE1" s="32"/>
      <c r="HF1" s="266" t="s">
        <v>76</v>
      </c>
      <c r="HG1" s="267"/>
      <c r="HH1" s="267"/>
      <c r="HI1" s="267"/>
      <c r="HJ1" s="268"/>
      <c r="HK1" s="50"/>
      <c r="HL1" s="266" t="s">
        <v>77</v>
      </c>
      <c r="HM1" s="267"/>
      <c r="HN1" s="267"/>
      <c r="HO1" s="267"/>
      <c r="HP1" s="268"/>
      <c r="HQ1" s="32"/>
      <c r="HR1" s="240" t="s">
        <v>211</v>
      </c>
      <c r="HS1" s="241"/>
      <c r="HT1" s="241"/>
      <c r="HU1" s="241"/>
      <c r="HV1" s="242"/>
      <c r="HW1" s="32"/>
      <c r="HX1" s="266" t="s">
        <v>78</v>
      </c>
      <c r="HY1" s="267"/>
      <c r="HZ1" s="267"/>
      <c r="IA1" s="267"/>
      <c r="IB1" s="268"/>
      <c r="IC1" s="50"/>
      <c r="ID1" s="266" t="s">
        <v>79</v>
      </c>
      <c r="IE1" s="267"/>
      <c r="IF1" s="267"/>
      <c r="IG1" s="267"/>
      <c r="IH1" s="268"/>
      <c r="II1" s="32"/>
      <c r="IJ1" s="250" t="s">
        <v>212</v>
      </c>
      <c r="IK1" s="251"/>
      <c r="IL1" s="251"/>
      <c r="IM1" s="251"/>
      <c r="IN1" s="252"/>
      <c r="IO1" s="32"/>
      <c r="IP1" s="258" t="s">
        <v>55</v>
      </c>
      <c r="IQ1" s="259"/>
      <c r="IR1" s="259"/>
      <c r="IS1" s="259"/>
      <c r="IT1" s="260"/>
      <c r="IU1" s="50"/>
      <c r="IV1" s="266" t="s">
        <v>80</v>
      </c>
      <c r="IW1" s="267"/>
      <c r="IX1" s="267"/>
      <c r="IY1" s="267"/>
      <c r="IZ1" s="268"/>
      <c r="JA1" s="50"/>
      <c r="JB1" s="240" t="s">
        <v>213</v>
      </c>
      <c r="JC1" s="241"/>
      <c r="JD1" s="241"/>
      <c r="JE1" s="241"/>
      <c r="JF1" s="242"/>
      <c r="JG1" s="32"/>
      <c r="JH1" s="266" t="s">
        <v>81</v>
      </c>
      <c r="JI1" s="267"/>
      <c r="JJ1" s="267"/>
      <c r="JK1" s="267"/>
      <c r="JL1" s="268"/>
      <c r="JM1" s="50"/>
      <c r="JN1" s="266" t="s">
        <v>82</v>
      </c>
      <c r="JO1" s="267"/>
      <c r="JP1" s="267"/>
      <c r="JQ1" s="267"/>
      <c r="JR1" s="268"/>
      <c r="JS1" s="32"/>
      <c r="JT1" s="258" t="s">
        <v>208</v>
      </c>
      <c r="JU1" s="259"/>
      <c r="JV1" s="259"/>
      <c r="JW1" s="259"/>
      <c r="JX1" s="260"/>
      <c r="JY1" s="32"/>
      <c r="JZ1" s="266" t="s">
        <v>83</v>
      </c>
      <c r="KA1" s="267"/>
      <c r="KB1" s="267"/>
      <c r="KC1" s="267"/>
      <c r="KD1" s="268"/>
      <c r="KE1" s="50"/>
      <c r="KF1" s="266" t="s">
        <v>84</v>
      </c>
      <c r="KG1" s="267"/>
      <c r="KH1" s="267"/>
      <c r="KI1" s="267"/>
      <c r="KJ1" s="268"/>
      <c r="KK1" s="32"/>
      <c r="KL1" s="240" t="s">
        <v>214</v>
      </c>
      <c r="KM1" s="241"/>
      <c r="KN1" s="241"/>
      <c r="KO1" s="241"/>
      <c r="KP1" s="242"/>
      <c r="KQ1" s="50"/>
      <c r="KR1" s="266" t="s">
        <v>85</v>
      </c>
      <c r="KS1" s="267"/>
      <c r="KT1" s="267"/>
      <c r="KU1" s="267"/>
      <c r="KV1" s="268"/>
      <c r="KW1" s="32"/>
      <c r="KX1" s="240" t="s">
        <v>215</v>
      </c>
      <c r="KY1" s="241"/>
      <c r="KZ1" s="241"/>
      <c r="LA1" s="241"/>
      <c r="LB1" s="242"/>
      <c r="LC1" s="50"/>
      <c r="LD1" s="266" t="s">
        <v>86</v>
      </c>
      <c r="LE1" s="267"/>
      <c r="LF1" s="267"/>
      <c r="LG1" s="267"/>
      <c r="LH1" s="268"/>
      <c r="LI1" s="32"/>
      <c r="LJ1" s="258" t="s">
        <v>216</v>
      </c>
      <c r="LK1" s="259"/>
      <c r="LL1" s="259"/>
      <c r="LM1" s="259"/>
      <c r="LN1" s="260"/>
      <c r="LO1" s="50"/>
      <c r="LP1" s="266" t="s">
        <v>87</v>
      </c>
      <c r="LQ1" s="267"/>
      <c r="LR1" s="267"/>
      <c r="LS1" s="267"/>
      <c r="LT1" s="268"/>
      <c r="LU1" s="32"/>
      <c r="LV1" s="266" t="s">
        <v>88</v>
      </c>
      <c r="LW1" s="267"/>
      <c r="LX1" s="267"/>
      <c r="LY1" s="267"/>
      <c r="LZ1" s="268"/>
      <c r="MA1" s="50"/>
      <c r="MB1" s="266" t="s">
        <v>89</v>
      </c>
      <c r="MC1" s="267"/>
      <c r="MD1" s="267"/>
      <c r="ME1" s="267"/>
      <c r="MF1" s="268"/>
      <c r="MG1" s="32"/>
      <c r="MH1" s="240" t="s">
        <v>209</v>
      </c>
      <c r="MI1" s="241"/>
      <c r="MJ1" s="241"/>
      <c r="MK1" s="241"/>
      <c r="ML1" s="242"/>
      <c r="MM1" s="50"/>
      <c r="MN1" s="266" t="s">
        <v>90</v>
      </c>
      <c r="MO1" s="267"/>
      <c r="MP1" s="267"/>
      <c r="MQ1" s="267"/>
      <c r="MR1" s="268"/>
      <c r="MS1" s="32"/>
      <c r="MT1" s="240" t="s">
        <v>210</v>
      </c>
      <c r="MU1" s="241"/>
      <c r="MV1" s="241"/>
      <c r="MW1" s="241"/>
      <c r="MX1" s="242"/>
      <c r="MY1" s="50"/>
      <c r="MZ1" s="266" t="s">
        <v>91</v>
      </c>
      <c r="NA1" s="267"/>
      <c r="NB1" s="267"/>
      <c r="NC1" s="267"/>
      <c r="ND1" s="268"/>
      <c r="NE1" s="32"/>
      <c r="NF1" s="266" t="s">
        <v>92</v>
      </c>
      <c r="NG1" s="267"/>
      <c r="NH1" s="267"/>
      <c r="NI1" s="267"/>
      <c r="NJ1" s="268"/>
      <c r="NK1" s="32"/>
      <c r="NL1" s="258" t="s">
        <v>212</v>
      </c>
      <c r="NM1" s="259"/>
      <c r="NN1" s="259"/>
      <c r="NO1" s="259"/>
      <c r="NP1" s="260"/>
      <c r="NQ1" s="50"/>
      <c r="NR1" s="240" t="s">
        <v>212</v>
      </c>
      <c r="NS1" s="241"/>
      <c r="NT1" s="241"/>
      <c r="NU1" s="241"/>
      <c r="NV1" s="242"/>
      <c r="NW1" s="52"/>
    </row>
    <row r="2" spans="1:387" ht="18" customHeight="1">
      <c r="A2" s="283"/>
      <c r="B2" s="283"/>
      <c r="C2" s="283"/>
      <c r="D2" s="279">
        <v>44772.75</v>
      </c>
      <c r="E2" s="280"/>
      <c r="F2" s="280"/>
      <c r="G2" s="280"/>
      <c r="H2" s="277"/>
      <c r="I2" s="29"/>
      <c r="J2" s="270">
        <v>44779.666666666664</v>
      </c>
      <c r="K2" s="271"/>
      <c r="L2" s="271"/>
      <c r="M2" s="271"/>
      <c r="N2" s="268"/>
      <c r="O2" s="32"/>
      <c r="P2" s="270">
        <v>44788.666666666664</v>
      </c>
      <c r="Q2" s="271"/>
      <c r="R2" s="271"/>
      <c r="S2" s="271"/>
      <c r="T2" s="268"/>
      <c r="U2" s="32"/>
      <c r="V2" s="270">
        <v>44795.666666666664</v>
      </c>
      <c r="W2" s="271"/>
      <c r="X2" s="271"/>
      <c r="Y2" s="271"/>
      <c r="Z2" s="268"/>
      <c r="AA2" s="32"/>
      <c r="AB2" s="270">
        <v>44800.666666666664</v>
      </c>
      <c r="AC2" s="271"/>
      <c r="AD2" s="271"/>
      <c r="AE2" s="271"/>
      <c r="AF2" s="268"/>
      <c r="AG2" s="51"/>
      <c r="AH2" s="270">
        <v>44804.666666666664</v>
      </c>
      <c r="AI2" s="271"/>
      <c r="AJ2" s="271"/>
      <c r="AK2" s="271"/>
      <c r="AL2" s="268"/>
      <c r="AM2" s="32"/>
      <c r="AN2" s="270">
        <v>44807.666666666664</v>
      </c>
      <c r="AO2" s="271"/>
      <c r="AP2" s="271"/>
      <c r="AQ2" s="271"/>
      <c r="AR2" s="268"/>
      <c r="AS2" s="51"/>
      <c r="AT2" s="244">
        <v>44811.875</v>
      </c>
      <c r="AU2" s="245"/>
      <c r="AV2" s="245"/>
      <c r="AW2" s="245"/>
      <c r="AX2" s="242"/>
      <c r="AY2" s="32"/>
      <c r="AZ2" s="270">
        <v>44986.875</v>
      </c>
      <c r="BA2" s="271"/>
      <c r="BB2" s="271"/>
      <c r="BC2" s="271"/>
      <c r="BD2" s="268"/>
      <c r="BE2" s="51"/>
      <c r="BF2" s="244">
        <v>44817.875</v>
      </c>
      <c r="BG2" s="245"/>
      <c r="BH2" s="245"/>
      <c r="BI2" s="245"/>
      <c r="BJ2" s="242"/>
      <c r="BK2" s="32"/>
      <c r="BL2" s="270">
        <v>45020.875</v>
      </c>
      <c r="BM2" s="271"/>
      <c r="BN2" s="271"/>
      <c r="BO2" s="271"/>
      <c r="BP2" s="268"/>
      <c r="BQ2" s="32"/>
      <c r="BR2" s="270">
        <v>44835.666666666664</v>
      </c>
      <c r="BS2" s="271"/>
      <c r="BT2" s="271"/>
      <c r="BU2" s="271"/>
      <c r="BV2" s="268"/>
      <c r="BW2" s="51"/>
      <c r="BX2" s="244">
        <v>44838.875</v>
      </c>
      <c r="BY2" s="245"/>
      <c r="BZ2" s="245"/>
      <c r="CA2" s="245"/>
      <c r="CB2" s="242"/>
      <c r="CC2" s="32"/>
      <c r="CD2" s="270">
        <v>44842.666666666664</v>
      </c>
      <c r="CE2" s="271"/>
      <c r="CF2" s="271"/>
      <c r="CG2" s="271"/>
      <c r="CH2" s="268"/>
      <c r="CI2" s="51"/>
      <c r="CJ2" s="244">
        <v>44846.875</v>
      </c>
      <c r="CK2" s="245"/>
      <c r="CL2" s="245"/>
      <c r="CM2" s="245"/>
      <c r="CN2" s="242"/>
      <c r="CO2" s="32"/>
      <c r="CP2" s="270">
        <v>44850.729166666664</v>
      </c>
      <c r="CQ2" s="271"/>
      <c r="CR2" s="271"/>
      <c r="CS2" s="271"/>
      <c r="CT2" s="268"/>
      <c r="CU2" s="51"/>
      <c r="CV2" s="270">
        <v>44853.854166666664</v>
      </c>
      <c r="CW2" s="271"/>
      <c r="CX2" s="271"/>
      <c r="CY2" s="271"/>
      <c r="CZ2" s="268"/>
      <c r="DA2" s="32"/>
      <c r="DB2" s="270">
        <v>44856.5625</v>
      </c>
      <c r="DC2" s="271"/>
      <c r="DD2" s="271"/>
      <c r="DE2" s="271"/>
      <c r="DF2" s="268"/>
      <c r="DG2" s="32"/>
      <c r="DH2" s="244">
        <v>44860.875</v>
      </c>
      <c r="DI2" s="245"/>
      <c r="DJ2" s="245"/>
      <c r="DK2" s="245"/>
      <c r="DL2" s="242"/>
      <c r="DM2" s="51"/>
      <c r="DN2" s="270">
        <v>44863.864583333336</v>
      </c>
      <c r="DO2" s="271"/>
      <c r="DP2" s="271"/>
      <c r="DQ2" s="271"/>
      <c r="DR2" s="268"/>
      <c r="DS2" s="32"/>
      <c r="DT2" s="244">
        <v>44866.875</v>
      </c>
      <c r="DU2" s="245"/>
      <c r="DV2" s="245"/>
      <c r="DW2" s="245"/>
      <c r="DX2" s="242"/>
      <c r="DY2" s="32"/>
      <c r="DZ2" s="270">
        <v>44870.729166666664</v>
      </c>
      <c r="EA2" s="271"/>
      <c r="EB2" s="271"/>
      <c r="EC2" s="271"/>
      <c r="ED2" s="268"/>
      <c r="EE2" s="32"/>
      <c r="EF2" s="254">
        <v>44874.875</v>
      </c>
      <c r="EG2" s="255"/>
      <c r="EH2" s="255"/>
      <c r="EI2" s="255"/>
      <c r="EJ2" s="252"/>
      <c r="EK2" s="51"/>
      <c r="EL2" s="270">
        <v>44877.666666666664</v>
      </c>
      <c r="EM2" s="271"/>
      <c r="EN2" s="271"/>
      <c r="EO2" s="271"/>
      <c r="EP2" s="268"/>
      <c r="EQ2" s="32"/>
      <c r="ER2" s="254">
        <v>44915.666666666664</v>
      </c>
      <c r="ES2" s="255"/>
      <c r="ET2" s="255"/>
      <c r="EU2" s="255"/>
      <c r="EV2" s="252"/>
      <c r="EW2" s="32"/>
      <c r="EX2" s="270">
        <v>44921.666666666664</v>
      </c>
      <c r="EY2" s="271"/>
      <c r="EZ2" s="271"/>
      <c r="FA2" s="271"/>
      <c r="FB2" s="268"/>
      <c r="FC2" s="32"/>
      <c r="FD2" s="270">
        <v>44926.666666666664</v>
      </c>
      <c r="FE2" s="271"/>
      <c r="FF2" s="271"/>
      <c r="FG2" s="271"/>
      <c r="FH2" s="268"/>
      <c r="FI2" s="51"/>
      <c r="FJ2" s="270">
        <v>44928.666666666664</v>
      </c>
      <c r="FK2" s="271"/>
      <c r="FL2" s="271"/>
      <c r="FM2" s="271"/>
      <c r="FN2" s="268"/>
      <c r="FO2" s="32"/>
      <c r="FP2" s="262">
        <v>44933.875</v>
      </c>
      <c r="FQ2" s="263"/>
      <c r="FR2" s="263"/>
      <c r="FS2" s="263"/>
      <c r="FT2" s="260"/>
      <c r="FU2" s="32"/>
      <c r="FV2" s="262">
        <v>44943.864583333336</v>
      </c>
      <c r="FW2" s="263"/>
      <c r="FX2" s="263"/>
      <c r="FY2" s="263"/>
      <c r="FZ2" s="260"/>
      <c r="GA2" s="32"/>
      <c r="GB2" s="270">
        <v>44940.666666666664</v>
      </c>
      <c r="GC2" s="271"/>
      <c r="GD2" s="271"/>
      <c r="GE2" s="271"/>
      <c r="GF2" s="268"/>
      <c r="GG2" s="51"/>
      <c r="GH2" s="270">
        <v>44947.5625</v>
      </c>
      <c r="GI2" s="271"/>
      <c r="GJ2" s="271"/>
      <c r="GK2" s="271"/>
      <c r="GL2" s="268"/>
      <c r="GM2" s="51"/>
      <c r="GN2" s="254">
        <v>44949.666666666664</v>
      </c>
      <c r="GO2" s="255"/>
      <c r="GP2" s="255"/>
      <c r="GQ2" s="255"/>
      <c r="GR2" s="252"/>
      <c r="GS2" s="51"/>
      <c r="GT2" s="262">
        <v>44955.604166666664</v>
      </c>
      <c r="GU2" s="263"/>
      <c r="GV2" s="263"/>
      <c r="GW2" s="263"/>
      <c r="GX2" s="260"/>
      <c r="GY2" s="32"/>
      <c r="GZ2" s="254">
        <v>44956.666666666664</v>
      </c>
      <c r="HA2" s="255"/>
      <c r="HB2" s="255"/>
      <c r="HC2" s="255"/>
      <c r="HD2" s="252"/>
      <c r="HE2" s="32"/>
      <c r="HF2" s="270">
        <v>44961.666666666664</v>
      </c>
      <c r="HG2" s="271"/>
      <c r="HH2" s="271"/>
      <c r="HI2" s="271"/>
      <c r="HJ2" s="268"/>
      <c r="HK2" s="51"/>
      <c r="HL2" s="270">
        <v>44970.875</v>
      </c>
      <c r="HM2" s="271"/>
      <c r="HN2" s="271"/>
      <c r="HO2" s="271"/>
      <c r="HP2" s="268"/>
      <c r="HQ2" s="32"/>
      <c r="HR2" s="244">
        <v>44978.875</v>
      </c>
      <c r="HS2" s="245"/>
      <c r="HT2" s="245"/>
      <c r="HU2" s="245"/>
      <c r="HV2" s="242"/>
      <c r="HW2" s="32"/>
      <c r="HX2" s="270">
        <v>44975.666666666664</v>
      </c>
      <c r="HY2" s="271"/>
      <c r="HZ2" s="271"/>
      <c r="IA2" s="271"/>
      <c r="IB2" s="268"/>
      <c r="IC2" s="51"/>
      <c r="ID2" s="270">
        <v>44982.864583333336</v>
      </c>
      <c r="IE2" s="271"/>
      <c r="IF2" s="271"/>
      <c r="IG2" s="271"/>
      <c r="IH2" s="268"/>
      <c r="II2" s="32"/>
      <c r="IJ2" s="254">
        <v>44983.666666666664</v>
      </c>
      <c r="IK2" s="255"/>
      <c r="IL2" s="255"/>
      <c r="IM2" s="255"/>
      <c r="IN2" s="252"/>
      <c r="IO2" s="32"/>
      <c r="IP2" s="262">
        <v>44986.666666666664</v>
      </c>
      <c r="IQ2" s="263"/>
      <c r="IR2" s="263"/>
      <c r="IS2" s="263"/>
      <c r="IT2" s="260"/>
      <c r="IU2" s="51"/>
      <c r="IV2" s="270">
        <v>44990.729166666664</v>
      </c>
      <c r="IW2" s="271"/>
      <c r="IX2" s="271"/>
      <c r="IY2" s="271"/>
      <c r="IZ2" s="268"/>
      <c r="JA2" s="51"/>
      <c r="JB2" s="244">
        <v>45000.875</v>
      </c>
      <c r="JC2" s="245"/>
      <c r="JD2" s="245"/>
      <c r="JE2" s="245"/>
      <c r="JF2" s="242"/>
      <c r="JG2" s="32"/>
      <c r="JH2" s="270">
        <v>44996.5625</v>
      </c>
      <c r="JI2" s="271"/>
      <c r="JJ2" s="271"/>
      <c r="JK2" s="271"/>
      <c r="JL2" s="268"/>
      <c r="JM2" s="51"/>
      <c r="JN2" s="270">
        <v>45049.875</v>
      </c>
      <c r="JO2" s="271"/>
      <c r="JP2" s="271"/>
      <c r="JQ2" s="271"/>
      <c r="JR2" s="268"/>
      <c r="JS2" s="32"/>
      <c r="JT2" s="262">
        <v>45003.666666666664</v>
      </c>
      <c r="JU2" s="263"/>
      <c r="JV2" s="263"/>
      <c r="JW2" s="263"/>
      <c r="JX2" s="260"/>
      <c r="JY2" s="32"/>
      <c r="JZ2" s="270">
        <v>45017.5625</v>
      </c>
      <c r="KA2" s="271"/>
      <c r="KB2" s="271"/>
      <c r="KC2" s="271"/>
      <c r="KD2" s="268"/>
      <c r="KE2" s="51"/>
      <c r="KF2" s="270">
        <v>45025.729166666664</v>
      </c>
      <c r="KG2" s="271"/>
      <c r="KH2" s="271"/>
      <c r="KI2" s="271"/>
      <c r="KJ2" s="268"/>
      <c r="KK2" s="32"/>
      <c r="KL2" s="244">
        <v>45027.875</v>
      </c>
      <c r="KM2" s="245"/>
      <c r="KN2" s="245"/>
      <c r="KO2" s="245"/>
      <c r="KP2" s="242"/>
      <c r="KQ2" s="51"/>
      <c r="KR2" s="270">
        <v>45033.875</v>
      </c>
      <c r="KS2" s="271"/>
      <c r="KT2" s="271"/>
      <c r="KU2" s="271"/>
      <c r="KV2" s="268"/>
      <c r="KW2" s="32"/>
      <c r="KX2" s="244">
        <v>45034.875</v>
      </c>
      <c r="KY2" s="245"/>
      <c r="KZ2" s="245"/>
      <c r="LA2" s="245"/>
      <c r="LB2" s="242"/>
      <c r="LC2" s="51"/>
      <c r="LD2" s="270">
        <v>45038.666666666664</v>
      </c>
      <c r="LE2" s="271"/>
      <c r="LF2" s="271"/>
      <c r="LG2" s="271"/>
      <c r="LH2" s="268"/>
      <c r="LI2" s="32"/>
      <c r="LJ2" s="262">
        <v>45038.666666666664</v>
      </c>
      <c r="LK2" s="263"/>
      <c r="LL2" s="263"/>
      <c r="LM2" s="263"/>
      <c r="LN2" s="260"/>
      <c r="LO2" s="51"/>
      <c r="LP2" s="270">
        <v>45041.666666666664</v>
      </c>
      <c r="LQ2" s="271"/>
      <c r="LR2" s="271"/>
      <c r="LS2" s="271"/>
      <c r="LT2" s="268"/>
      <c r="LU2" s="32"/>
      <c r="LV2" s="270">
        <v>45046.729166666664</v>
      </c>
      <c r="LW2" s="271"/>
      <c r="LX2" s="271"/>
      <c r="LY2" s="271"/>
      <c r="LZ2" s="268"/>
      <c r="MA2" s="51"/>
      <c r="MB2" s="270">
        <v>45052.666666666664</v>
      </c>
      <c r="MC2" s="271"/>
      <c r="MD2" s="271"/>
      <c r="ME2" s="271"/>
      <c r="MF2" s="268"/>
      <c r="MG2" s="32"/>
      <c r="MH2" s="244">
        <v>45055.875</v>
      </c>
      <c r="MI2" s="245"/>
      <c r="MJ2" s="245"/>
      <c r="MK2" s="245"/>
      <c r="ML2" s="242"/>
      <c r="MM2" s="51"/>
      <c r="MN2" s="270">
        <v>45059.666666666664</v>
      </c>
      <c r="MO2" s="271"/>
      <c r="MP2" s="271"/>
      <c r="MQ2" s="271"/>
      <c r="MR2" s="268"/>
      <c r="MS2" s="32"/>
      <c r="MT2" s="244">
        <v>45062.875</v>
      </c>
      <c r="MU2" s="245"/>
      <c r="MV2" s="245"/>
      <c r="MW2" s="245"/>
      <c r="MX2" s="242"/>
      <c r="MY2" s="51"/>
      <c r="MZ2" s="270">
        <v>45066.666666666664</v>
      </c>
      <c r="NA2" s="271"/>
      <c r="NB2" s="271"/>
      <c r="NC2" s="271"/>
      <c r="ND2" s="268"/>
      <c r="NE2" s="32"/>
      <c r="NF2" s="270">
        <v>45074.666666666664</v>
      </c>
      <c r="NG2" s="271"/>
      <c r="NH2" s="271"/>
      <c r="NI2" s="271"/>
      <c r="NJ2" s="268"/>
      <c r="NK2" s="32"/>
      <c r="NL2" s="262">
        <v>45080.666666666664</v>
      </c>
      <c r="NM2" s="263"/>
      <c r="NN2" s="263"/>
      <c r="NO2" s="263"/>
      <c r="NP2" s="260"/>
      <c r="NQ2" s="51"/>
      <c r="NR2" s="244">
        <v>45087.875</v>
      </c>
      <c r="NS2" s="245"/>
      <c r="NT2" s="245"/>
      <c r="NU2" s="245"/>
      <c r="NV2" s="242"/>
      <c r="NW2" s="52"/>
    </row>
    <row r="3" spans="1:387" ht="18" customHeight="1" thickBot="1">
      <c r="A3" s="283"/>
      <c r="B3" s="283"/>
      <c r="C3" s="283"/>
      <c r="D3" s="281" t="s">
        <v>303</v>
      </c>
      <c r="E3" s="282"/>
      <c r="F3" s="282"/>
      <c r="G3" s="282"/>
      <c r="H3" s="278"/>
      <c r="I3" s="29"/>
      <c r="J3" s="248" t="s">
        <v>223</v>
      </c>
      <c r="K3" s="249"/>
      <c r="L3" s="249"/>
      <c r="M3" s="249"/>
      <c r="N3" s="269"/>
      <c r="O3" s="32"/>
      <c r="P3" s="248" t="s">
        <v>60</v>
      </c>
      <c r="Q3" s="249"/>
      <c r="R3" s="249"/>
      <c r="S3" s="249"/>
      <c r="T3" s="269"/>
      <c r="U3" s="32"/>
      <c r="V3" s="248" t="s">
        <v>186</v>
      </c>
      <c r="W3" s="249"/>
      <c r="X3" s="249"/>
      <c r="Y3" s="249"/>
      <c r="Z3" s="269"/>
      <c r="AA3" s="32"/>
      <c r="AB3" s="248" t="s">
        <v>225</v>
      </c>
      <c r="AC3" s="249"/>
      <c r="AD3" s="249"/>
      <c r="AE3" s="249"/>
      <c r="AF3" s="269"/>
      <c r="AG3" s="50"/>
      <c r="AH3" s="248" t="s">
        <v>203</v>
      </c>
      <c r="AI3" s="249"/>
      <c r="AJ3" s="249"/>
      <c r="AK3" s="249"/>
      <c r="AL3" s="269"/>
      <c r="AM3" s="32"/>
      <c r="AN3" s="248" t="s">
        <v>189</v>
      </c>
      <c r="AO3" s="249"/>
      <c r="AP3" s="249"/>
      <c r="AQ3" s="249"/>
      <c r="AR3" s="269"/>
      <c r="AS3" s="50"/>
      <c r="AT3" s="246" t="s">
        <v>333</v>
      </c>
      <c r="AU3" s="247"/>
      <c r="AV3" s="247"/>
      <c r="AW3" s="247"/>
      <c r="AX3" s="243"/>
      <c r="AY3" s="32"/>
      <c r="AZ3" s="248" t="s">
        <v>202</v>
      </c>
      <c r="BA3" s="249"/>
      <c r="BB3" s="249"/>
      <c r="BC3" s="249"/>
      <c r="BD3" s="269"/>
      <c r="BE3" s="50"/>
      <c r="BF3" s="246" t="s">
        <v>336</v>
      </c>
      <c r="BG3" s="247"/>
      <c r="BH3" s="247"/>
      <c r="BI3" s="247"/>
      <c r="BJ3" s="243"/>
      <c r="BK3" s="32"/>
      <c r="BL3" s="248" t="s">
        <v>193</v>
      </c>
      <c r="BM3" s="249"/>
      <c r="BN3" s="249"/>
      <c r="BO3" s="249"/>
      <c r="BP3" s="269"/>
      <c r="BQ3" s="32"/>
      <c r="BR3" s="248" t="s">
        <v>187</v>
      </c>
      <c r="BS3" s="249"/>
      <c r="BT3" s="249"/>
      <c r="BU3" s="249"/>
      <c r="BV3" s="269"/>
      <c r="BW3" s="50"/>
      <c r="BX3" s="246" t="s">
        <v>340</v>
      </c>
      <c r="BY3" s="247"/>
      <c r="BZ3" s="247"/>
      <c r="CA3" s="247"/>
      <c r="CB3" s="243"/>
      <c r="CC3" s="32"/>
      <c r="CD3" s="248" t="s">
        <v>197</v>
      </c>
      <c r="CE3" s="249"/>
      <c r="CF3" s="249"/>
      <c r="CG3" s="249"/>
      <c r="CH3" s="269"/>
      <c r="CI3" s="50"/>
      <c r="CJ3" s="246" t="s">
        <v>346</v>
      </c>
      <c r="CK3" s="247"/>
      <c r="CL3" s="247"/>
      <c r="CM3" s="247"/>
      <c r="CN3" s="243"/>
      <c r="CO3" s="32"/>
      <c r="CP3" s="248" t="s">
        <v>185</v>
      </c>
      <c r="CQ3" s="249"/>
      <c r="CR3" s="249"/>
      <c r="CS3" s="249"/>
      <c r="CT3" s="269"/>
      <c r="CU3" s="50"/>
      <c r="CV3" s="248" t="s">
        <v>204</v>
      </c>
      <c r="CW3" s="249"/>
      <c r="CX3" s="249"/>
      <c r="CY3" s="249"/>
      <c r="CZ3" s="269"/>
      <c r="DA3" s="32"/>
      <c r="DB3" s="248" t="s">
        <v>350</v>
      </c>
      <c r="DC3" s="249"/>
      <c r="DD3" s="249"/>
      <c r="DE3" s="249"/>
      <c r="DF3" s="269"/>
      <c r="DG3" s="32"/>
      <c r="DH3" s="246" t="s">
        <v>351</v>
      </c>
      <c r="DI3" s="247"/>
      <c r="DJ3" s="247"/>
      <c r="DK3" s="247"/>
      <c r="DL3" s="243"/>
      <c r="DM3" s="50"/>
      <c r="DN3" s="248" t="s">
        <v>191</v>
      </c>
      <c r="DO3" s="249"/>
      <c r="DP3" s="249"/>
      <c r="DQ3" s="249"/>
      <c r="DR3" s="269"/>
      <c r="DS3" s="32"/>
      <c r="DT3" s="246" t="s">
        <v>352</v>
      </c>
      <c r="DU3" s="247"/>
      <c r="DV3" s="247"/>
      <c r="DW3" s="247"/>
      <c r="DX3" s="243"/>
      <c r="DY3" s="32"/>
      <c r="DZ3" s="248" t="s">
        <v>363</v>
      </c>
      <c r="EA3" s="249"/>
      <c r="EB3" s="249"/>
      <c r="EC3" s="249"/>
      <c r="ED3" s="269"/>
      <c r="EE3" s="32"/>
      <c r="EF3" s="256" t="s">
        <v>359</v>
      </c>
      <c r="EG3" s="257"/>
      <c r="EH3" s="257"/>
      <c r="EI3" s="257"/>
      <c r="EJ3" s="253"/>
      <c r="EK3" s="50"/>
      <c r="EL3" s="248" t="s">
        <v>370</v>
      </c>
      <c r="EM3" s="249"/>
      <c r="EN3" s="249"/>
      <c r="EO3" s="249"/>
      <c r="EP3" s="269"/>
      <c r="EQ3" s="32"/>
      <c r="ER3" s="256" t="s">
        <v>369</v>
      </c>
      <c r="ES3" s="257"/>
      <c r="ET3" s="257"/>
      <c r="EU3" s="257"/>
      <c r="EV3" s="253"/>
      <c r="EW3" s="32"/>
      <c r="EX3" s="248" t="s">
        <v>372</v>
      </c>
      <c r="EY3" s="249"/>
      <c r="EZ3" s="249"/>
      <c r="FA3" s="249"/>
      <c r="FB3" s="269"/>
      <c r="FC3" s="32"/>
      <c r="FD3" s="248" t="s">
        <v>196</v>
      </c>
      <c r="FE3" s="249"/>
      <c r="FF3" s="249"/>
      <c r="FG3" s="249"/>
      <c r="FH3" s="269"/>
      <c r="FI3" s="50"/>
      <c r="FJ3" s="248" t="s">
        <v>59</v>
      </c>
      <c r="FK3" s="249"/>
      <c r="FL3" s="249"/>
      <c r="FM3" s="249"/>
      <c r="FN3" s="269"/>
      <c r="FO3" s="32"/>
      <c r="FP3" s="264" t="s">
        <v>202</v>
      </c>
      <c r="FQ3" s="265"/>
      <c r="FR3" s="265"/>
      <c r="FS3" s="265"/>
      <c r="FT3" s="261"/>
      <c r="FU3" s="32"/>
      <c r="FV3" s="264" t="s">
        <v>190</v>
      </c>
      <c r="FW3" s="265"/>
      <c r="FX3" s="265"/>
      <c r="FY3" s="265"/>
      <c r="FZ3" s="261"/>
      <c r="GA3" s="32"/>
      <c r="GB3" s="248" t="s">
        <v>198</v>
      </c>
      <c r="GC3" s="249"/>
      <c r="GD3" s="249"/>
      <c r="GE3" s="249"/>
      <c r="GF3" s="269"/>
      <c r="GG3" s="50"/>
      <c r="GH3" s="248" t="s">
        <v>57</v>
      </c>
      <c r="GI3" s="249"/>
      <c r="GJ3" s="249"/>
      <c r="GK3" s="249"/>
      <c r="GL3" s="269"/>
      <c r="GM3" s="50"/>
      <c r="GN3" s="256"/>
      <c r="GO3" s="257"/>
      <c r="GP3" s="257"/>
      <c r="GQ3" s="257"/>
      <c r="GR3" s="253"/>
      <c r="GS3" s="50"/>
      <c r="GT3" s="264" t="s">
        <v>198</v>
      </c>
      <c r="GU3" s="265"/>
      <c r="GV3" s="265"/>
      <c r="GW3" s="265"/>
      <c r="GX3" s="261"/>
      <c r="GY3" s="32"/>
      <c r="GZ3" s="256"/>
      <c r="HA3" s="257"/>
      <c r="HB3" s="257"/>
      <c r="HC3" s="257"/>
      <c r="HD3" s="253"/>
      <c r="HE3" s="32"/>
      <c r="HF3" s="248" t="s">
        <v>190</v>
      </c>
      <c r="HG3" s="249"/>
      <c r="HH3" s="249"/>
      <c r="HI3" s="249"/>
      <c r="HJ3" s="269"/>
      <c r="HK3" s="50"/>
      <c r="HL3" s="248" t="s">
        <v>200</v>
      </c>
      <c r="HM3" s="249"/>
      <c r="HN3" s="249"/>
      <c r="HO3" s="249"/>
      <c r="HP3" s="269"/>
      <c r="HQ3" s="32"/>
      <c r="HR3" s="246" t="s">
        <v>395</v>
      </c>
      <c r="HS3" s="247"/>
      <c r="HT3" s="247"/>
      <c r="HU3" s="247"/>
      <c r="HV3" s="243"/>
      <c r="HW3" s="32"/>
      <c r="HX3" s="248" t="s">
        <v>201</v>
      </c>
      <c r="HY3" s="249"/>
      <c r="HZ3" s="249"/>
      <c r="IA3" s="249"/>
      <c r="IB3" s="269"/>
      <c r="IC3" s="50"/>
      <c r="ID3" s="248" t="s">
        <v>195</v>
      </c>
      <c r="IE3" s="249"/>
      <c r="IF3" s="249"/>
      <c r="IG3" s="249"/>
      <c r="IH3" s="269"/>
      <c r="II3" s="32"/>
      <c r="IJ3" s="256"/>
      <c r="IK3" s="257"/>
      <c r="IL3" s="257"/>
      <c r="IM3" s="257"/>
      <c r="IN3" s="253"/>
      <c r="IO3" s="32"/>
      <c r="IP3" s="264"/>
      <c r="IQ3" s="265"/>
      <c r="IR3" s="265"/>
      <c r="IS3" s="265"/>
      <c r="IT3" s="261"/>
      <c r="IU3" s="50"/>
      <c r="IV3" s="248" t="s">
        <v>406</v>
      </c>
      <c r="IW3" s="249"/>
      <c r="IX3" s="249"/>
      <c r="IY3" s="249"/>
      <c r="IZ3" s="269"/>
      <c r="JA3" s="50"/>
      <c r="JB3" s="246" t="s">
        <v>396</v>
      </c>
      <c r="JC3" s="247"/>
      <c r="JD3" s="247"/>
      <c r="JE3" s="247"/>
      <c r="JF3" s="243"/>
      <c r="JG3" s="32"/>
      <c r="JH3" s="248" t="s">
        <v>226</v>
      </c>
      <c r="JI3" s="249"/>
      <c r="JJ3" s="249"/>
      <c r="JK3" s="249"/>
      <c r="JL3" s="269"/>
      <c r="JM3" s="50"/>
      <c r="JN3" s="248" t="s">
        <v>224</v>
      </c>
      <c r="JO3" s="249"/>
      <c r="JP3" s="249"/>
      <c r="JQ3" s="249"/>
      <c r="JR3" s="269"/>
      <c r="JS3" s="32"/>
      <c r="JT3" s="264"/>
      <c r="JU3" s="265"/>
      <c r="JV3" s="265"/>
      <c r="JW3" s="265"/>
      <c r="JX3" s="261"/>
      <c r="JY3" s="32"/>
      <c r="JZ3" s="248" t="s">
        <v>199</v>
      </c>
      <c r="KA3" s="249"/>
      <c r="KB3" s="249"/>
      <c r="KC3" s="249"/>
      <c r="KD3" s="269"/>
      <c r="KE3" s="50"/>
      <c r="KF3" s="248" t="s">
        <v>188</v>
      </c>
      <c r="KG3" s="249"/>
      <c r="KH3" s="249"/>
      <c r="KI3" s="249"/>
      <c r="KJ3" s="269"/>
      <c r="KK3" s="32"/>
      <c r="KL3" s="246"/>
      <c r="KM3" s="247"/>
      <c r="KN3" s="247"/>
      <c r="KO3" s="247"/>
      <c r="KP3" s="243"/>
      <c r="KQ3" s="50"/>
      <c r="KR3" s="248" t="s">
        <v>58</v>
      </c>
      <c r="KS3" s="249"/>
      <c r="KT3" s="249"/>
      <c r="KU3" s="249"/>
      <c r="KV3" s="269"/>
      <c r="KW3" s="32"/>
      <c r="KX3" s="246"/>
      <c r="KY3" s="247"/>
      <c r="KZ3" s="247"/>
      <c r="LA3" s="247"/>
      <c r="LB3" s="243"/>
      <c r="LC3" s="50"/>
      <c r="LD3" s="248" t="s">
        <v>227</v>
      </c>
      <c r="LE3" s="249"/>
      <c r="LF3" s="249"/>
      <c r="LG3" s="249"/>
      <c r="LH3" s="269"/>
      <c r="LI3" s="32"/>
      <c r="LJ3" s="264"/>
      <c r="LK3" s="265"/>
      <c r="LL3" s="265"/>
      <c r="LM3" s="265"/>
      <c r="LN3" s="261"/>
      <c r="LO3" s="50"/>
      <c r="LP3" s="248" t="s">
        <v>205</v>
      </c>
      <c r="LQ3" s="249"/>
      <c r="LR3" s="249"/>
      <c r="LS3" s="249"/>
      <c r="LT3" s="269"/>
      <c r="LU3" s="32"/>
      <c r="LV3" s="248" t="s">
        <v>420</v>
      </c>
      <c r="LW3" s="249"/>
      <c r="LX3" s="249"/>
      <c r="LY3" s="249"/>
      <c r="LZ3" s="269"/>
      <c r="MA3" s="50"/>
      <c r="MB3" s="248" t="s">
        <v>194</v>
      </c>
      <c r="MC3" s="249"/>
      <c r="MD3" s="249"/>
      <c r="ME3" s="249"/>
      <c r="MF3" s="269"/>
      <c r="MG3" s="32"/>
      <c r="MH3" s="246"/>
      <c r="MI3" s="247"/>
      <c r="MJ3" s="247"/>
      <c r="MK3" s="247"/>
      <c r="ML3" s="243"/>
      <c r="MM3" s="50"/>
      <c r="MN3" s="248" t="s">
        <v>192</v>
      </c>
      <c r="MO3" s="249"/>
      <c r="MP3" s="249"/>
      <c r="MQ3" s="249"/>
      <c r="MR3" s="269"/>
      <c r="MS3" s="32"/>
      <c r="MT3" s="246"/>
      <c r="MU3" s="247"/>
      <c r="MV3" s="247"/>
      <c r="MW3" s="247"/>
      <c r="MX3" s="243"/>
      <c r="MY3" s="50"/>
      <c r="MZ3" s="248" t="s">
        <v>419</v>
      </c>
      <c r="NA3" s="249"/>
      <c r="NB3" s="249"/>
      <c r="NC3" s="249"/>
      <c r="ND3" s="269"/>
      <c r="NE3" s="32"/>
      <c r="NF3" s="248" t="s">
        <v>206</v>
      </c>
      <c r="NG3" s="249"/>
      <c r="NH3" s="249"/>
      <c r="NI3" s="249"/>
      <c r="NJ3" s="269"/>
      <c r="NK3" s="32"/>
      <c r="NL3" s="264"/>
      <c r="NM3" s="265"/>
      <c r="NN3" s="265"/>
      <c r="NO3" s="265"/>
      <c r="NP3" s="261"/>
      <c r="NQ3" s="50"/>
      <c r="NR3" s="246"/>
      <c r="NS3" s="247"/>
      <c r="NT3" s="247"/>
      <c r="NU3" s="247"/>
      <c r="NV3" s="243"/>
      <c r="NW3" s="52"/>
    </row>
    <row r="4" spans="1:387" ht="5.0999999999999996" customHeight="1" thickBot="1">
      <c r="A4" s="283"/>
      <c r="B4" s="283"/>
      <c r="C4" s="283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72" t="s">
        <v>181</v>
      </c>
      <c r="B5" s="274"/>
      <c r="C5" s="51"/>
      <c r="D5" s="272" t="s">
        <v>42</v>
      </c>
      <c r="E5" s="272"/>
      <c r="F5" s="272"/>
      <c r="G5" s="80" t="s">
        <v>43</v>
      </c>
      <c r="H5" s="81" t="s">
        <v>44</v>
      </c>
      <c r="I5" s="42"/>
      <c r="J5" s="272" t="s">
        <v>42</v>
      </c>
      <c r="K5" s="272"/>
      <c r="L5" s="272"/>
      <c r="M5" s="43" t="s">
        <v>43</v>
      </c>
      <c r="N5" s="44" t="s">
        <v>44</v>
      </c>
      <c r="O5" s="42"/>
      <c r="P5" s="272" t="s">
        <v>42</v>
      </c>
      <c r="Q5" s="272"/>
      <c r="R5" s="272"/>
      <c r="S5" s="43" t="s">
        <v>43</v>
      </c>
      <c r="T5" s="44" t="s">
        <v>44</v>
      </c>
      <c r="U5" s="42"/>
      <c r="V5" s="272" t="s">
        <v>42</v>
      </c>
      <c r="W5" s="272"/>
      <c r="X5" s="272"/>
      <c r="Y5" s="43" t="s">
        <v>43</v>
      </c>
      <c r="Z5" s="44" t="s">
        <v>44</v>
      </c>
      <c r="AA5" s="42"/>
      <c r="AB5" s="272" t="s">
        <v>42</v>
      </c>
      <c r="AC5" s="272"/>
      <c r="AD5" s="272"/>
      <c r="AE5" s="43" t="s">
        <v>43</v>
      </c>
      <c r="AF5" s="44" t="s">
        <v>44</v>
      </c>
      <c r="AG5" s="51"/>
      <c r="AH5" s="272" t="s">
        <v>42</v>
      </c>
      <c r="AI5" s="272"/>
      <c r="AJ5" s="272"/>
      <c r="AK5" s="47" t="s">
        <v>43</v>
      </c>
      <c r="AL5" s="48" t="s">
        <v>44</v>
      </c>
      <c r="AM5" s="42"/>
      <c r="AN5" s="272" t="s">
        <v>42</v>
      </c>
      <c r="AO5" s="272"/>
      <c r="AP5" s="272"/>
      <c r="AQ5" s="43" t="s">
        <v>43</v>
      </c>
      <c r="AR5" s="44" t="s">
        <v>44</v>
      </c>
      <c r="AS5" s="51"/>
      <c r="AT5" s="272" t="s">
        <v>42</v>
      </c>
      <c r="AU5" s="272"/>
      <c r="AV5" s="272"/>
      <c r="AW5" s="47" t="s">
        <v>43</v>
      </c>
      <c r="AX5" s="48" t="s">
        <v>44</v>
      </c>
      <c r="AY5" s="42"/>
      <c r="AZ5" s="273" t="s">
        <v>42</v>
      </c>
      <c r="BA5" s="272"/>
      <c r="BB5" s="272"/>
      <c r="BC5" s="47" t="s">
        <v>43</v>
      </c>
      <c r="BD5" s="44" t="s">
        <v>44</v>
      </c>
      <c r="BE5" s="51"/>
      <c r="BF5" s="272" t="s">
        <v>42</v>
      </c>
      <c r="BG5" s="272"/>
      <c r="BH5" s="272"/>
      <c r="BI5" s="47" t="s">
        <v>43</v>
      </c>
      <c r="BJ5" s="48" t="s">
        <v>44</v>
      </c>
      <c r="BK5" s="42"/>
      <c r="BL5" s="272" t="s">
        <v>42</v>
      </c>
      <c r="BM5" s="272"/>
      <c r="BN5" s="272"/>
      <c r="BO5" s="43" t="s">
        <v>43</v>
      </c>
      <c r="BP5" s="44" t="s">
        <v>44</v>
      </c>
      <c r="BQ5" s="42"/>
      <c r="BR5" s="272" t="s">
        <v>42</v>
      </c>
      <c r="BS5" s="272"/>
      <c r="BT5" s="272"/>
      <c r="BU5" s="43" t="s">
        <v>43</v>
      </c>
      <c r="BV5" s="44" t="s">
        <v>44</v>
      </c>
      <c r="BW5" s="51"/>
      <c r="BX5" s="272" t="s">
        <v>42</v>
      </c>
      <c r="BY5" s="272"/>
      <c r="BZ5" s="272"/>
      <c r="CA5" s="47" t="s">
        <v>43</v>
      </c>
      <c r="CB5" s="48" t="s">
        <v>44</v>
      </c>
      <c r="CC5" s="42"/>
      <c r="CD5" s="272" t="s">
        <v>42</v>
      </c>
      <c r="CE5" s="272"/>
      <c r="CF5" s="272"/>
      <c r="CG5" s="43" t="s">
        <v>43</v>
      </c>
      <c r="CH5" s="44" t="s">
        <v>44</v>
      </c>
      <c r="CI5" s="51"/>
      <c r="CJ5" s="272" t="s">
        <v>42</v>
      </c>
      <c r="CK5" s="272"/>
      <c r="CL5" s="272"/>
      <c r="CM5" s="47" t="s">
        <v>43</v>
      </c>
      <c r="CN5" s="48" t="s">
        <v>44</v>
      </c>
      <c r="CO5" s="42"/>
      <c r="CP5" s="272" t="s">
        <v>42</v>
      </c>
      <c r="CQ5" s="272"/>
      <c r="CR5" s="272"/>
      <c r="CS5" s="43" t="s">
        <v>43</v>
      </c>
      <c r="CT5" s="44" t="s">
        <v>44</v>
      </c>
      <c r="CU5" s="51"/>
      <c r="CV5" s="272" t="s">
        <v>42</v>
      </c>
      <c r="CW5" s="272"/>
      <c r="CX5" s="272"/>
      <c r="CY5" s="47" t="s">
        <v>43</v>
      </c>
      <c r="CZ5" s="48" t="s">
        <v>44</v>
      </c>
      <c r="DA5" s="42"/>
      <c r="DB5" s="272" t="s">
        <v>42</v>
      </c>
      <c r="DC5" s="272"/>
      <c r="DD5" s="272"/>
      <c r="DE5" s="43" t="s">
        <v>43</v>
      </c>
      <c r="DF5" s="44" t="s">
        <v>44</v>
      </c>
      <c r="DG5" s="42"/>
      <c r="DH5" s="272" t="s">
        <v>42</v>
      </c>
      <c r="DI5" s="272"/>
      <c r="DJ5" s="272"/>
      <c r="DK5" s="43" t="s">
        <v>43</v>
      </c>
      <c r="DL5" s="44" t="s">
        <v>44</v>
      </c>
      <c r="DM5" s="51"/>
      <c r="DN5" s="272" t="s">
        <v>42</v>
      </c>
      <c r="DO5" s="272"/>
      <c r="DP5" s="272"/>
      <c r="DQ5" s="47" t="s">
        <v>43</v>
      </c>
      <c r="DR5" s="48" t="s">
        <v>44</v>
      </c>
      <c r="DS5" s="42"/>
      <c r="DT5" s="272" t="s">
        <v>42</v>
      </c>
      <c r="DU5" s="272"/>
      <c r="DV5" s="272"/>
      <c r="DW5" s="43" t="s">
        <v>43</v>
      </c>
      <c r="DX5" s="44" t="s">
        <v>44</v>
      </c>
      <c r="DY5" s="42"/>
      <c r="DZ5" s="272" t="s">
        <v>42</v>
      </c>
      <c r="EA5" s="272"/>
      <c r="EB5" s="272"/>
      <c r="EC5" s="43" t="s">
        <v>43</v>
      </c>
      <c r="ED5" s="44" t="s">
        <v>44</v>
      </c>
      <c r="EE5" s="42"/>
      <c r="EF5" s="272" t="s">
        <v>42</v>
      </c>
      <c r="EG5" s="272"/>
      <c r="EH5" s="272"/>
      <c r="EI5" s="43" t="s">
        <v>43</v>
      </c>
      <c r="EJ5" s="44" t="s">
        <v>44</v>
      </c>
      <c r="EK5" s="51"/>
      <c r="EL5" s="272" t="s">
        <v>42</v>
      </c>
      <c r="EM5" s="272"/>
      <c r="EN5" s="272"/>
      <c r="EO5" s="47" t="s">
        <v>43</v>
      </c>
      <c r="EP5" s="48" t="s">
        <v>44</v>
      </c>
      <c r="EQ5" s="42"/>
      <c r="ER5" s="272" t="s">
        <v>42</v>
      </c>
      <c r="ES5" s="272"/>
      <c r="ET5" s="272"/>
      <c r="EU5" s="43" t="s">
        <v>43</v>
      </c>
      <c r="EV5" s="44" t="s">
        <v>44</v>
      </c>
      <c r="EW5" s="42"/>
      <c r="EX5" s="272" t="s">
        <v>42</v>
      </c>
      <c r="EY5" s="272"/>
      <c r="EZ5" s="272"/>
      <c r="FA5" s="43" t="s">
        <v>43</v>
      </c>
      <c r="FB5" s="44" t="s">
        <v>44</v>
      </c>
      <c r="FC5" s="42"/>
      <c r="FD5" s="272" t="s">
        <v>42</v>
      </c>
      <c r="FE5" s="272"/>
      <c r="FF5" s="272"/>
      <c r="FG5" s="43" t="s">
        <v>43</v>
      </c>
      <c r="FH5" s="44" t="s">
        <v>44</v>
      </c>
      <c r="FI5" s="51"/>
      <c r="FJ5" s="272" t="s">
        <v>42</v>
      </c>
      <c r="FK5" s="272"/>
      <c r="FL5" s="272"/>
      <c r="FM5" s="47" t="s">
        <v>43</v>
      </c>
      <c r="FN5" s="48" t="s">
        <v>44</v>
      </c>
      <c r="FO5" s="42"/>
      <c r="FP5" s="272" t="s">
        <v>42</v>
      </c>
      <c r="FQ5" s="272"/>
      <c r="FR5" s="272"/>
      <c r="FS5" s="43" t="s">
        <v>43</v>
      </c>
      <c r="FT5" s="44" t="s">
        <v>44</v>
      </c>
      <c r="FU5" s="42"/>
      <c r="FV5" s="272" t="s">
        <v>42</v>
      </c>
      <c r="FW5" s="272"/>
      <c r="FX5" s="272"/>
      <c r="FY5" s="43" t="s">
        <v>43</v>
      </c>
      <c r="FZ5" s="44" t="s">
        <v>44</v>
      </c>
      <c r="GA5" s="42"/>
      <c r="GB5" s="272" t="s">
        <v>42</v>
      </c>
      <c r="GC5" s="272"/>
      <c r="GD5" s="272"/>
      <c r="GE5" s="43" t="s">
        <v>43</v>
      </c>
      <c r="GF5" s="44" t="s">
        <v>44</v>
      </c>
      <c r="GG5" s="51"/>
      <c r="GH5" s="272" t="s">
        <v>42</v>
      </c>
      <c r="GI5" s="272"/>
      <c r="GJ5" s="272"/>
      <c r="GK5" s="47" t="s">
        <v>43</v>
      </c>
      <c r="GL5" s="48" t="s">
        <v>44</v>
      </c>
      <c r="GM5" s="51"/>
      <c r="GN5" s="272" t="s">
        <v>42</v>
      </c>
      <c r="GO5" s="272"/>
      <c r="GP5" s="272"/>
      <c r="GQ5" s="47" t="s">
        <v>43</v>
      </c>
      <c r="GR5" s="48" t="s">
        <v>44</v>
      </c>
      <c r="GS5" s="51"/>
      <c r="GT5" s="272" t="s">
        <v>42</v>
      </c>
      <c r="GU5" s="272"/>
      <c r="GV5" s="272"/>
      <c r="GW5" s="47" t="s">
        <v>43</v>
      </c>
      <c r="GX5" s="48" t="s">
        <v>44</v>
      </c>
      <c r="GY5" s="42"/>
      <c r="GZ5" s="272" t="s">
        <v>42</v>
      </c>
      <c r="HA5" s="272"/>
      <c r="HB5" s="272"/>
      <c r="HC5" s="43" t="s">
        <v>43</v>
      </c>
      <c r="HD5" s="44" t="s">
        <v>44</v>
      </c>
      <c r="HE5" s="42"/>
      <c r="HF5" s="272" t="s">
        <v>42</v>
      </c>
      <c r="HG5" s="272"/>
      <c r="HH5" s="272"/>
      <c r="HI5" s="43" t="s">
        <v>43</v>
      </c>
      <c r="HJ5" s="44" t="s">
        <v>44</v>
      </c>
      <c r="HK5" s="51"/>
      <c r="HL5" s="272" t="s">
        <v>42</v>
      </c>
      <c r="HM5" s="272"/>
      <c r="HN5" s="272"/>
      <c r="HO5" s="47" t="s">
        <v>43</v>
      </c>
      <c r="HP5" s="48" t="s">
        <v>44</v>
      </c>
      <c r="HQ5" s="42"/>
      <c r="HR5" s="272" t="s">
        <v>42</v>
      </c>
      <c r="HS5" s="272"/>
      <c r="HT5" s="272"/>
      <c r="HU5" s="43" t="s">
        <v>43</v>
      </c>
      <c r="HV5" s="44" t="s">
        <v>44</v>
      </c>
      <c r="HW5" s="42"/>
      <c r="HX5" s="272" t="s">
        <v>42</v>
      </c>
      <c r="HY5" s="272"/>
      <c r="HZ5" s="272"/>
      <c r="IA5" s="43" t="s">
        <v>43</v>
      </c>
      <c r="IB5" s="44" t="s">
        <v>44</v>
      </c>
      <c r="IC5" s="51"/>
      <c r="ID5" s="272" t="s">
        <v>42</v>
      </c>
      <c r="IE5" s="272"/>
      <c r="IF5" s="272"/>
      <c r="IG5" s="47" t="s">
        <v>43</v>
      </c>
      <c r="IH5" s="48" t="s">
        <v>44</v>
      </c>
      <c r="II5" s="42"/>
      <c r="IJ5" s="272" t="s">
        <v>42</v>
      </c>
      <c r="IK5" s="272"/>
      <c r="IL5" s="272"/>
      <c r="IM5" s="43" t="s">
        <v>43</v>
      </c>
      <c r="IN5" s="44" t="s">
        <v>44</v>
      </c>
      <c r="IO5" s="42"/>
      <c r="IP5" s="272" t="s">
        <v>42</v>
      </c>
      <c r="IQ5" s="272"/>
      <c r="IR5" s="272"/>
      <c r="IS5" s="43" t="s">
        <v>43</v>
      </c>
      <c r="IT5" s="44" t="s">
        <v>44</v>
      </c>
      <c r="IU5" s="51"/>
      <c r="IV5" s="272" t="s">
        <v>42</v>
      </c>
      <c r="IW5" s="272"/>
      <c r="IX5" s="272"/>
      <c r="IY5" s="47" t="s">
        <v>43</v>
      </c>
      <c r="IZ5" s="48" t="s">
        <v>44</v>
      </c>
      <c r="JA5" s="51"/>
      <c r="JB5" s="272" t="s">
        <v>42</v>
      </c>
      <c r="JC5" s="272"/>
      <c r="JD5" s="272"/>
      <c r="JE5" s="47" t="s">
        <v>43</v>
      </c>
      <c r="JF5" s="48" t="s">
        <v>44</v>
      </c>
      <c r="JG5" s="42"/>
      <c r="JH5" s="272" t="s">
        <v>42</v>
      </c>
      <c r="JI5" s="272"/>
      <c r="JJ5" s="272"/>
      <c r="JK5" s="234" t="s">
        <v>43</v>
      </c>
      <c r="JL5" s="44" t="s">
        <v>44</v>
      </c>
      <c r="JM5" s="51"/>
      <c r="JN5" s="272" t="s">
        <v>42</v>
      </c>
      <c r="JO5" s="272"/>
      <c r="JP5" s="272"/>
      <c r="JQ5" s="47" t="s">
        <v>43</v>
      </c>
      <c r="JR5" s="48" t="s">
        <v>44</v>
      </c>
      <c r="JS5" s="42"/>
      <c r="JT5" s="272" t="s">
        <v>42</v>
      </c>
      <c r="JU5" s="272"/>
      <c r="JV5" s="272"/>
      <c r="JW5" s="43" t="s">
        <v>43</v>
      </c>
      <c r="JX5" s="44" t="s">
        <v>44</v>
      </c>
      <c r="JY5" s="42"/>
      <c r="JZ5" s="272" t="s">
        <v>42</v>
      </c>
      <c r="KA5" s="272"/>
      <c r="KB5" s="272"/>
      <c r="KC5" s="43" t="s">
        <v>43</v>
      </c>
      <c r="KD5" s="44" t="s">
        <v>44</v>
      </c>
      <c r="KE5" s="51"/>
      <c r="KF5" s="272" t="s">
        <v>42</v>
      </c>
      <c r="KG5" s="272"/>
      <c r="KH5" s="272"/>
      <c r="KI5" s="47" t="s">
        <v>43</v>
      </c>
      <c r="KJ5" s="48" t="s">
        <v>44</v>
      </c>
      <c r="KK5" s="42"/>
      <c r="KL5" s="272" t="s">
        <v>42</v>
      </c>
      <c r="KM5" s="272"/>
      <c r="KN5" s="272"/>
      <c r="KO5" s="43" t="s">
        <v>43</v>
      </c>
      <c r="KP5" s="44" t="s">
        <v>44</v>
      </c>
      <c r="KQ5" s="51"/>
      <c r="KR5" s="272" t="s">
        <v>42</v>
      </c>
      <c r="KS5" s="272"/>
      <c r="KT5" s="272"/>
      <c r="KU5" s="47" t="s">
        <v>43</v>
      </c>
      <c r="KV5" s="48" t="s">
        <v>44</v>
      </c>
      <c r="KW5" s="42"/>
      <c r="KX5" s="272" t="s">
        <v>42</v>
      </c>
      <c r="KY5" s="272"/>
      <c r="KZ5" s="272"/>
      <c r="LA5" s="43" t="s">
        <v>43</v>
      </c>
      <c r="LB5" s="44" t="s">
        <v>44</v>
      </c>
      <c r="LC5" s="51"/>
      <c r="LD5" s="272" t="s">
        <v>42</v>
      </c>
      <c r="LE5" s="272"/>
      <c r="LF5" s="272"/>
      <c r="LG5" s="47" t="s">
        <v>43</v>
      </c>
      <c r="LH5" s="48" t="s">
        <v>44</v>
      </c>
      <c r="LI5" s="42"/>
      <c r="LJ5" s="272" t="s">
        <v>42</v>
      </c>
      <c r="LK5" s="272"/>
      <c r="LL5" s="272"/>
      <c r="LM5" s="43" t="s">
        <v>43</v>
      </c>
      <c r="LN5" s="44" t="s">
        <v>44</v>
      </c>
      <c r="LO5" s="51"/>
      <c r="LP5" s="272" t="s">
        <v>42</v>
      </c>
      <c r="LQ5" s="272"/>
      <c r="LR5" s="272"/>
      <c r="LS5" s="47" t="s">
        <v>43</v>
      </c>
      <c r="LT5" s="48" t="s">
        <v>44</v>
      </c>
      <c r="LU5" s="42"/>
      <c r="LV5" s="272" t="s">
        <v>42</v>
      </c>
      <c r="LW5" s="272"/>
      <c r="LX5" s="272"/>
      <c r="LY5" s="43" t="s">
        <v>43</v>
      </c>
      <c r="LZ5" s="44" t="s">
        <v>44</v>
      </c>
      <c r="MA5" s="51"/>
      <c r="MB5" s="272" t="s">
        <v>42</v>
      </c>
      <c r="MC5" s="272"/>
      <c r="MD5" s="272"/>
      <c r="ME5" s="47" t="s">
        <v>43</v>
      </c>
      <c r="MF5" s="48" t="s">
        <v>44</v>
      </c>
      <c r="MG5" s="42"/>
      <c r="MH5" s="272" t="s">
        <v>42</v>
      </c>
      <c r="MI5" s="272"/>
      <c r="MJ5" s="272"/>
      <c r="MK5" s="43" t="s">
        <v>43</v>
      </c>
      <c r="ML5" s="44" t="s">
        <v>44</v>
      </c>
      <c r="MM5" s="51"/>
      <c r="MN5" s="272" t="s">
        <v>42</v>
      </c>
      <c r="MO5" s="272"/>
      <c r="MP5" s="272"/>
      <c r="MQ5" s="47" t="s">
        <v>43</v>
      </c>
      <c r="MR5" s="48" t="s">
        <v>44</v>
      </c>
      <c r="MS5" s="42"/>
      <c r="MT5" s="272" t="s">
        <v>42</v>
      </c>
      <c r="MU5" s="272"/>
      <c r="MV5" s="272"/>
      <c r="MW5" s="43" t="s">
        <v>43</v>
      </c>
      <c r="MX5" s="44" t="s">
        <v>44</v>
      </c>
      <c r="MY5" s="51"/>
      <c r="MZ5" s="272" t="s">
        <v>42</v>
      </c>
      <c r="NA5" s="272"/>
      <c r="NB5" s="272"/>
      <c r="NC5" s="47" t="s">
        <v>43</v>
      </c>
      <c r="ND5" s="48" t="s">
        <v>44</v>
      </c>
      <c r="NE5" s="42"/>
      <c r="NF5" s="273" t="s">
        <v>42</v>
      </c>
      <c r="NG5" s="272"/>
      <c r="NH5" s="272"/>
      <c r="NI5" s="43" t="s">
        <v>43</v>
      </c>
      <c r="NJ5" s="44" t="s">
        <v>44</v>
      </c>
      <c r="NK5" s="42"/>
      <c r="NL5" s="273" t="s">
        <v>42</v>
      </c>
      <c r="NM5" s="272"/>
      <c r="NN5" s="272"/>
      <c r="NO5" s="43" t="s">
        <v>43</v>
      </c>
      <c r="NP5" s="44" t="s">
        <v>44</v>
      </c>
      <c r="NQ5" s="51"/>
      <c r="NR5" s="272" t="s">
        <v>42</v>
      </c>
      <c r="NS5" s="272"/>
      <c r="NT5" s="272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/>
      <c r="JO6" s="168" t="s">
        <v>0</v>
      </c>
      <c r="JP6" s="167"/>
      <c r="JQ6" s="185" t="s">
        <v>322</v>
      </c>
      <c r="JR6" s="186" t="s">
        <v>322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>
        <v>2</v>
      </c>
      <c r="LQ6" s="168" t="s">
        <v>0</v>
      </c>
      <c r="LR6" s="167">
        <v>5</v>
      </c>
      <c r="LS6" s="185" t="s">
        <v>267</v>
      </c>
      <c r="LT6" s="186" t="s">
        <v>267</v>
      </c>
      <c r="LU6" s="155"/>
      <c r="LV6" s="167">
        <v>4</v>
      </c>
      <c r="LW6" s="168" t="s">
        <v>0</v>
      </c>
      <c r="LX6" s="167">
        <v>1</v>
      </c>
      <c r="LY6" s="185" t="s">
        <v>268</v>
      </c>
      <c r="LZ6" s="186" t="s">
        <v>254</v>
      </c>
      <c r="MA6" s="155"/>
      <c r="MB6" s="167"/>
      <c r="MC6" s="168" t="s">
        <v>0</v>
      </c>
      <c r="MD6" s="167"/>
      <c r="ME6" s="185" t="s">
        <v>322</v>
      </c>
      <c r="MF6" s="186" t="s">
        <v>322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322</v>
      </c>
      <c r="MR6" s="186" t="s">
        <v>322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>
        <v>1</v>
      </c>
      <c r="LQ7" s="130" t="s">
        <v>0</v>
      </c>
      <c r="LR7" s="125">
        <v>2</v>
      </c>
      <c r="LS7" s="185" t="s">
        <v>267</v>
      </c>
      <c r="LT7" s="186" t="s">
        <v>374</v>
      </c>
      <c r="LU7" s="155"/>
      <c r="LV7" s="125">
        <v>3</v>
      </c>
      <c r="LW7" s="130" t="s">
        <v>0</v>
      </c>
      <c r="LX7" s="125">
        <v>1</v>
      </c>
      <c r="LY7" s="185" t="s">
        <v>268</v>
      </c>
      <c r="LZ7" s="186" t="s">
        <v>257</v>
      </c>
      <c r="MA7" s="155"/>
      <c r="MB7" s="125"/>
      <c r="MC7" s="130" t="s">
        <v>0</v>
      </c>
      <c r="MD7" s="125"/>
      <c r="ME7" s="185" t="s">
        <v>322</v>
      </c>
      <c r="MF7" s="186" t="s">
        <v>322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322</v>
      </c>
      <c r="MR7" s="186" t="s">
        <v>322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6.8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/>
      <c r="JO11" s="130" t="s">
        <v>0</v>
      </c>
      <c r="JP11" s="125"/>
      <c r="JQ11" s="185" t="s">
        <v>322</v>
      </c>
      <c r="JR11" s="186" t="s">
        <v>322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>
        <v>1</v>
      </c>
      <c r="LQ11" s="130" t="s">
        <v>0</v>
      </c>
      <c r="LR11" s="125">
        <v>2</v>
      </c>
      <c r="LS11" s="185" t="s">
        <v>267</v>
      </c>
      <c r="LT11" s="186" t="s">
        <v>257</v>
      </c>
      <c r="LU11" s="155"/>
      <c r="LV11" s="125">
        <v>3</v>
      </c>
      <c r="LW11" s="130" t="s">
        <v>0</v>
      </c>
      <c r="LX11" s="125">
        <v>1</v>
      </c>
      <c r="LY11" s="185" t="s">
        <v>267</v>
      </c>
      <c r="LZ11" s="186" t="s">
        <v>257</v>
      </c>
      <c r="MA11" s="155"/>
      <c r="MB11" s="125"/>
      <c r="MC11" s="130" t="s">
        <v>0</v>
      </c>
      <c r="MD11" s="125"/>
      <c r="ME11" s="185" t="s">
        <v>322</v>
      </c>
      <c r="MF11" s="186" t="s">
        <v>322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322</v>
      </c>
      <c r="MR11" s="186" t="s">
        <v>322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/>
      <c r="JO12" s="130" t="s">
        <v>0</v>
      </c>
      <c r="JP12" s="125"/>
      <c r="JQ12" s="185" t="s">
        <v>322</v>
      </c>
      <c r="JR12" s="186" t="s">
        <v>322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>
        <v>2</v>
      </c>
      <c r="LQ12" s="130" t="s">
        <v>0</v>
      </c>
      <c r="LR12" s="125">
        <v>1</v>
      </c>
      <c r="LS12" s="185" t="s">
        <v>271</v>
      </c>
      <c r="LT12" s="186" t="s">
        <v>257</v>
      </c>
      <c r="LU12" s="155"/>
      <c r="LV12" s="125">
        <v>1</v>
      </c>
      <c r="LW12" s="130" t="s">
        <v>0</v>
      </c>
      <c r="LX12" s="125">
        <v>4</v>
      </c>
      <c r="LY12" s="185" t="s">
        <v>250</v>
      </c>
      <c r="LZ12" s="186" t="s">
        <v>257</v>
      </c>
      <c r="MA12" s="155"/>
      <c r="MB12" s="125"/>
      <c r="MC12" s="130" t="s">
        <v>0</v>
      </c>
      <c r="MD12" s="125"/>
      <c r="ME12" s="185" t="s">
        <v>322</v>
      </c>
      <c r="MF12" s="186" t="s">
        <v>322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322</v>
      </c>
      <c r="MR12" s="186" t="s">
        <v>322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/>
      <c r="JO13" s="130" t="s">
        <v>0</v>
      </c>
      <c r="JP13" s="125"/>
      <c r="JQ13" s="185" t="s">
        <v>322</v>
      </c>
      <c r="JR13" s="186" t="s">
        <v>322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>
        <v>2</v>
      </c>
      <c r="LQ13" s="130" t="s">
        <v>0</v>
      </c>
      <c r="LR13" s="125">
        <v>3</v>
      </c>
      <c r="LS13" s="185" t="s">
        <v>267</v>
      </c>
      <c r="LT13" s="186" t="s">
        <v>374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/>
      <c r="MC13" s="130" t="s">
        <v>0</v>
      </c>
      <c r="MD13" s="125"/>
      <c r="ME13" s="185" t="s">
        <v>322</v>
      </c>
      <c r="MF13" s="186" t="s">
        <v>322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/>
      <c r="JO17" s="130" t="s">
        <v>0</v>
      </c>
      <c r="JP17" s="125"/>
      <c r="JQ17" s="185" t="s">
        <v>322</v>
      </c>
      <c r="JR17" s="186" t="s">
        <v>322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>
        <v>1</v>
      </c>
      <c r="LQ17" s="130" t="s">
        <v>0</v>
      </c>
      <c r="LR17" s="125">
        <v>3</v>
      </c>
      <c r="LS17" s="185" t="s">
        <v>267</v>
      </c>
      <c r="LT17" s="186" t="s">
        <v>257</v>
      </c>
      <c r="LU17" s="155"/>
      <c r="LV17" s="125">
        <v>3</v>
      </c>
      <c r="LW17" s="130" t="s">
        <v>0</v>
      </c>
      <c r="LX17" s="125">
        <v>2</v>
      </c>
      <c r="LY17" s="185" t="s">
        <v>364</v>
      </c>
      <c r="LZ17" s="186" t="s">
        <v>257</v>
      </c>
      <c r="MA17" s="155"/>
      <c r="MB17" s="125"/>
      <c r="MC17" s="130" t="s">
        <v>0</v>
      </c>
      <c r="MD17" s="125"/>
      <c r="ME17" s="185" t="s">
        <v>322</v>
      </c>
      <c r="MF17" s="186" t="s">
        <v>322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322</v>
      </c>
      <c r="MR17" s="186" t="s">
        <v>322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/>
      <c r="JO18" s="130" t="s">
        <v>0</v>
      </c>
      <c r="JP18" s="125"/>
      <c r="JQ18" s="185" t="s">
        <v>322</v>
      </c>
      <c r="JR18" s="186" t="s">
        <v>322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>
        <v>1</v>
      </c>
      <c r="LQ18" s="130" t="s">
        <v>0</v>
      </c>
      <c r="LR18" s="125">
        <v>3</v>
      </c>
      <c r="LS18" s="185" t="s">
        <v>267</v>
      </c>
      <c r="LT18" s="186" t="s">
        <v>257</v>
      </c>
      <c r="LU18" s="155"/>
      <c r="LV18" s="125">
        <v>3</v>
      </c>
      <c r="LW18" s="130" t="s">
        <v>0</v>
      </c>
      <c r="LX18" s="125">
        <v>1</v>
      </c>
      <c r="LY18" s="185" t="s">
        <v>267</v>
      </c>
      <c r="LZ18" s="186" t="s">
        <v>257</v>
      </c>
      <c r="MA18" s="155"/>
      <c r="MB18" s="125"/>
      <c r="MC18" s="130" t="s">
        <v>0</v>
      </c>
      <c r="MD18" s="125"/>
      <c r="ME18" s="185" t="s">
        <v>322</v>
      </c>
      <c r="MF18" s="186" t="s">
        <v>322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322</v>
      </c>
      <c r="MR18" s="186" t="s">
        <v>322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/>
      <c r="JO20" s="130" t="s">
        <v>0</v>
      </c>
      <c r="JP20" s="125"/>
      <c r="JQ20" s="185" t="s">
        <v>322</v>
      </c>
      <c r="JR20" s="186" t="s">
        <v>322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>
        <v>2</v>
      </c>
      <c r="LQ20" s="130" t="s">
        <v>0</v>
      </c>
      <c r="LR20" s="125">
        <v>3</v>
      </c>
      <c r="LS20" s="185" t="s">
        <v>268</v>
      </c>
      <c r="LT20" s="186" t="s">
        <v>257</v>
      </c>
      <c r="LU20" s="155"/>
      <c r="LV20" s="125">
        <v>4</v>
      </c>
      <c r="LW20" s="130" t="s">
        <v>0</v>
      </c>
      <c r="LX20" s="125">
        <v>1</v>
      </c>
      <c r="LY20" s="185" t="s">
        <v>269</v>
      </c>
      <c r="LZ20" s="186" t="s">
        <v>271</v>
      </c>
      <c r="MA20" s="155"/>
      <c r="MB20" s="125"/>
      <c r="MC20" s="130" t="s">
        <v>0</v>
      </c>
      <c r="MD20" s="125"/>
      <c r="ME20" s="185" t="s">
        <v>322</v>
      </c>
      <c r="MF20" s="186" t="s">
        <v>322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322</v>
      </c>
      <c r="MR20" s="186" t="s">
        <v>322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/>
      <c r="JO22" s="130" t="s">
        <v>0</v>
      </c>
      <c r="JP22" s="125"/>
      <c r="JQ22" s="185" t="s">
        <v>322</v>
      </c>
      <c r="JR22" s="186" t="s">
        <v>322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>
        <v>1</v>
      </c>
      <c r="LQ22" s="130" t="s">
        <v>0</v>
      </c>
      <c r="LR22" s="125">
        <v>3</v>
      </c>
      <c r="LS22" s="185" t="s">
        <v>269</v>
      </c>
      <c r="LT22" s="186" t="s">
        <v>257</v>
      </c>
      <c r="LU22" s="155"/>
      <c r="LV22" s="125">
        <v>2</v>
      </c>
      <c r="LW22" s="130" t="s">
        <v>0</v>
      </c>
      <c r="LX22" s="125">
        <v>0</v>
      </c>
      <c r="LY22" s="185" t="s">
        <v>267</v>
      </c>
      <c r="LZ22" s="186" t="s">
        <v>374</v>
      </c>
      <c r="MA22" s="155"/>
      <c r="MB22" s="125"/>
      <c r="MC22" s="130" t="s">
        <v>0</v>
      </c>
      <c r="MD22" s="125"/>
      <c r="ME22" s="185" t="s">
        <v>322</v>
      </c>
      <c r="MF22" s="186" t="s">
        <v>322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322</v>
      </c>
      <c r="MR22" s="186" t="s">
        <v>322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/>
      <c r="JO23" s="130" t="s">
        <v>0</v>
      </c>
      <c r="JP23" s="125"/>
      <c r="JQ23" s="185" t="s">
        <v>322</v>
      </c>
      <c r="JR23" s="186" t="s">
        <v>322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>
        <v>1</v>
      </c>
      <c r="LQ23" s="130" t="s">
        <v>0</v>
      </c>
      <c r="LR23" s="125">
        <v>3</v>
      </c>
      <c r="LS23" s="185" t="s">
        <v>374</v>
      </c>
      <c r="LT23" s="186" t="s">
        <v>257</v>
      </c>
      <c r="LU23" s="155"/>
      <c r="LV23" s="125">
        <v>4</v>
      </c>
      <c r="LW23" s="130" t="s">
        <v>0</v>
      </c>
      <c r="LX23" s="125">
        <v>1</v>
      </c>
      <c r="LY23" s="185" t="s">
        <v>374</v>
      </c>
      <c r="LZ23" s="186" t="s">
        <v>257</v>
      </c>
      <c r="MA23" s="155"/>
      <c r="MB23" s="125"/>
      <c r="MC23" s="130" t="s">
        <v>0</v>
      </c>
      <c r="MD23" s="125"/>
      <c r="ME23" s="185" t="s">
        <v>322</v>
      </c>
      <c r="MF23" s="186" t="s">
        <v>322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322</v>
      </c>
      <c r="MR23" s="186" t="s">
        <v>322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/>
      <c r="JO24" s="130" t="s">
        <v>0</v>
      </c>
      <c r="JP24" s="125"/>
      <c r="JQ24" s="185" t="s">
        <v>322</v>
      </c>
      <c r="JR24" s="186" t="s">
        <v>322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>
        <v>0</v>
      </c>
      <c r="LQ24" s="130" t="s">
        <v>0</v>
      </c>
      <c r="LR24" s="125">
        <v>3</v>
      </c>
      <c r="LS24" s="185" t="s">
        <v>267</v>
      </c>
      <c r="LT24" s="186" t="s">
        <v>374</v>
      </c>
      <c r="LU24" s="155"/>
      <c r="LV24" s="125">
        <v>3</v>
      </c>
      <c r="LW24" s="130" t="s">
        <v>0</v>
      </c>
      <c r="LX24" s="125">
        <v>1</v>
      </c>
      <c r="LY24" s="185" t="s">
        <v>267</v>
      </c>
      <c r="LZ24" s="186" t="s">
        <v>254</v>
      </c>
      <c r="MA24" s="155"/>
      <c r="MB24" s="125"/>
      <c r="MC24" s="130" t="s">
        <v>0</v>
      </c>
      <c r="MD24" s="125"/>
      <c r="ME24" s="185" t="s">
        <v>322</v>
      </c>
      <c r="MF24" s="186" t="s">
        <v>322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322</v>
      </c>
      <c r="MR24" s="186" t="s">
        <v>322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/>
      <c r="JO25" s="130" t="s">
        <v>0</v>
      </c>
      <c r="JP25" s="125"/>
      <c r="JQ25" s="185" t="s">
        <v>322</v>
      </c>
      <c r="JR25" s="186" t="s">
        <v>322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>
        <v>1</v>
      </c>
      <c r="LQ25" s="130" t="s">
        <v>0</v>
      </c>
      <c r="LR25" s="125">
        <v>2</v>
      </c>
      <c r="LS25" s="185" t="s">
        <v>374</v>
      </c>
      <c r="LT25" s="186" t="s">
        <v>257</v>
      </c>
      <c r="LU25" s="155"/>
      <c r="LV25" s="125">
        <v>3</v>
      </c>
      <c r="LW25" s="130" t="s">
        <v>0</v>
      </c>
      <c r="LX25" s="125">
        <v>2</v>
      </c>
      <c r="LY25" s="185" t="s">
        <v>267</v>
      </c>
      <c r="LZ25" s="186" t="s">
        <v>364</v>
      </c>
      <c r="MA25" s="155"/>
      <c r="MB25" s="125"/>
      <c r="MC25" s="130" t="s">
        <v>0</v>
      </c>
      <c r="MD25" s="125"/>
      <c r="ME25" s="185" t="s">
        <v>322</v>
      </c>
      <c r="MF25" s="186" t="s">
        <v>322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322</v>
      </c>
      <c r="MR25" s="186" t="s">
        <v>322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/>
      <c r="JO28" s="130" t="s">
        <v>0</v>
      </c>
      <c r="JP28" s="125"/>
      <c r="JQ28" s="185" t="s">
        <v>322</v>
      </c>
      <c r="JR28" s="186" t="s">
        <v>322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/>
      <c r="MC28" s="130" t="s">
        <v>0</v>
      </c>
      <c r="MD28" s="125"/>
      <c r="ME28" s="185" t="s">
        <v>322</v>
      </c>
      <c r="MF28" s="186" t="s">
        <v>322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322</v>
      </c>
      <c r="MR28" s="186" t="s">
        <v>322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/>
      <c r="JO31" s="130" t="s">
        <v>0</v>
      </c>
      <c r="JP31" s="125"/>
      <c r="JQ31" s="185" t="s">
        <v>322</v>
      </c>
      <c r="JR31" s="186" t="s">
        <v>322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/>
      <c r="MC31" s="130" t="s">
        <v>0</v>
      </c>
      <c r="MD31" s="125"/>
      <c r="ME31" s="185" t="s">
        <v>322</v>
      </c>
      <c r="MF31" s="186" t="s">
        <v>322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322</v>
      </c>
      <c r="MR31" s="186" t="s">
        <v>322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/>
      <c r="JO32" s="130" t="s">
        <v>0</v>
      </c>
      <c r="JP32" s="125"/>
      <c r="JQ32" s="185" t="s">
        <v>322</v>
      </c>
      <c r="JR32" s="186" t="s">
        <v>322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>
        <v>1</v>
      </c>
      <c r="LQ32" s="130" t="s">
        <v>0</v>
      </c>
      <c r="LR32" s="125">
        <v>2</v>
      </c>
      <c r="LS32" s="185" t="s">
        <v>267</v>
      </c>
      <c r="LT32" s="186" t="s">
        <v>374</v>
      </c>
      <c r="LU32" s="155"/>
      <c r="LV32" s="125">
        <v>4</v>
      </c>
      <c r="LW32" s="130" t="s">
        <v>0</v>
      </c>
      <c r="LX32" s="125">
        <v>1</v>
      </c>
      <c r="LY32" s="185" t="s">
        <v>267</v>
      </c>
      <c r="LZ32" s="186" t="s">
        <v>258</v>
      </c>
      <c r="MA32" s="155"/>
      <c r="MB32" s="125"/>
      <c r="MC32" s="130" t="s">
        <v>0</v>
      </c>
      <c r="MD32" s="125"/>
      <c r="ME32" s="185" t="s">
        <v>322</v>
      </c>
      <c r="MF32" s="186" t="s">
        <v>322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322</v>
      </c>
      <c r="MR32" s="186" t="s">
        <v>322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/>
      <c r="JO33" s="130" t="s">
        <v>0</v>
      </c>
      <c r="JP33" s="125"/>
      <c r="JQ33" s="185" t="s">
        <v>322</v>
      </c>
      <c r="JR33" s="186" t="s">
        <v>322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>
        <v>2</v>
      </c>
      <c r="LQ33" s="130" t="s">
        <v>0</v>
      </c>
      <c r="LR33" s="125">
        <v>3</v>
      </c>
      <c r="LS33" s="185" t="s">
        <v>271</v>
      </c>
      <c r="LT33" s="186" t="s">
        <v>257</v>
      </c>
      <c r="LU33" s="155"/>
      <c r="LV33" s="125">
        <v>4</v>
      </c>
      <c r="LW33" s="130" t="s">
        <v>0</v>
      </c>
      <c r="LX33" s="125">
        <v>2</v>
      </c>
      <c r="LY33" s="185" t="s">
        <v>267</v>
      </c>
      <c r="LZ33" s="186" t="s">
        <v>257</v>
      </c>
      <c r="MA33" s="155"/>
      <c r="MB33" s="125"/>
      <c r="MC33" s="130" t="s">
        <v>0</v>
      </c>
      <c r="MD33" s="125"/>
      <c r="ME33" s="185" t="s">
        <v>322</v>
      </c>
      <c r="MF33" s="186" t="s">
        <v>322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322</v>
      </c>
      <c r="MR33" s="186" t="s">
        <v>322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/>
      <c r="JO34" s="130" t="s">
        <v>0</v>
      </c>
      <c r="JP34" s="125"/>
      <c r="JQ34" s="185" t="s">
        <v>322</v>
      </c>
      <c r="JR34" s="186" t="s">
        <v>322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>
        <v>2</v>
      </c>
      <c r="LQ34" s="130" t="s">
        <v>0</v>
      </c>
      <c r="LR34" s="125">
        <v>2</v>
      </c>
      <c r="LS34" s="185" t="s">
        <v>267</v>
      </c>
      <c r="LT34" s="186" t="s">
        <v>267</v>
      </c>
      <c r="LU34" s="155"/>
      <c r="LV34" s="125">
        <v>3</v>
      </c>
      <c r="LW34" s="130" t="s">
        <v>0</v>
      </c>
      <c r="LX34" s="125">
        <v>2</v>
      </c>
      <c r="LY34" s="185" t="s">
        <v>267</v>
      </c>
      <c r="LZ34" s="186" t="s">
        <v>257</v>
      </c>
      <c r="MA34" s="155"/>
      <c r="MB34" s="125"/>
      <c r="MC34" s="130" t="s">
        <v>0</v>
      </c>
      <c r="MD34" s="125"/>
      <c r="ME34" s="185" t="s">
        <v>322</v>
      </c>
      <c r="MF34" s="186" t="s">
        <v>322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322</v>
      </c>
      <c r="MR34" s="186" t="s">
        <v>322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/>
      <c r="JO36" s="130" t="s">
        <v>0</v>
      </c>
      <c r="JP36" s="125"/>
      <c r="JQ36" s="185" t="s">
        <v>322</v>
      </c>
      <c r="JR36" s="186" t="s">
        <v>322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>
        <v>3</v>
      </c>
      <c r="LQ36" s="130" t="s">
        <v>0</v>
      </c>
      <c r="LR36" s="125">
        <v>3</v>
      </c>
      <c r="LS36" s="185" t="s">
        <v>425</v>
      </c>
      <c r="LT36" s="186" t="s">
        <v>268</v>
      </c>
      <c r="LU36" s="155"/>
      <c r="LV36" s="125">
        <v>3</v>
      </c>
      <c r="LW36" s="130" t="s">
        <v>0</v>
      </c>
      <c r="LX36" s="125">
        <v>2</v>
      </c>
      <c r="LY36" s="185" t="s">
        <v>267</v>
      </c>
      <c r="LZ36" s="186" t="s">
        <v>254</v>
      </c>
      <c r="MA36" s="155"/>
      <c r="MB36" s="125"/>
      <c r="MC36" s="130" t="s">
        <v>0</v>
      </c>
      <c r="MD36" s="125"/>
      <c r="ME36" s="185" t="s">
        <v>322</v>
      </c>
      <c r="MF36" s="186" t="s">
        <v>322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322</v>
      </c>
      <c r="MR36" s="186" t="s">
        <v>322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/>
      <c r="JO37" s="130" t="s">
        <v>0</v>
      </c>
      <c r="JP37" s="125"/>
      <c r="JQ37" s="185" t="s">
        <v>322</v>
      </c>
      <c r="JR37" s="186" t="s">
        <v>322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>
        <v>1</v>
      </c>
      <c r="LQ37" s="130" t="s">
        <v>0</v>
      </c>
      <c r="LR37" s="125">
        <v>1</v>
      </c>
      <c r="LS37" s="185" t="s">
        <v>267</v>
      </c>
      <c r="LT37" s="186" t="s">
        <v>254</v>
      </c>
      <c r="LU37" s="155"/>
      <c r="LV37" s="125">
        <v>3</v>
      </c>
      <c r="LW37" s="130" t="s">
        <v>0</v>
      </c>
      <c r="LX37" s="125">
        <v>2</v>
      </c>
      <c r="LY37" s="185" t="s">
        <v>269</v>
      </c>
      <c r="LZ37" s="186" t="s">
        <v>267</v>
      </c>
      <c r="MA37" s="155"/>
      <c r="MB37" s="125"/>
      <c r="MC37" s="130" t="s">
        <v>0</v>
      </c>
      <c r="MD37" s="125"/>
      <c r="ME37" s="185" t="s">
        <v>322</v>
      </c>
      <c r="MF37" s="186" t="s">
        <v>322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322</v>
      </c>
      <c r="MR37" s="186" t="s">
        <v>322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/>
      <c r="JO38" s="130" t="s">
        <v>0</v>
      </c>
      <c r="JP38" s="125"/>
      <c r="JQ38" s="185" t="s">
        <v>322</v>
      </c>
      <c r="JR38" s="186" t="s">
        <v>322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>
        <v>1</v>
      </c>
      <c r="LQ38" s="130" t="s">
        <v>0</v>
      </c>
      <c r="LR38" s="125">
        <v>3</v>
      </c>
      <c r="LS38" s="185" t="s">
        <v>267</v>
      </c>
      <c r="LT38" s="186" t="s">
        <v>374</v>
      </c>
      <c r="LU38" s="155"/>
      <c r="LV38" s="125">
        <v>3</v>
      </c>
      <c r="LW38" s="130" t="s">
        <v>0</v>
      </c>
      <c r="LX38" s="125">
        <v>1</v>
      </c>
      <c r="LY38" s="185" t="s">
        <v>374</v>
      </c>
      <c r="LZ38" s="186" t="s">
        <v>267</v>
      </c>
      <c r="MA38" s="155"/>
      <c r="MB38" s="125"/>
      <c r="MC38" s="130" t="s">
        <v>0</v>
      </c>
      <c r="MD38" s="125"/>
      <c r="ME38" s="185" t="s">
        <v>322</v>
      </c>
      <c r="MF38" s="186" t="s">
        <v>322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/>
      <c r="JO39" s="130" t="s">
        <v>0</v>
      </c>
      <c r="JP39" s="125"/>
      <c r="JQ39" s="185" t="s">
        <v>322</v>
      </c>
      <c r="JR39" s="186" t="s">
        <v>322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>
        <v>3</v>
      </c>
      <c r="LW39" s="130" t="s">
        <v>0</v>
      </c>
      <c r="LX39" s="125">
        <v>1</v>
      </c>
      <c r="LY39" s="185" t="s">
        <v>267</v>
      </c>
      <c r="LZ39" s="186" t="s">
        <v>257</v>
      </c>
      <c r="MA39" s="155"/>
      <c r="MB39" s="125"/>
      <c r="MC39" s="130" t="s">
        <v>0</v>
      </c>
      <c r="MD39" s="125"/>
      <c r="ME39" s="185" t="s">
        <v>322</v>
      </c>
      <c r="MF39" s="186" t="s">
        <v>322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322</v>
      </c>
      <c r="MR39" s="186" t="s">
        <v>322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/>
      <c r="JO42" s="130" t="s">
        <v>0</v>
      </c>
      <c r="JP42" s="125"/>
      <c r="JQ42" s="185" t="s">
        <v>322</v>
      </c>
      <c r="JR42" s="186" t="s">
        <v>322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>
        <v>1</v>
      </c>
      <c r="LQ42" s="130" t="s">
        <v>0</v>
      </c>
      <c r="LR42" s="125">
        <v>2</v>
      </c>
      <c r="LS42" s="185" t="s">
        <v>374</v>
      </c>
      <c r="LT42" s="186" t="s">
        <v>257</v>
      </c>
      <c r="LU42" s="155"/>
      <c r="LV42" s="125">
        <v>2</v>
      </c>
      <c r="LW42" s="130" t="s">
        <v>0</v>
      </c>
      <c r="LX42" s="125">
        <v>1</v>
      </c>
      <c r="LY42" s="185" t="s">
        <v>374</v>
      </c>
      <c r="LZ42" s="186" t="s">
        <v>254</v>
      </c>
      <c r="MA42" s="155"/>
      <c r="MB42" s="125"/>
      <c r="MC42" s="130" t="s">
        <v>0</v>
      </c>
      <c r="MD42" s="125"/>
      <c r="ME42" s="185" t="s">
        <v>322</v>
      </c>
      <c r="MF42" s="186" t="s">
        <v>322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322</v>
      </c>
      <c r="MR42" s="186" t="s">
        <v>322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/>
      <c r="MC46" s="130" t="s">
        <v>0</v>
      </c>
      <c r="MD46" s="125"/>
      <c r="ME46" s="185" t="s">
        <v>322</v>
      </c>
      <c r="MF46" s="186" t="s">
        <v>322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322</v>
      </c>
      <c r="MR46" s="186" t="s">
        <v>322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/>
      <c r="JO47" s="130" t="s">
        <v>0</v>
      </c>
      <c r="JP47" s="125"/>
      <c r="JQ47" s="185" t="s">
        <v>322</v>
      </c>
      <c r="JR47" s="186" t="s">
        <v>322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>
        <v>1</v>
      </c>
      <c r="LQ47" s="130" t="s">
        <v>0</v>
      </c>
      <c r="LR47" s="125">
        <v>2</v>
      </c>
      <c r="LS47" s="185" t="s">
        <v>374</v>
      </c>
      <c r="LT47" s="186" t="s">
        <v>257</v>
      </c>
      <c r="LU47" s="155"/>
      <c r="LV47" s="125">
        <v>1</v>
      </c>
      <c r="LW47" s="130" t="s">
        <v>0</v>
      </c>
      <c r="LX47" s="125">
        <v>0</v>
      </c>
      <c r="LY47" s="185" t="s">
        <v>267</v>
      </c>
      <c r="LZ47" s="186" t="s">
        <v>374</v>
      </c>
      <c r="MA47" s="155"/>
      <c r="MB47" s="125"/>
      <c r="MC47" s="130" t="s">
        <v>0</v>
      </c>
      <c r="MD47" s="125"/>
      <c r="ME47" s="185" t="s">
        <v>322</v>
      </c>
      <c r="MF47" s="186" t="s">
        <v>322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322</v>
      </c>
      <c r="MR47" s="186" t="s">
        <v>322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/>
      <c r="JO50" s="130" t="s">
        <v>0</v>
      </c>
      <c r="JP50" s="125"/>
      <c r="JQ50" s="185" t="s">
        <v>322</v>
      </c>
      <c r="JR50" s="186" t="s">
        <v>322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>
        <v>0</v>
      </c>
      <c r="LQ50" s="130" t="s">
        <v>0</v>
      </c>
      <c r="LR50" s="125">
        <v>5</v>
      </c>
      <c r="LS50" s="185" t="s">
        <v>267</v>
      </c>
      <c r="LT50" s="186" t="s">
        <v>267</v>
      </c>
      <c r="LU50" s="155"/>
      <c r="LV50" s="125">
        <v>5</v>
      </c>
      <c r="LW50" s="130" t="s">
        <v>0</v>
      </c>
      <c r="LX50" s="125">
        <v>0</v>
      </c>
      <c r="LY50" s="185" t="s">
        <v>267</v>
      </c>
      <c r="LZ50" s="186" t="s">
        <v>267</v>
      </c>
      <c r="MA50" s="155"/>
      <c r="MB50" s="125"/>
      <c r="MC50" s="130" t="s">
        <v>0</v>
      </c>
      <c r="MD50" s="125"/>
      <c r="ME50" s="185" t="s">
        <v>322</v>
      </c>
      <c r="MF50" s="186" t="s">
        <v>322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322</v>
      </c>
      <c r="MR50" s="186" t="s">
        <v>322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/>
      <c r="JO52" s="130" t="s">
        <v>0</v>
      </c>
      <c r="JP52" s="125"/>
      <c r="JQ52" s="185" t="s">
        <v>322</v>
      </c>
      <c r="JR52" s="186" t="s">
        <v>322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>
        <v>0</v>
      </c>
      <c r="LQ52" s="130" t="s">
        <v>0</v>
      </c>
      <c r="LR52" s="125">
        <v>2</v>
      </c>
      <c r="LS52" s="185" t="s">
        <v>267</v>
      </c>
      <c r="LT52" s="186" t="s">
        <v>257</v>
      </c>
      <c r="LU52" s="155"/>
      <c r="LV52" s="125">
        <v>3</v>
      </c>
      <c r="LW52" s="130" t="s">
        <v>0</v>
      </c>
      <c r="LX52" s="125">
        <v>1</v>
      </c>
      <c r="LY52" s="185" t="s">
        <v>267</v>
      </c>
      <c r="LZ52" s="186" t="s">
        <v>257</v>
      </c>
      <c r="MA52" s="155"/>
      <c r="MB52" s="125"/>
      <c r="MC52" s="130" t="s">
        <v>0</v>
      </c>
      <c r="MD52" s="125"/>
      <c r="ME52" s="185" t="s">
        <v>322</v>
      </c>
      <c r="MF52" s="186" t="s">
        <v>322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322</v>
      </c>
      <c r="MR52" s="186" t="s">
        <v>322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/>
      <c r="JO53" s="130" t="s">
        <v>0</v>
      </c>
      <c r="JP53" s="125"/>
      <c r="JQ53" s="185" t="s">
        <v>322</v>
      </c>
      <c r="JR53" s="186" t="s">
        <v>322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322</v>
      </c>
      <c r="MR53" s="186" t="s">
        <v>322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/>
      <c r="JO55" s="130" t="s">
        <v>0</v>
      </c>
      <c r="JP55" s="125"/>
      <c r="JQ55" s="185" t="s">
        <v>322</v>
      </c>
      <c r="JR55" s="186" t="s">
        <v>322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>
        <v>1</v>
      </c>
      <c r="LQ55" s="130" t="s">
        <v>0</v>
      </c>
      <c r="LR55" s="125">
        <v>2</v>
      </c>
      <c r="LS55" s="185" t="s">
        <v>267</v>
      </c>
      <c r="LT55" s="186" t="s">
        <v>257</v>
      </c>
      <c r="LU55" s="155"/>
      <c r="LV55" s="125">
        <v>2</v>
      </c>
      <c r="LW55" s="130" t="s">
        <v>0</v>
      </c>
      <c r="LX55" s="125">
        <v>1</v>
      </c>
      <c r="LY55" s="185" t="s">
        <v>267</v>
      </c>
      <c r="LZ55" s="186" t="s">
        <v>257</v>
      </c>
      <c r="MA55" s="155"/>
      <c r="MB55" s="125"/>
      <c r="MC55" s="130" t="s">
        <v>0</v>
      </c>
      <c r="MD55" s="125"/>
      <c r="ME55" s="185" t="s">
        <v>322</v>
      </c>
      <c r="MF55" s="186" t="s">
        <v>322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322</v>
      </c>
      <c r="MR55" s="186" t="s">
        <v>322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/>
      <c r="JO56" s="130" t="s">
        <v>0</v>
      </c>
      <c r="JP56" s="125"/>
      <c r="JQ56" s="185" t="s">
        <v>322</v>
      </c>
      <c r="JR56" s="186" t="s">
        <v>322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/>
      <c r="MC56" s="130" t="s">
        <v>0</v>
      </c>
      <c r="MD56" s="125"/>
      <c r="ME56" s="185" t="s">
        <v>322</v>
      </c>
      <c r="MF56" s="186" t="s">
        <v>322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/>
      <c r="JO57" s="130" t="s">
        <v>0</v>
      </c>
      <c r="JP57" s="125"/>
      <c r="JQ57" s="185" t="s">
        <v>322</v>
      </c>
      <c r="JR57" s="186" t="s">
        <v>322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>
        <v>2</v>
      </c>
      <c r="LW57" s="130" t="s">
        <v>0</v>
      </c>
      <c r="LX57" s="125">
        <v>0</v>
      </c>
      <c r="LY57" s="185" t="s">
        <v>267</v>
      </c>
      <c r="LZ57" s="186" t="s">
        <v>268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322</v>
      </c>
      <c r="MR57" s="186" t="s">
        <v>322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/>
      <c r="JO58" s="130" t="s">
        <v>0</v>
      </c>
      <c r="JP58" s="125"/>
      <c r="JQ58" s="185" t="s">
        <v>322</v>
      </c>
      <c r="JR58" s="186" t="s">
        <v>322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>
        <v>2</v>
      </c>
      <c r="LQ58" s="130" t="s">
        <v>0</v>
      </c>
      <c r="LR58" s="125">
        <v>4</v>
      </c>
      <c r="LS58" s="185" t="s">
        <v>267</v>
      </c>
      <c r="LT58" s="186" t="s">
        <v>257</v>
      </c>
      <c r="LU58" s="155"/>
      <c r="LV58" s="125">
        <v>3</v>
      </c>
      <c r="LW58" s="130" t="s">
        <v>0</v>
      </c>
      <c r="LX58" s="125">
        <v>0</v>
      </c>
      <c r="LY58" s="185" t="s">
        <v>267</v>
      </c>
      <c r="LZ58" s="186" t="s">
        <v>257</v>
      </c>
      <c r="MA58" s="155"/>
      <c r="MB58" s="125"/>
      <c r="MC58" s="130" t="s">
        <v>0</v>
      </c>
      <c r="MD58" s="125"/>
      <c r="ME58" s="185" t="s">
        <v>322</v>
      </c>
      <c r="MF58" s="186" t="s">
        <v>322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322</v>
      </c>
      <c r="MR58" s="186" t="s">
        <v>322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/>
      <c r="JO61" s="130" t="s">
        <v>0</v>
      </c>
      <c r="JP61" s="125"/>
      <c r="JQ61" s="185" t="s">
        <v>322</v>
      </c>
      <c r="JR61" s="186" t="s">
        <v>322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>
        <v>0</v>
      </c>
      <c r="LQ61" s="130" t="s">
        <v>0</v>
      </c>
      <c r="LR61" s="125">
        <v>2</v>
      </c>
      <c r="LS61" s="185" t="s">
        <v>267</v>
      </c>
      <c r="LT61" s="186" t="s">
        <v>257</v>
      </c>
      <c r="LU61" s="155"/>
      <c r="LV61" s="125">
        <v>2</v>
      </c>
      <c r="LW61" s="130" t="s">
        <v>0</v>
      </c>
      <c r="LX61" s="125">
        <v>0</v>
      </c>
      <c r="LY61" s="185" t="s">
        <v>267</v>
      </c>
      <c r="LZ61" s="186" t="s">
        <v>257</v>
      </c>
      <c r="MA61" s="155"/>
      <c r="MB61" s="125"/>
      <c r="MC61" s="130" t="s">
        <v>0</v>
      </c>
      <c r="MD61" s="125"/>
      <c r="ME61" s="185" t="s">
        <v>322</v>
      </c>
      <c r="MF61" s="186" t="s">
        <v>322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322</v>
      </c>
      <c r="MR61" s="186" t="s">
        <v>322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/>
      <c r="JO62" s="130" t="s">
        <v>0</v>
      </c>
      <c r="JP62" s="125"/>
      <c r="JQ62" s="185" t="s">
        <v>322</v>
      </c>
      <c r="JR62" s="186" t="s">
        <v>322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>
        <v>2</v>
      </c>
      <c r="LQ62" s="130" t="s">
        <v>0</v>
      </c>
      <c r="LR62" s="125">
        <v>2</v>
      </c>
      <c r="LS62" s="185" t="s">
        <v>250</v>
      </c>
      <c r="LT62" s="186" t="s">
        <v>257</v>
      </c>
      <c r="LU62" s="155"/>
      <c r="LV62" s="125">
        <v>2</v>
      </c>
      <c r="LW62" s="130" t="s">
        <v>0</v>
      </c>
      <c r="LX62" s="125">
        <v>1</v>
      </c>
      <c r="LY62" s="185" t="s">
        <v>268</v>
      </c>
      <c r="LZ62" s="186" t="s">
        <v>267</v>
      </c>
      <c r="MA62" s="155"/>
      <c r="MB62" s="125"/>
      <c r="MC62" s="130" t="s">
        <v>0</v>
      </c>
      <c r="MD62" s="125"/>
      <c r="ME62" s="185" t="s">
        <v>322</v>
      </c>
      <c r="MF62" s="186" t="s">
        <v>322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322</v>
      </c>
      <c r="MR62" s="186" t="s">
        <v>322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/>
      <c r="JO63" s="130" t="s">
        <v>0</v>
      </c>
      <c r="JP63" s="125"/>
      <c r="JQ63" s="185" t="s">
        <v>322</v>
      </c>
      <c r="JR63" s="186" t="s">
        <v>322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>
        <v>3</v>
      </c>
      <c r="LQ63" s="130" t="s">
        <v>0</v>
      </c>
      <c r="LR63" s="125">
        <v>1</v>
      </c>
      <c r="LS63" s="185" t="s">
        <v>425</v>
      </c>
      <c r="LT63" s="186" t="s">
        <v>257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/>
      <c r="MC63" s="130" t="s">
        <v>0</v>
      </c>
      <c r="MD63" s="125"/>
      <c r="ME63" s="185" t="s">
        <v>322</v>
      </c>
      <c r="MF63" s="186" t="s">
        <v>322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322</v>
      </c>
      <c r="MR63" s="186" t="s">
        <v>322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>
        <v>1</v>
      </c>
      <c r="LQ64" s="130" t="s">
        <v>0</v>
      </c>
      <c r="LR64" s="125">
        <v>3</v>
      </c>
      <c r="LS64" s="185" t="s">
        <v>267</v>
      </c>
      <c r="LT64" s="186" t="s">
        <v>257</v>
      </c>
      <c r="LU64" s="155"/>
      <c r="LV64" s="125">
        <v>3</v>
      </c>
      <c r="LW64" s="130" t="s">
        <v>0</v>
      </c>
      <c r="LX64" s="125">
        <v>0</v>
      </c>
      <c r="LY64" s="185" t="s">
        <v>267</v>
      </c>
      <c r="LZ64" s="186" t="s">
        <v>257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/>
      <c r="MC68" s="130" t="s">
        <v>0</v>
      </c>
      <c r="MD68" s="125"/>
      <c r="ME68" s="185" t="s">
        <v>322</v>
      </c>
      <c r="MF68" s="186" t="s">
        <v>322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/>
      <c r="JO71" s="130" t="s">
        <v>0</v>
      </c>
      <c r="JP71" s="125"/>
      <c r="JQ71" s="185" t="s">
        <v>322</v>
      </c>
      <c r="JR71" s="186" t="s">
        <v>322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>
        <v>1</v>
      </c>
      <c r="LQ71" s="130" t="s">
        <v>0</v>
      </c>
      <c r="LR71" s="125">
        <v>3</v>
      </c>
      <c r="LS71" s="185" t="s">
        <v>269</v>
      </c>
      <c r="LT71" s="186" t="s">
        <v>257</v>
      </c>
      <c r="LU71" s="155"/>
      <c r="LV71" s="125">
        <v>3</v>
      </c>
      <c r="LW71" s="130" t="s">
        <v>0</v>
      </c>
      <c r="LX71" s="125">
        <v>1</v>
      </c>
      <c r="LY71" s="185" t="s">
        <v>269</v>
      </c>
      <c r="LZ71" s="186" t="s">
        <v>257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322</v>
      </c>
      <c r="MR71" s="186" t="s">
        <v>322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/>
      <c r="JO72" s="130" t="s">
        <v>0</v>
      </c>
      <c r="JP72" s="125"/>
      <c r="JQ72" s="185" t="s">
        <v>322</v>
      </c>
      <c r="JR72" s="186" t="s">
        <v>322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>
        <v>1</v>
      </c>
      <c r="LQ72" s="130" t="s">
        <v>0</v>
      </c>
      <c r="LR72" s="125">
        <v>2</v>
      </c>
      <c r="LS72" s="185" t="s">
        <v>268</v>
      </c>
      <c r="LT72" s="186" t="s">
        <v>257</v>
      </c>
      <c r="LU72" s="155"/>
      <c r="LV72" s="125">
        <v>2</v>
      </c>
      <c r="LW72" s="130" t="s">
        <v>0</v>
      </c>
      <c r="LX72" s="125">
        <v>1</v>
      </c>
      <c r="LY72" s="185" t="s">
        <v>374</v>
      </c>
      <c r="LZ72" s="186" t="s">
        <v>257</v>
      </c>
      <c r="MA72" s="155"/>
      <c r="MB72" s="125"/>
      <c r="MC72" s="130" t="s">
        <v>0</v>
      </c>
      <c r="MD72" s="125"/>
      <c r="ME72" s="185" t="s">
        <v>322</v>
      </c>
      <c r="MF72" s="186" t="s">
        <v>322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322</v>
      </c>
      <c r="MR72" s="186" t="s">
        <v>322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/>
      <c r="JO75" s="130" t="s">
        <v>0</v>
      </c>
      <c r="JP75" s="125"/>
      <c r="JQ75" s="185" t="s">
        <v>322</v>
      </c>
      <c r="JR75" s="186" t="s">
        <v>322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>
        <v>8</v>
      </c>
      <c r="LW75" s="130" t="s">
        <v>0</v>
      </c>
      <c r="LX75" s="125">
        <v>1</v>
      </c>
      <c r="LY75" s="185" t="s">
        <v>374</v>
      </c>
      <c r="LZ75" s="186" t="s">
        <v>267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322</v>
      </c>
      <c r="MR75" s="186" t="s">
        <v>322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/>
      <c r="JO77" s="130" t="s">
        <v>0</v>
      </c>
      <c r="JP77" s="125"/>
      <c r="JQ77" s="185" t="s">
        <v>322</v>
      </c>
      <c r="JR77" s="186" t="s">
        <v>322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>
        <v>1</v>
      </c>
      <c r="LQ77" s="130" t="s">
        <v>0</v>
      </c>
      <c r="LR77" s="125">
        <v>2</v>
      </c>
      <c r="LS77" s="185" t="s">
        <v>250</v>
      </c>
      <c r="LT77" s="186" t="s">
        <v>254</v>
      </c>
      <c r="LU77" s="155"/>
      <c r="LV77" s="125">
        <v>4</v>
      </c>
      <c r="LW77" s="130" t="s">
        <v>0</v>
      </c>
      <c r="LX77" s="125">
        <v>2</v>
      </c>
      <c r="LY77" s="185" t="s">
        <v>268</v>
      </c>
      <c r="LZ77" s="186" t="s">
        <v>254</v>
      </c>
      <c r="MA77" s="155"/>
      <c r="MB77" s="125"/>
      <c r="MC77" s="130" t="s">
        <v>0</v>
      </c>
      <c r="MD77" s="125"/>
      <c r="ME77" s="185" t="s">
        <v>322</v>
      </c>
      <c r="MF77" s="186" t="s">
        <v>322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322</v>
      </c>
      <c r="MR77" s="186" t="s">
        <v>322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/>
      <c r="JO78" s="130" t="s">
        <v>0</v>
      </c>
      <c r="JP78" s="125"/>
      <c r="JQ78" s="185" t="s">
        <v>322</v>
      </c>
      <c r="JR78" s="186" t="s">
        <v>322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>
        <v>1</v>
      </c>
      <c r="LQ78" s="130" t="s">
        <v>0</v>
      </c>
      <c r="LR78" s="125">
        <v>3</v>
      </c>
      <c r="LS78" s="185" t="s">
        <v>268</v>
      </c>
      <c r="LT78" s="186" t="s">
        <v>267</v>
      </c>
      <c r="LU78" s="155"/>
      <c r="LV78" s="125">
        <v>3</v>
      </c>
      <c r="LW78" s="130" t="s">
        <v>0</v>
      </c>
      <c r="LX78" s="125">
        <v>2</v>
      </c>
      <c r="LY78" s="185" t="s">
        <v>267</v>
      </c>
      <c r="LZ78" s="186" t="s">
        <v>257</v>
      </c>
      <c r="MA78" s="155"/>
      <c r="MB78" s="125"/>
      <c r="MC78" s="130" t="s">
        <v>0</v>
      </c>
      <c r="MD78" s="125"/>
      <c r="ME78" s="185" t="s">
        <v>322</v>
      </c>
      <c r="MF78" s="186" t="s">
        <v>322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322</v>
      </c>
      <c r="MR78" s="186" t="s">
        <v>322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/>
      <c r="JO79" s="130" t="s">
        <v>0</v>
      </c>
      <c r="JP79" s="125"/>
      <c r="JQ79" s="185" t="s">
        <v>322</v>
      </c>
      <c r="JR79" s="186" t="s">
        <v>322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>
        <v>1</v>
      </c>
      <c r="LQ79" s="130" t="s">
        <v>0</v>
      </c>
      <c r="LR79" s="125">
        <v>3</v>
      </c>
      <c r="LS79" s="185" t="s">
        <v>269</v>
      </c>
      <c r="LT79" s="186" t="s">
        <v>264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/>
      <c r="MC79" s="130" t="s">
        <v>0</v>
      </c>
      <c r="MD79" s="125"/>
      <c r="ME79" s="185" t="s">
        <v>322</v>
      </c>
      <c r="MF79" s="186" t="s">
        <v>322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322</v>
      </c>
      <c r="MR79" s="186" t="s">
        <v>322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/>
      <c r="JO80" s="130" t="s">
        <v>0</v>
      </c>
      <c r="JP80" s="125"/>
      <c r="JQ80" s="185" t="s">
        <v>322</v>
      </c>
      <c r="JR80" s="186" t="s">
        <v>322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>
        <v>2</v>
      </c>
      <c r="LQ80" s="130" t="s">
        <v>0</v>
      </c>
      <c r="LR80" s="125">
        <v>1</v>
      </c>
      <c r="LS80" s="185" t="s">
        <v>426</v>
      </c>
      <c r="LT80" s="186" t="s">
        <v>427</v>
      </c>
      <c r="LU80" s="155"/>
      <c r="LV80" s="125">
        <v>3</v>
      </c>
      <c r="LW80" s="130" t="s">
        <v>0</v>
      </c>
      <c r="LX80" s="125">
        <v>1</v>
      </c>
      <c r="LY80" s="185" t="s">
        <v>374</v>
      </c>
      <c r="LZ80" s="186" t="s">
        <v>257</v>
      </c>
      <c r="MA80" s="155"/>
      <c r="MB80" s="125"/>
      <c r="MC80" s="130" t="s">
        <v>0</v>
      </c>
      <c r="MD80" s="125"/>
      <c r="ME80" s="185" t="s">
        <v>322</v>
      </c>
      <c r="MF80" s="186" t="s">
        <v>322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/>
      <c r="JO81" s="130" t="s">
        <v>0</v>
      </c>
      <c r="JP81" s="125"/>
      <c r="JQ81" s="185" t="s">
        <v>322</v>
      </c>
      <c r="JR81" s="186" t="s">
        <v>322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>
        <v>0</v>
      </c>
      <c r="LQ81" s="130" t="s">
        <v>0</v>
      </c>
      <c r="LR81" s="125">
        <v>2</v>
      </c>
      <c r="LS81" s="185" t="s">
        <v>269</v>
      </c>
      <c r="LT81" s="186" t="s">
        <v>257</v>
      </c>
      <c r="LU81" s="155"/>
      <c r="LV81" s="125">
        <v>3</v>
      </c>
      <c r="LW81" s="130" t="s">
        <v>0</v>
      </c>
      <c r="LX81" s="125">
        <v>1</v>
      </c>
      <c r="LY81" s="185" t="s">
        <v>269</v>
      </c>
      <c r="LZ81" s="186" t="s">
        <v>267</v>
      </c>
      <c r="MA81" s="155"/>
      <c r="MB81" s="125"/>
      <c r="MC81" s="130" t="s">
        <v>0</v>
      </c>
      <c r="MD81" s="125"/>
      <c r="ME81" s="185" t="s">
        <v>322</v>
      </c>
      <c r="MF81" s="186" t="s">
        <v>322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322</v>
      </c>
      <c r="MR81" s="186" t="s">
        <v>322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NE86" activePane="bottomRight" state="frozen"/>
      <selection pane="topRight" activeCell="D1" sqref="D1"/>
      <selection pane="bottomLeft" activeCell="A12" sqref="A12"/>
      <selection pane="bottomRight" activeCell="OA24" sqref="OA24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1" width="4.33203125" style="20" customWidth="1"/>
    <col min="62" max="62" width="5.109375" style="20" bestFit="1" customWidth="1"/>
    <col min="63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5.10937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299" width="4.33203125" style="20" customWidth="1"/>
    <col min="300" max="300" width="5.109375" style="20" bestFit="1" customWidth="1"/>
    <col min="301" max="303" width="4.33203125" style="20" customWidth="1"/>
    <col min="304" max="304" width="0.88671875" style="20" customWidth="1"/>
    <col min="305" max="307" width="5" style="20" customWidth="1"/>
    <col min="308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4" width="4.33203125" style="20" customWidth="1"/>
    <col min="335" max="335" width="4.6640625" style="20" bestFit="1" customWidth="1"/>
    <col min="336" max="338" width="4.33203125" style="20" customWidth="1"/>
    <col min="339" max="339" width="0.88671875" style="20" customWidth="1"/>
    <col min="340" max="341" width="4.33203125" style="20" customWidth="1"/>
    <col min="342" max="342" width="5.109375" style="20" bestFit="1" customWidth="1"/>
    <col min="343" max="345" width="4.33203125" style="20" customWidth="1"/>
    <col min="346" max="346" width="0.88671875" style="20" customWidth="1"/>
    <col min="347" max="352" width="4.33203125" style="20" hidden="1" customWidth="1"/>
    <col min="353" max="353" width="0.88671875" style="20" hidden="1" customWidth="1"/>
    <col min="354" max="355" width="4.33203125" style="20" customWidth="1"/>
    <col min="356" max="356" width="5.109375" style="20" bestFit="1" customWidth="1"/>
    <col min="357" max="359" width="4.33203125" style="20" customWidth="1"/>
    <col min="360" max="360" width="0.88671875" style="20" customWidth="1"/>
    <col min="361" max="366" width="4.33203125" style="20" hidden="1" customWidth="1"/>
    <col min="367" max="367" width="0.88671875" style="20" hidden="1" customWidth="1"/>
    <col min="368" max="369" width="4.33203125" style="20" customWidth="1"/>
    <col min="370" max="370" width="5.109375" style="20" bestFit="1" customWidth="1"/>
    <col min="371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3" width="4.33203125" style="20" customWidth="1"/>
    <col min="384" max="384" width="5.109375" style="20" bestFit="1" customWidth="1"/>
    <col min="385" max="387" width="4.33203125" style="20" customWidth="1"/>
    <col min="388" max="388" width="0.88671875" style="20" customWidth="1"/>
    <col min="389" max="390" width="4.33203125" style="20" customWidth="1"/>
    <col min="391" max="391" width="4.6640625" style="20" customWidth="1"/>
    <col min="392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hidden="1" customWidth="1"/>
    <col min="409" max="409" width="0.88671875" style="20" hidden="1" customWidth="1"/>
    <col min="410" max="415" width="4.33203125" style="20" customWidth="1"/>
    <col min="416" max="416" width="0.88671875" style="20" customWidth="1"/>
    <col min="417" max="422" width="4.33203125" style="20" hidden="1" customWidth="1"/>
    <col min="423" max="423" width="0.88671875" style="20" hidden="1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hidden="1" customWidth="1"/>
    <col min="451" max="16384" width="9.109375" style="20"/>
  </cols>
  <sheetData>
    <row r="1" spans="1:452" ht="18" customHeight="1">
      <c r="A1" s="356"/>
      <c r="B1" s="356"/>
      <c r="C1" s="356"/>
      <c r="D1" s="357" t="str">
        <f>Tipy!D1</f>
        <v>Finále</v>
      </c>
      <c r="E1" s="358"/>
      <c r="F1" s="358"/>
      <c r="G1" s="358"/>
      <c r="H1" s="358"/>
      <c r="I1" s="359"/>
      <c r="J1" s="18"/>
      <c r="K1" s="315" t="str">
        <f>Tipy!J1</f>
        <v>1. kolo</v>
      </c>
      <c r="L1" s="316"/>
      <c r="M1" s="316"/>
      <c r="N1" s="316"/>
      <c r="O1" s="316"/>
      <c r="P1" s="335"/>
      <c r="Q1" s="19"/>
      <c r="R1" s="315" t="str">
        <f>Tipy!P1</f>
        <v>2. kolo</v>
      </c>
      <c r="S1" s="316"/>
      <c r="T1" s="316"/>
      <c r="U1" s="316"/>
      <c r="V1" s="316"/>
      <c r="W1" s="335"/>
      <c r="X1" s="19"/>
      <c r="Y1" s="315" t="str">
        <f>Tipy!V1</f>
        <v>3. kolo</v>
      </c>
      <c r="Z1" s="316"/>
      <c r="AA1" s="316"/>
      <c r="AB1" s="316"/>
      <c r="AC1" s="316"/>
      <c r="AD1" s="335"/>
      <c r="AE1" s="19"/>
      <c r="AF1" s="315" t="str">
        <f>Tipy!AB1</f>
        <v>4. kolo</v>
      </c>
      <c r="AG1" s="316"/>
      <c r="AH1" s="316"/>
      <c r="AI1" s="316"/>
      <c r="AJ1" s="316"/>
      <c r="AK1" s="335"/>
      <c r="AL1" s="19"/>
      <c r="AM1" s="315" t="str">
        <f>Tipy!AH1</f>
        <v>5. kolo</v>
      </c>
      <c r="AN1" s="316"/>
      <c r="AO1" s="316"/>
      <c r="AP1" s="316"/>
      <c r="AQ1" s="316"/>
      <c r="AR1" s="335"/>
      <c r="AS1" s="19"/>
      <c r="AT1" s="315" t="str">
        <f>Tipy!AN1</f>
        <v>6. kolo</v>
      </c>
      <c r="AU1" s="316"/>
      <c r="AV1" s="316"/>
      <c r="AW1" s="316"/>
      <c r="AX1" s="316"/>
      <c r="AY1" s="335"/>
      <c r="AZ1" s="19"/>
      <c r="BA1" s="344" t="str">
        <f>Tipy!AT1</f>
        <v>Skupina</v>
      </c>
      <c r="BB1" s="336"/>
      <c r="BC1" s="336"/>
      <c r="BD1" s="336"/>
      <c r="BE1" s="336"/>
      <c r="BF1" s="337"/>
      <c r="BG1" s="19"/>
      <c r="BH1" s="315" t="str">
        <f>Tipy!AZ1</f>
        <v>7. kolo</v>
      </c>
      <c r="BI1" s="316"/>
      <c r="BJ1" s="316"/>
      <c r="BK1" s="316"/>
      <c r="BL1" s="316"/>
      <c r="BM1" s="335"/>
      <c r="BN1" s="19"/>
      <c r="BO1" s="344" t="str">
        <f>Tipy!BF1</f>
        <v>Skupina</v>
      </c>
      <c r="BP1" s="336"/>
      <c r="BQ1" s="336"/>
      <c r="BR1" s="336"/>
      <c r="BS1" s="336"/>
      <c r="BT1" s="337"/>
      <c r="BU1" s="19"/>
      <c r="BV1" s="315" t="str">
        <f>Tipy!BL1</f>
        <v>8. kolo</v>
      </c>
      <c r="BW1" s="316"/>
      <c r="BX1" s="316"/>
      <c r="BY1" s="316"/>
      <c r="BZ1" s="316"/>
      <c r="CA1" s="335"/>
      <c r="CB1" s="19"/>
      <c r="CC1" s="315" t="str">
        <f>Tipy!BR1</f>
        <v>9. kolo</v>
      </c>
      <c r="CD1" s="316"/>
      <c r="CE1" s="316"/>
      <c r="CF1" s="316"/>
      <c r="CG1" s="316"/>
      <c r="CH1" s="335"/>
      <c r="CI1" s="19"/>
      <c r="CJ1" s="344" t="str">
        <f>Tipy!BX1</f>
        <v>Skupina</v>
      </c>
      <c r="CK1" s="336"/>
      <c r="CL1" s="336"/>
      <c r="CM1" s="336"/>
      <c r="CN1" s="336"/>
      <c r="CO1" s="337"/>
      <c r="CP1" s="19"/>
      <c r="CQ1" s="315" t="str">
        <f>Tipy!CD1</f>
        <v>10. kolo</v>
      </c>
      <c r="CR1" s="316"/>
      <c r="CS1" s="316"/>
      <c r="CT1" s="316"/>
      <c r="CU1" s="316"/>
      <c r="CV1" s="335"/>
      <c r="CW1" s="19"/>
      <c r="CX1" s="344" t="str">
        <f>Tipy!CJ1</f>
        <v>Skupina</v>
      </c>
      <c r="CY1" s="336"/>
      <c r="CZ1" s="336"/>
      <c r="DA1" s="336"/>
      <c r="DB1" s="336"/>
      <c r="DC1" s="337"/>
      <c r="DD1" s="19"/>
      <c r="DE1" s="315" t="str">
        <f>Tipy!CP1</f>
        <v>11. kolo</v>
      </c>
      <c r="DF1" s="316"/>
      <c r="DG1" s="316"/>
      <c r="DH1" s="316"/>
      <c r="DI1" s="316"/>
      <c r="DJ1" s="335"/>
      <c r="DK1" s="19"/>
      <c r="DL1" s="315" t="str">
        <f>Tipy!CV1</f>
        <v>12. kolo</v>
      </c>
      <c r="DM1" s="316"/>
      <c r="DN1" s="316"/>
      <c r="DO1" s="316"/>
      <c r="DP1" s="316"/>
      <c r="DQ1" s="335"/>
      <c r="DR1" s="19"/>
      <c r="DS1" s="315" t="str">
        <f>Tipy!DB1</f>
        <v>13. kolo</v>
      </c>
      <c r="DT1" s="316"/>
      <c r="DU1" s="316"/>
      <c r="DV1" s="316"/>
      <c r="DW1" s="316"/>
      <c r="DX1" s="335"/>
      <c r="DY1" s="19"/>
      <c r="DZ1" s="344" t="str">
        <f>Tipy!DH1</f>
        <v>Skupina</v>
      </c>
      <c r="EA1" s="336"/>
      <c r="EB1" s="336"/>
      <c r="EC1" s="336"/>
      <c r="ED1" s="336"/>
      <c r="EE1" s="337"/>
      <c r="EF1" s="19"/>
      <c r="EG1" s="315" t="str">
        <f>Tipy!DN1</f>
        <v>14. kolo</v>
      </c>
      <c r="EH1" s="316"/>
      <c r="EI1" s="316"/>
      <c r="EJ1" s="316"/>
      <c r="EK1" s="316"/>
      <c r="EL1" s="335"/>
      <c r="EM1" s="19"/>
      <c r="EN1" s="344" t="str">
        <f>Tipy!DT1</f>
        <v>Skupina</v>
      </c>
      <c r="EO1" s="336"/>
      <c r="EP1" s="336"/>
      <c r="EQ1" s="336"/>
      <c r="ER1" s="336"/>
      <c r="ES1" s="337"/>
      <c r="ET1" s="19"/>
      <c r="EU1" s="315" t="str">
        <f>Tipy!DZ1</f>
        <v>15. kolo</v>
      </c>
      <c r="EV1" s="316"/>
      <c r="EW1" s="316"/>
      <c r="EX1" s="316"/>
      <c r="EY1" s="316"/>
      <c r="EZ1" s="335"/>
      <c r="FA1" s="19"/>
      <c r="FB1" s="348" t="str">
        <f>Tipy!EF1</f>
        <v>3. kolo</v>
      </c>
      <c r="FC1" s="349"/>
      <c r="FD1" s="349"/>
      <c r="FE1" s="349"/>
      <c r="FF1" s="349"/>
      <c r="FG1" s="354"/>
      <c r="FH1" s="19"/>
      <c r="FI1" s="315" t="str">
        <f>Tipy!EL1</f>
        <v>16. kolo</v>
      </c>
      <c r="FJ1" s="316"/>
      <c r="FK1" s="316"/>
      <c r="FL1" s="316"/>
      <c r="FM1" s="316"/>
      <c r="FN1" s="335"/>
      <c r="FO1" s="19"/>
      <c r="FP1" s="348" t="str">
        <f>Tipy!ER1</f>
        <v>4. kolo</v>
      </c>
      <c r="FQ1" s="349"/>
      <c r="FR1" s="349"/>
      <c r="FS1" s="349"/>
      <c r="FT1" s="349"/>
      <c r="FU1" s="354"/>
      <c r="FV1" s="19"/>
      <c r="FW1" s="315" t="str">
        <f>Tipy!EX1</f>
        <v>17. kolo</v>
      </c>
      <c r="FX1" s="316"/>
      <c r="FY1" s="316"/>
      <c r="FZ1" s="316"/>
      <c r="GA1" s="316"/>
      <c r="GB1" s="335"/>
      <c r="GC1" s="19"/>
      <c r="GD1" s="315" t="str">
        <f>Tipy!FD1</f>
        <v>18. kolo</v>
      </c>
      <c r="GE1" s="316"/>
      <c r="GF1" s="316"/>
      <c r="GG1" s="316"/>
      <c r="GH1" s="316"/>
      <c r="GI1" s="335"/>
      <c r="GJ1" s="19"/>
      <c r="GK1" s="315" t="str">
        <f>Tipy!FJ1</f>
        <v>19. kolo</v>
      </c>
      <c r="GL1" s="316"/>
      <c r="GM1" s="316"/>
      <c r="GN1" s="316"/>
      <c r="GO1" s="316"/>
      <c r="GP1" s="335"/>
      <c r="GQ1" s="19"/>
      <c r="GR1" s="345" t="str">
        <f>Tipy!FP1</f>
        <v>3. kolo</v>
      </c>
      <c r="GS1" s="346"/>
      <c r="GT1" s="346"/>
      <c r="GU1" s="346"/>
      <c r="GV1" s="346"/>
      <c r="GW1" s="347"/>
      <c r="GX1" s="19"/>
      <c r="GY1" s="350" t="str">
        <f>Tipy!FV1</f>
        <v>3. kolo</v>
      </c>
      <c r="GZ1" s="351"/>
      <c r="HA1" s="351"/>
      <c r="HB1" s="351"/>
      <c r="HC1" s="351"/>
      <c r="HD1" s="355"/>
      <c r="HE1" s="19"/>
      <c r="HF1" s="315" t="str">
        <f>Tipy!GB1</f>
        <v>20. kolo</v>
      </c>
      <c r="HG1" s="316"/>
      <c r="HH1" s="316"/>
      <c r="HI1" s="316"/>
      <c r="HJ1" s="316"/>
      <c r="HK1" s="335"/>
      <c r="HL1" s="19"/>
      <c r="HM1" s="315" t="str">
        <f>Tipy!GH1</f>
        <v>21. kolo</v>
      </c>
      <c r="HN1" s="316"/>
      <c r="HO1" s="316"/>
      <c r="HP1" s="316"/>
      <c r="HQ1" s="316"/>
      <c r="HR1" s="335"/>
      <c r="HS1" s="19"/>
      <c r="HT1" s="348" t="str">
        <f>Tipy!GN1</f>
        <v>Semifinále - 1.z</v>
      </c>
      <c r="HU1" s="349"/>
      <c r="HV1" s="349"/>
      <c r="HW1" s="349"/>
      <c r="HX1" s="349"/>
      <c r="HY1" s="354"/>
      <c r="HZ1" s="19"/>
      <c r="IA1" s="345" t="str">
        <f>Tipy!GT1</f>
        <v>4. kolo</v>
      </c>
      <c r="IB1" s="346"/>
      <c r="IC1" s="346"/>
      <c r="ID1" s="346"/>
      <c r="IE1" s="346"/>
      <c r="IF1" s="347"/>
      <c r="IG1" s="19"/>
      <c r="IH1" s="348" t="str">
        <f>Tipy!GZ1</f>
        <v>Semifinále - 2.z</v>
      </c>
      <c r="II1" s="349"/>
      <c r="IJ1" s="349"/>
      <c r="IK1" s="349"/>
      <c r="IL1" s="349"/>
      <c r="IM1" s="354"/>
      <c r="IN1" s="19"/>
      <c r="IO1" s="315" t="str">
        <f>Tipy!HF1</f>
        <v>22. kolo</v>
      </c>
      <c r="IP1" s="316"/>
      <c r="IQ1" s="316"/>
      <c r="IR1" s="316"/>
      <c r="IS1" s="316"/>
      <c r="IT1" s="335"/>
      <c r="IU1" s="19"/>
      <c r="IV1" s="315" t="str">
        <f>Tipy!HL1</f>
        <v>23. kolo</v>
      </c>
      <c r="IW1" s="316"/>
      <c r="IX1" s="316"/>
      <c r="IY1" s="316"/>
      <c r="IZ1" s="316"/>
      <c r="JA1" s="335"/>
      <c r="JB1" s="19"/>
      <c r="JC1" s="344" t="str">
        <f>Tipy!HR1</f>
        <v>Osemfinále - 1.z</v>
      </c>
      <c r="JD1" s="336"/>
      <c r="JE1" s="336"/>
      <c r="JF1" s="336"/>
      <c r="JG1" s="336"/>
      <c r="JH1" s="337"/>
      <c r="JI1" s="19"/>
      <c r="JJ1" s="315" t="str">
        <f>Tipy!HX1</f>
        <v>24. kolo</v>
      </c>
      <c r="JK1" s="316"/>
      <c r="JL1" s="316"/>
      <c r="JM1" s="316"/>
      <c r="JN1" s="316"/>
      <c r="JO1" s="335"/>
      <c r="JP1" s="19"/>
      <c r="JQ1" s="315" t="str">
        <f>Tipy!ID1</f>
        <v>25. kolo</v>
      </c>
      <c r="JR1" s="316"/>
      <c r="JS1" s="316"/>
      <c r="JT1" s="316"/>
      <c r="JU1" s="316"/>
      <c r="JV1" s="335"/>
      <c r="JW1" s="19"/>
      <c r="JX1" s="348" t="str">
        <f>Tipy!IJ1</f>
        <v>Finále</v>
      </c>
      <c r="JY1" s="349"/>
      <c r="JZ1" s="349"/>
      <c r="KA1" s="349"/>
      <c r="KB1" s="349"/>
      <c r="KC1" s="354"/>
      <c r="KD1" s="19"/>
      <c r="KE1" s="345" t="str">
        <f>Tipy!IP1</f>
        <v>5. kolo</v>
      </c>
      <c r="KF1" s="346"/>
      <c r="KG1" s="346"/>
      <c r="KH1" s="346"/>
      <c r="KI1" s="346"/>
      <c r="KJ1" s="347"/>
      <c r="KK1" s="19"/>
      <c r="KL1" s="315" t="str">
        <f>Tipy!IV1</f>
        <v>26. kolo</v>
      </c>
      <c r="KM1" s="316"/>
      <c r="KN1" s="316"/>
      <c r="KO1" s="316"/>
      <c r="KP1" s="316"/>
      <c r="KQ1" s="335"/>
      <c r="KR1" s="19"/>
      <c r="KS1" s="344" t="str">
        <f>Tipy!JB1</f>
        <v>Osemfinále - 2.z</v>
      </c>
      <c r="KT1" s="336"/>
      <c r="KU1" s="336"/>
      <c r="KV1" s="336"/>
      <c r="KW1" s="336"/>
      <c r="KX1" s="337"/>
      <c r="KY1" s="19"/>
      <c r="KZ1" s="315" t="str">
        <f>Tipy!JH1</f>
        <v>27. kolo</v>
      </c>
      <c r="LA1" s="316"/>
      <c r="LB1" s="316"/>
      <c r="LC1" s="316"/>
      <c r="LD1" s="316"/>
      <c r="LE1" s="335"/>
      <c r="LF1" s="19"/>
      <c r="LG1" s="315" t="str">
        <f>Tipy!JN1</f>
        <v>28. kolo</v>
      </c>
      <c r="LH1" s="316"/>
      <c r="LI1" s="316"/>
      <c r="LJ1" s="316"/>
      <c r="LK1" s="316"/>
      <c r="LL1" s="335"/>
      <c r="LM1" s="19"/>
      <c r="LN1" s="345" t="str">
        <f>Tipy!JT1</f>
        <v>Štvrťfinále</v>
      </c>
      <c r="LO1" s="346"/>
      <c r="LP1" s="346"/>
      <c r="LQ1" s="346"/>
      <c r="LR1" s="346"/>
      <c r="LS1" s="347"/>
      <c r="LT1" s="19"/>
      <c r="LU1" s="315" t="str">
        <f>Tipy!JZ1</f>
        <v>29. kolo</v>
      </c>
      <c r="LV1" s="316"/>
      <c r="LW1" s="316"/>
      <c r="LX1" s="316"/>
      <c r="LY1" s="316"/>
      <c r="LZ1" s="335"/>
      <c r="MA1" s="19"/>
      <c r="MB1" s="315" t="str">
        <f>Tipy!KF1</f>
        <v>30. kolo</v>
      </c>
      <c r="MC1" s="316"/>
      <c r="MD1" s="316"/>
      <c r="ME1" s="316"/>
      <c r="MF1" s="316"/>
      <c r="MG1" s="335"/>
      <c r="MH1" s="19"/>
      <c r="MI1" s="344" t="str">
        <f>Tipy!KL1</f>
        <v>Štvrťfinále - 1.z</v>
      </c>
      <c r="MJ1" s="336"/>
      <c r="MK1" s="336"/>
      <c r="ML1" s="336"/>
      <c r="MM1" s="336"/>
      <c r="MN1" s="337"/>
      <c r="MO1" s="19"/>
      <c r="MP1" s="315" t="str">
        <f>Tipy!KR1</f>
        <v>31. kolo</v>
      </c>
      <c r="MQ1" s="316"/>
      <c r="MR1" s="316"/>
      <c r="MS1" s="316"/>
      <c r="MT1" s="316"/>
      <c r="MU1" s="335"/>
      <c r="MV1" s="19"/>
      <c r="MW1" s="344" t="str">
        <f>Tipy!KX1</f>
        <v>Štvrťfinále - 2.z</v>
      </c>
      <c r="MX1" s="336"/>
      <c r="MY1" s="336"/>
      <c r="MZ1" s="336"/>
      <c r="NA1" s="336"/>
      <c r="NB1" s="337"/>
      <c r="NC1" s="19"/>
      <c r="ND1" s="315" t="str">
        <f>Tipy!LD1</f>
        <v>32. kolo</v>
      </c>
      <c r="NE1" s="316"/>
      <c r="NF1" s="316"/>
      <c r="NG1" s="316"/>
      <c r="NH1" s="316"/>
      <c r="NI1" s="335"/>
      <c r="NJ1" s="19"/>
      <c r="NK1" s="345" t="str">
        <f>Tipy!LJ1</f>
        <v>Semifinále</v>
      </c>
      <c r="NL1" s="346"/>
      <c r="NM1" s="346"/>
      <c r="NN1" s="346"/>
      <c r="NO1" s="346"/>
      <c r="NP1" s="347"/>
      <c r="NQ1" s="19"/>
      <c r="NR1" s="315" t="str">
        <f>Tipy!LP1</f>
        <v>33. kolo</v>
      </c>
      <c r="NS1" s="316"/>
      <c r="NT1" s="316"/>
      <c r="NU1" s="316"/>
      <c r="NV1" s="316"/>
      <c r="NW1" s="335"/>
      <c r="NX1" s="19"/>
      <c r="NY1" s="315" t="str">
        <f>Tipy!LV1</f>
        <v>34. kolo</v>
      </c>
      <c r="NZ1" s="316"/>
      <c r="OA1" s="316"/>
      <c r="OB1" s="316"/>
      <c r="OC1" s="316"/>
      <c r="OD1" s="335"/>
      <c r="OE1" s="19"/>
      <c r="OF1" s="315" t="str">
        <f>Tipy!MB1</f>
        <v>35. kolo</v>
      </c>
      <c r="OG1" s="316"/>
      <c r="OH1" s="316"/>
      <c r="OI1" s="316"/>
      <c r="OJ1" s="316"/>
      <c r="OK1" s="335"/>
      <c r="OL1" s="19"/>
      <c r="OM1" s="344" t="str">
        <f>Tipy!MH1</f>
        <v>Semifinále - 1.z</v>
      </c>
      <c r="ON1" s="336"/>
      <c r="OO1" s="336"/>
      <c r="OP1" s="336"/>
      <c r="OQ1" s="336"/>
      <c r="OR1" s="337"/>
      <c r="OS1" s="19"/>
      <c r="OT1" s="315" t="str">
        <f>Tipy!MN1</f>
        <v>36. kolo</v>
      </c>
      <c r="OU1" s="316"/>
      <c r="OV1" s="316"/>
      <c r="OW1" s="316"/>
      <c r="OX1" s="316"/>
      <c r="OY1" s="335"/>
      <c r="OZ1" s="19"/>
      <c r="PA1" s="344" t="str">
        <f>Tipy!MT1</f>
        <v>Semifinále - 2.z</v>
      </c>
      <c r="PB1" s="336"/>
      <c r="PC1" s="336"/>
      <c r="PD1" s="336"/>
      <c r="PE1" s="336"/>
      <c r="PF1" s="337"/>
      <c r="PG1" s="19"/>
      <c r="PH1" s="315" t="str">
        <f>Tipy!MZ1</f>
        <v>37. kolo</v>
      </c>
      <c r="PI1" s="316"/>
      <c r="PJ1" s="316"/>
      <c r="PK1" s="316"/>
      <c r="PL1" s="316"/>
      <c r="PM1" s="335"/>
      <c r="PN1" s="19"/>
      <c r="PO1" s="315" t="str">
        <f>Tipy!NF1</f>
        <v>38. kolo</v>
      </c>
      <c r="PP1" s="316"/>
      <c r="PQ1" s="316"/>
      <c r="PR1" s="316"/>
      <c r="PS1" s="316"/>
      <c r="PT1" s="335"/>
      <c r="PU1" s="19"/>
      <c r="PV1" s="345" t="str">
        <f>Tipy!NL1</f>
        <v>Finále</v>
      </c>
      <c r="PW1" s="346"/>
      <c r="PX1" s="346"/>
      <c r="PY1" s="346"/>
      <c r="PZ1" s="346"/>
      <c r="QA1" s="347"/>
      <c r="QB1" s="19"/>
      <c r="QC1" s="344" t="str">
        <f>Tipy!NR1</f>
        <v>Finále</v>
      </c>
      <c r="QD1" s="336"/>
      <c r="QE1" s="336"/>
      <c r="QF1" s="336"/>
      <c r="QG1" s="336"/>
      <c r="QH1" s="337"/>
    </row>
    <row r="2" spans="1:452" ht="18" customHeight="1">
      <c r="A2" s="356"/>
      <c r="B2" s="356"/>
      <c r="C2" s="356"/>
      <c r="D2" s="279">
        <f>Tipy!D2</f>
        <v>44772.75</v>
      </c>
      <c r="E2" s="280"/>
      <c r="F2" s="280"/>
      <c r="G2" s="280"/>
      <c r="H2" s="358"/>
      <c r="I2" s="359"/>
      <c r="J2" s="18"/>
      <c r="K2" s="270">
        <f>Tipy!J2</f>
        <v>44779.666666666664</v>
      </c>
      <c r="L2" s="271"/>
      <c r="M2" s="271"/>
      <c r="N2" s="271"/>
      <c r="O2" s="316"/>
      <c r="P2" s="335"/>
      <c r="Q2" s="21"/>
      <c r="R2" s="270">
        <f>Tipy!P2</f>
        <v>44788.666666666664</v>
      </c>
      <c r="S2" s="271"/>
      <c r="T2" s="271"/>
      <c r="U2" s="271"/>
      <c r="V2" s="316"/>
      <c r="W2" s="335"/>
      <c r="X2" s="21"/>
      <c r="Y2" s="270">
        <f>Tipy!V2</f>
        <v>44795.666666666664</v>
      </c>
      <c r="Z2" s="271"/>
      <c r="AA2" s="271"/>
      <c r="AB2" s="271"/>
      <c r="AC2" s="316"/>
      <c r="AD2" s="335"/>
      <c r="AE2" s="21"/>
      <c r="AF2" s="270">
        <f>Tipy!AB2</f>
        <v>44800.666666666664</v>
      </c>
      <c r="AG2" s="271"/>
      <c r="AH2" s="271"/>
      <c r="AI2" s="271"/>
      <c r="AJ2" s="316"/>
      <c r="AK2" s="335"/>
      <c r="AL2" s="21"/>
      <c r="AM2" s="270">
        <f>Tipy!AH2</f>
        <v>44804.666666666664</v>
      </c>
      <c r="AN2" s="271"/>
      <c r="AO2" s="271"/>
      <c r="AP2" s="271"/>
      <c r="AQ2" s="316"/>
      <c r="AR2" s="335"/>
      <c r="AS2" s="21"/>
      <c r="AT2" s="270">
        <f>Tipy!AN2</f>
        <v>44807.666666666664</v>
      </c>
      <c r="AU2" s="271"/>
      <c r="AV2" s="271"/>
      <c r="AW2" s="271"/>
      <c r="AX2" s="316"/>
      <c r="AY2" s="335"/>
      <c r="AZ2" s="21"/>
      <c r="BA2" s="244">
        <f>Tipy!AT2</f>
        <v>44811.875</v>
      </c>
      <c r="BB2" s="245"/>
      <c r="BC2" s="245"/>
      <c r="BD2" s="245"/>
      <c r="BE2" s="336"/>
      <c r="BF2" s="337"/>
      <c r="BG2" s="21"/>
      <c r="BH2" s="270">
        <f>Tipy!AZ2</f>
        <v>44986.875</v>
      </c>
      <c r="BI2" s="271"/>
      <c r="BJ2" s="271"/>
      <c r="BK2" s="271"/>
      <c r="BL2" s="316"/>
      <c r="BM2" s="335"/>
      <c r="BN2" s="21"/>
      <c r="BO2" s="244">
        <f>Tipy!BF2</f>
        <v>44817.875</v>
      </c>
      <c r="BP2" s="245"/>
      <c r="BQ2" s="245"/>
      <c r="BR2" s="245"/>
      <c r="BS2" s="336"/>
      <c r="BT2" s="337"/>
      <c r="BU2" s="21"/>
      <c r="BV2" s="270">
        <f>Tipy!BL2</f>
        <v>45020.875</v>
      </c>
      <c r="BW2" s="271"/>
      <c r="BX2" s="271"/>
      <c r="BY2" s="271"/>
      <c r="BZ2" s="316"/>
      <c r="CA2" s="335"/>
      <c r="CB2" s="21"/>
      <c r="CC2" s="270">
        <f>Tipy!BR2</f>
        <v>44835.666666666664</v>
      </c>
      <c r="CD2" s="271"/>
      <c r="CE2" s="271"/>
      <c r="CF2" s="271"/>
      <c r="CG2" s="316"/>
      <c r="CH2" s="335"/>
      <c r="CI2" s="21"/>
      <c r="CJ2" s="244">
        <f>Tipy!BX2</f>
        <v>44838.875</v>
      </c>
      <c r="CK2" s="245"/>
      <c r="CL2" s="245"/>
      <c r="CM2" s="245"/>
      <c r="CN2" s="336"/>
      <c r="CO2" s="337"/>
      <c r="CP2" s="21"/>
      <c r="CQ2" s="270">
        <f>Tipy!CD2</f>
        <v>44842.666666666664</v>
      </c>
      <c r="CR2" s="271"/>
      <c r="CS2" s="271"/>
      <c r="CT2" s="271"/>
      <c r="CU2" s="316"/>
      <c r="CV2" s="335"/>
      <c r="CW2" s="21"/>
      <c r="CX2" s="244">
        <f>Tipy!CJ2</f>
        <v>44846.875</v>
      </c>
      <c r="CY2" s="245"/>
      <c r="CZ2" s="245"/>
      <c r="DA2" s="245"/>
      <c r="DB2" s="336"/>
      <c r="DC2" s="337"/>
      <c r="DD2" s="21"/>
      <c r="DE2" s="270">
        <f>Tipy!CP2</f>
        <v>44850.729166666664</v>
      </c>
      <c r="DF2" s="271"/>
      <c r="DG2" s="271"/>
      <c r="DH2" s="271"/>
      <c r="DI2" s="316"/>
      <c r="DJ2" s="335"/>
      <c r="DK2" s="21"/>
      <c r="DL2" s="270">
        <f>Tipy!CV2</f>
        <v>44853.854166666664</v>
      </c>
      <c r="DM2" s="271"/>
      <c r="DN2" s="271"/>
      <c r="DO2" s="271"/>
      <c r="DP2" s="316"/>
      <c r="DQ2" s="335"/>
      <c r="DR2" s="21"/>
      <c r="DS2" s="270">
        <f>Tipy!DB2</f>
        <v>44856.5625</v>
      </c>
      <c r="DT2" s="271"/>
      <c r="DU2" s="271"/>
      <c r="DV2" s="271"/>
      <c r="DW2" s="316"/>
      <c r="DX2" s="335"/>
      <c r="DY2" s="21"/>
      <c r="DZ2" s="244">
        <f>Tipy!DH2</f>
        <v>44860.875</v>
      </c>
      <c r="EA2" s="245"/>
      <c r="EB2" s="245"/>
      <c r="EC2" s="245"/>
      <c r="ED2" s="336"/>
      <c r="EE2" s="337"/>
      <c r="EF2" s="21"/>
      <c r="EG2" s="270">
        <f>Tipy!DN2</f>
        <v>44863.864583333336</v>
      </c>
      <c r="EH2" s="271"/>
      <c r="EI2" s="271"/>
      <c r="EJ2" s="271"/>
      <c r="EK2" s="316"/>
      <c r="EL2" s="335"/>
      <c r="EM2" s="21"/>
      <c r="EN2" s="244">
        <f>Tipy!DT2</f>
        <v>44866.875</v>
      </c>
      <c r="EO2" s="245"/>
      <c r="EP2" s="245"/>
      <c r="EQ2" s="245"/>
      <c r="ER2" s="336"/>
      <c r="ES2" s="337"/>
      <c r="ET2" s="21"/>
      <c r="EU2" s="270">
        <f>Tipy!DZ2</f>
        <v>44870.729166666664</v>
      </c>
      <c r="EV2" s="271"/>
      <c r="EW2" s="271"/>
      <c r="EX2" s="271"/>
      <c r="EY2" s="316"/>
      <c r="EZ2" s="335"/>
      <c r="FA2" s="21"/>
      <c r="FB2" s="254">
        <f>Tipy!EF2</f>
        <v>44874.875</v>
      </c>
      <c r="FC2" s="255"/>
      <c r="FD2" s="255"/>
      <c r="FE2" s="255"/>
      <c r="FF2" s="349"/>
      <c r="FG2" s="354"/>
      <c r="FH2" s="21"/>
      <c r="FI2" s="270">
        <f>Tipy!EL2</f>
        <v>44877.666666666664</v>
      </c>
      <c r="FJ2" s="271"/>
      <c r="FK2" s="271"/>
      <c r="FL2" s="271"/>
      <c r="FM2" s="316"/>
      <c r="FN2" s="335"/>
      <c r="FO2" s="21"/>
      <c r="FP2" s="254">
        <f>Tipy!ER2</f>
        <v>44915.666666666664</v>
      </c>
      <c r="FQ2" s="255"/>
      <c r="FR2" s="255"/>
      <c r="FS2" s="255"/>
      <c r="FT2" s="349"/>
      <c r="FU2" s="354"/>
      <c r="FV2" s="21"/>
      <c r="FW2" s="270">
        <f>Tipy!EX2</f>
        <v>44921.666666666664</v>
      </c>
      <c r="FX2" s="271"/>
      <c r="FY2" s="271"/>
      <c r="FZ2" s="271"/>
      <c r="GA2" s="316"/>
      <c r="GB2" s="335"/>
      <c r="GC2" s="21"/>
      <c r="GD2" s="270">
        <f>Tipy!FD2</f>
        <v>44926.666666666664</v>
      </c>
      <c r="GE2" s="271"/>
      <c r="GF2" s="271"/>
      <c r="GG2" s="271"/>
      <c r="GH2" s="316"/>
      <c r="GI2" s="335"/>
      <c r="GJ2" s="21"/>
      <c r="GK2" s="270">
        <f>Tipy!FJ2</f>
        <v>44928.666666666664</v>
      </c>
      <c r="GL2" s="271"/>
      <c r="GM2" s="271"/>
      <c r="GN2" s="271"/>
      <c r="GO2" s="316"/>
      <c r="GP2" s="335"/>
      <c r="GQ2" s="21"/>
      <c r="GR2" s="262">
        <f>Tipy!FP2</f>
        <v>44933.875</v>
      </c>
      <c r="GS2" s="263"/>
      <c r="GT2" s="263"/>
      <c r="GU2" s="263"/>
      <c r="GV2" s="346"/>
      <c r="GW2" s="347"/>
      <c r="GX2" s="21"/>
      <c r="GY2" s="352">
        <f>Tipy!FV2</f>
        <v>44943.864583333336</v>
      </c>
      <c r="GZ2" s="353"/>
      <c r="HA2" s="353"/>
      <c r="HB2" s="353"/>
      <c r="HC2" s="351"/>
      <c r="HD2" s="355"/>
      <c r="HE2" s="21"/>
      <c r="HF2" s="270">
        <f>Tipy!GB2</f>
        <v>44940.666666666664</v>
      </c>
      <c r="HG2" s="271"/>
      <c r="HH2" s="271"/>
      <c r="HI2" s="271"/>
      <c r="HJ2" s="316"/>
      <c r="HK2" s="335"/>
      <c r="HL2" s="21"/>
      <c r="HM2" s="270">
        <f>Tipy!GH2</f>
        <v>44947.5625</v>
      </c>
      <c r="HN2" s="271"/>
      <c r="HO2" s="271"/>
      <c r="HP2" s="271"/>
      <c r="HQ2" s="316"/>
      <c r="HR2" s="335"/>
      <c r="HS2" s="21"/>
      <c r="HT2" s="254">
        <f>Tipy!GN2</f>
        <v>44949.666666666664</v>
      </c>
      <c r="HU2" s="255"/>
      <c r="HV2" s="255"/>
      <c r="HW2" s="255"/>
      <c r="HX2" s="349"/>
      <c r="HY2" s="354"/>
      <c r="HZ2" s="21"/>
      <c r="IA2" s="262">
        <f>Tipy!GT2</f>
        <v>44955.604166666664</v>
      </c>
      <c r="IB2" s="263"/>
      <c r="IC2" s="263"/>
      <c r="ID2" s="263"/>
      <c r="IE2" s="346"/>
      <c r="IF2" s="347"/>
      <c r="IG2" s="21"/>
      <c r="IH2" s="254">
        <f>Tipy!GZ2</f>
        <v>44956.666666666664</v>
      </c>
      <c r="II2" s="255"/>
      <c r="IJ2" s="255"/>
      <c r="IK2" s="255"/>
      <c r="IL2" s="349"/>
      <c r="IM2" s="354"/>
      <c r="IN2" s="21"/>
      <c r="IO2" s="270">
        <f>Tipy!HF2</f>
        <v>44961.666666666664</v>
      </c>
      <c r="IP2" s="271"/>
      <c r="IQ2" s="271"/>
      <c r="IR2" s="271"/>
      <c r="IS2" s="316"/>
      <c r="IT2" s="335"/>
      <c r="IU2" s="21"/>
      <c r="IV2" s="270">
        <f>Tipy!HL2</f>
        <v>44970.875</v>
      </c>
      <c r="IW2" s="271"/>
      <c r="IX2" s="271"/>
      <c r="IY2" s="271"/>
      <c r="IZ2" s="316"/>
      <c r="JA2" s="335"/>
      <c r="JB2" s="21"/>
      <c r="JC2" s="244">
        <f>Tipy!HR2</f>
        <v>44978.875</v>
      </c>
      <c r="JD2" s="245"/>
      <c r="JE2" s="245"/>
      <c r="JF2" s="245"/>
      <c r="JG2" s="336"/>
      <c r="JH2" s="337"/>
      <c r="JI2" s="21"/>
      <c r="JJ2" s="270">
        <f>Tipy!HX2</f>
        <v>44975.666666666664</v>
      </c>
      <c r="JK2" s="271"/>
      <c r="JL2" s="271"/>
      <c r="JM2" s="271"/>
      <c r="JN2" s="316"/>
      <c r="JO2" s="335"/>
      <c r="JP2" s="21"/>
      <c r="JQ2" s="270">
        <f>Tipy!ID2</f>
        <v>44982.864583333336</v>
      </c>
      <c r="JR2" s="271"/>
      <c r="JS2" s="271"/>
      <c r="JT2" s="271"/>
      <c r="JU2" s="316"/>
      <c r="JV2" s="335"/>
      <c r="JW2" s="21"/>
      <c r="JX2" s="254">
        <f>Tipy!IJ2</f>
        <v>44983.666666666664</v>
      </c>
      <c r="JY2" s="255"/>
      <c r="JZ2" s="255"/>
      <c r="KA2" s="255"/>
      <c r="KB2" s="349"/>
      <c r="KC2" s="354"/>
      <c r="KD2" s="21"/>
      <c r="KE2" s="262">
        <f>Tipy!IP2</f>
        <v>44986.666666666664</v>
      </c>
      <c r="KF2" s="263"/>
      <c r="KG2" s="263"/>
      <c r="KH2" s="263"/>
      <c r="KI2" s="346"/>
      <c r="KJ2" s="347"/>
      <c r="KK2" s="21"/>
      <c r="KL2" s="270">
        <f>Tipy!IV2</f>
        <v>44990.729166666664</v>
      </c>
      <c r="KM2" s="271"/>
      <c r="KN2" s="271"/>
      <c r="KO2" s="271"/>
      <c r="KP2" s="316"/>
      <c r="KQ2" s="335"/>
      <c r="KR2" s="21"/>
      <c r="KS2" s="244">
        <f>Tipy!JB2</f>
        <v>45000.875</v>
      </c>
      <c r="KT2" s="245"/>
      <c r="KU2" s="245"/>
      <c r="KV2" s="245"/>
      <c r="KW2" s="336"/>
      <c r="KX2" s="337"/>
      <c r="KY2" s="21"/>
      <c r="KZ2" s="270">
        <f>Tipy!JH2</f>
        <v>44996.5625</v>
      </c>
      <c r="LA2" s="271"/>
      <c r="LB2" s="271"/>
      <c r="LC2" s="271"/>
      <c r="LD2" s="316"/>
      <c r="LE2" s="335"/>
      <c r="LF2" s="21"/>
      <c r="LG2" s="270">
        <f>Tipy!JN2</f>
        <v>45049.875</v>
      </c>
      <c r="LH2" s="271"/>
      <c r="LI2" s="271"/>
      <c r="LJ2" s="271"/>
      <c r="LK2" s="316"/>
      <c r="LL2" s="335"/>
      <c r="LM2" s="21"/>
      <c r="LN2" s="262">
        <f>Tipy!JT2</f>
        <v>45003.666666666664</v>
      </c>
      <c r="LO2" s="263"/>
      <c r="LP2" s="263"/>
      <c r="LQ2" s="263"/>
      <c r="LR2" s="346"/>
      <c r="LS2" s="347"/>
      <c r="LT2" s="21"/>
      <c r="LU2" s="270">
        <f>Tipy!JZ2</f>
        <v>45017.5625</v>
      </c>
      <c r="LV2" s="271"/>
      <c r="LW2" s="271"/>
      <c r="LX2" s="271"/>
      <c r="LY2" s="316"/>
      <c r="LZ2" s="335"/>
      <c r="MA2" s="21"/>
      <c r="MB2" s="270">
        <f>Tipy!KF2</f>
        <v>45025.729166666664</v>
      </c>
      <c r="MC2" s="271"/>
      <c r="MD2" s="271"/>
      <c r="ME2" s="271"/>
      <c r="MF2" s="316"/>
      <c r="MG2" s="335"/>
      <c r="MH2" s="21"/>
      <c r="MI2" s="244">
        <f>Tipy!KL2</f>
        <v>45027.875</v>
      </c>
      <c r="MJ2" s="245"/>
      <c r="MK2" s="245"/>
      <c r="ML2" s="245"/>
      <c r="MM2" s="336"/>
      <c r="MN2" s="337"/>
      <c r="MO2" s="21"/>
      <c r="MP2" s="270">
        <f>Tipy!KR2</f>
        <v>45033.875</v>
      </c>
      <c r="MQ2" s="271"/>
      <c r="MR2" s="271"/>
      <c r="MS2" s="271"/>
      <c r="MT2" s="316"/>
      <c r="MU2" s="335"/>
      <c r="MV2" s="21"/>
      <c r="MW2" s="244">
        <f>Tipy!KX2</f>
        <v>45034.875</v>
      </c>
      <c r="MX2" s="245"/>
      <c r="MY2" s="245"/>
      <c r="MZ2" s="245"/>
      <c r="NA2" s="336"/>
      <c r="NB2" s="337"/>
      <c r="NC2" s="21"/>
      <c r="ND2" s="270">
        <f>Tipy!LD2</f>
        <v>45038.666666666664</v>
      </c>
      <c r="NE2" s="271"/>
      <c r="NF2" s="271"/>
      <c r="NG2" s="271"/>
      <c r="NH2" s="316"/>
      <c r="NI2" s="335"/>
      <c r="NJ2" s="21"/>
      <c r="NK2" s="262">
        <f>Tipy!LJ2</f>
        <v>45038.666666666664</v>
      </c>
      <c r="NL2" s="263"/>
      <c r="NM2" s="263"/>
      <c r="NN2" s="263"/>
      <c r="NO2" s="346"/>
      <c r="NP2" s="347"/>
      <c r="NQ2" s="21"/>
      <c r="NR2" s="270">
        <f>Tipy!LP2</f>
        <v>45041.666666666664</v>
      </c>
      <c r="NS2" s="271"/>
      <c r="NT2" s="271"/>
      <c r="NU2" s="271"/>
      <c r="NV2" s="316"/>
      <c r="NW2" s="335"/>
      <c r="NX2" s="21"/>
      <c r="NY2" s="270">
        <f>Tipy!LV2</f>
        <v>45046.729166666664</v>
      </c>
      <c r="NZ2" s="271"/>
      <c r="OA2" s="271"/>
      <c r="OB2" s="271"/>
      <c r="OC2" s="316"/>
      <c r="OD2" s="335"/>
      <c r="OE2" s="21"/>
      <c r="OF2" s="270">
        <f>Tipy!MB2</f>
        <v>45052.666666666664</v>
      </c>
      <c r="OG2" s="271"/>
      <c r="OH2" s="271"/>
      <c r="OI2" s="271"/>
      <c r="OJ2" s="316"/>
      <c r="OK2" s="335"/>
      <c r="OL2" s="21"/>
      <c r="OM2" s="244">
        <f>Tipy!MH2</f>
        <v>45055.875</v>
      </c>
      <c r="ON2" s="245"/>
      <c r="OO2" s="245"/>
      <c r="OP2" s="245"/>
      <c r="OQ2" s="336"/>
      <c r="OR2" s="337"/>
      <c r="OS2" s="21"/>
      <c r="OT2" s="270">
        <f>Tipy!MN2</f>
        <v>45059.666666666664</v>
      </c>
      <c r="OU2" s="271"/>
      <c r="OV2" s="271"/>
      <c r="OW2" s="271"/>
      <c r="OX2" s="316"/>
      <c r="OY2" s="335"/>
      <c r="OZ2" s="21"/>
      <c r="PA2" s="244">
        <f>Tipy!MT2</f>
        <v>45062.875</v>
      </c>
      <c r="PB2" s="245"/>
      <c r="PC2" s="245"/>
      <c r="PD2" s="245"/>
      <c r="PE2" s="336"/>
      <c r="PF2" s="337"/>
      <c r="PG2" s="21"/>
      <c r="PH2" s="270">
        <f>Tipy!MZ2</f>
        <v>45066.666666666664</v>
      </c>
      <c r="PI2" s="271"/>
      <c r="PJ2" s="271"/>
      <c r="PK2" s="271"/>
      <c r="PL2" s="316"/>
      <c r="PM2" s="335"/>
      <c r="PN2" s="21"/>
      <c r="PO2" s="270">
        <f>Tipy!NF2</f>
        <v>45074.666666666664</v>
      </c>
      <c r="PP2" s="271"/>
      <c r="PQ2" s="271"/>
      <c r="PR2" s="271"/>
      <c r="PS2" s="316"/>
      <c r="PT2" s="335"/>
      <c r="PU2" s="21"/>
      <c r="PV2" s="262">
        <f>Tipy!NL2</f>
        <v>45080.666666666664</v>
      </c>
      <c r="PW2" s="263"/>
      <c r="PX2" s="263"/>
      <c r="PY2" s="263"/>
      <c r="PZ2" s="346"/>
      <c r="QA2" s="347"/>
      <c r="QB2" s="21"/>
      <c r="QC2" s="244">
        <f>Tipy!NR2</f>
        <v>45087.875</v>
      </c>
      <c r="QD2" s="245"/>
      <c r="QE2" s="245"/>
      <c r="QF2" s="245"/>
      <c r="QG2" s="336"/>
      <c r="QH2" s="337"/>
    </row>
    <row r="3" spans="1:452" ht="18" customHeight="1" thickBot="1">
      <c r="A3" s="356"/>
      <c r="B3" s="356"/>
      <c r="C3" s="356"/>
      <c r="D3" s="281" t="str">
        <f>Tipy!D3</f>
        <v>Man City</v>
      </c>
      <c r="E3" s="282"/>
      <c r="F3" s="282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26" t="s">
        <v>333</v>
      </c>
      <c r="BB3" s="327"/>
      <c r="BC3" s="327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46" t="str">
        <f>IF(Tipy!BF3="","",Tipy!BF3)</f>
        <v>Ajax (D)</v>
      </c>
      <c r="BP3" s="247"/>
      <c r="BQ3" s="247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46" t="str">
        <f>IF(Tipy!BX3="","",Tipy!BX3)</f>
        <v>Rangers (D)</v>
      </c>
      <c r="CK3" s="247"/>
      <c r="CL3" s="247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46" t="str">
        <f>IF(Tipy!CJ3="","",Tipy!CJ3)</f>
        <v>Rangers (V)</v>
      </c>
      <c r="CY3" s="247"/>
      <c r="CZ3" s="247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46" t="str">
        <f>IF(Tipy!DH3="","",Tipy!DH3)</f>
        <v>Ajax (V)</v>
      </c>
      <c r="EA3" s="247"/>
      <c r="EB3" s="247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46" t="str">
        <f>IF(Tipy!DT3="","",Tipy!DT3)</f>
        <v>Neapol (D)</v>
      </c>
      <c r="EO3" s="247"/>
      <c r="EP3" s="247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56" t="str">
        <f>IF(Tipy!EF3="","",Tipy!EF3)</f>
        <v>Derby County (D)</v>
      </c>
      <c r="FC3" s="257"/>
      <c r="FD3" s="257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56" t="str">
        <f>IF(Tipy!ER3="","",Tipy!ER3)</f>
        <v>Man City (V)</v>
      </c>
      <c r="FQ3" s="257"/>
      <c r="FR3" s="257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64" t="str">
        <f>IF(Tipy!FP3="","",Tipy!FP3)</f>
        <v>Wolves (D)</v>
      </c>
      <c r="GS3" s="265"/>
      <c r="GT3" s="265"/>
      <c r="GU3" s="58">
        <v>2</v>
      </c>
      <c r="GV3" s="59" t="s">
        <v>0</v>
      </c>
      <c r="GW3" s="60">
        <v>2</v>
      </c>
      <c r="GX3" s="25"/>
      <c r="GY3" s="313" t="str">
        <f>IF(Tipy!FV3="","",Tipy!FV3)</f>
        <v>Wolves (V)</v>
      </c>
      <c r="GZ3" s="314"/>
      <c r="HA3" s="314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56" t="str">
        <f>IF(Tipy!GN3="","",Tipy!GN3)</f>
        <v/>
      </c>
      <c r="HU3" s="257"/>
      <c r="HV3" s="257"/>
      <c r="HW3" s="55"/>
      <c r="HX3" s="56" t="s">
        <v>0</v>
      </c>
      <c r="HY3" s="57"/>
      <c r="HZ3" s="25"/>
      <c r="IA3" s="264" t="str">
        <f>IF(Tipy!GT3="","",Tipy!GT3)</f>
        <v>Brighton (V)</v>
      </c>
      <c r="IB3" s="265"/>
      <c r="IC3" s="265"/>
      <c r="ID3" s="58">
        <v>2</v>
      </c>
      <c r="IE3" s="59" t="s">
        <v>0</v>
      </c>
      <c r="IF3" s="60">
        <v>1</v>
      </c>
      <c r="IG3" s="25"/>
      <c r="IH3" s="256" t="str">
        <f>IF(Tipy!GZ3="","",Tipy!GZ3)</f>
        <v/>
      </c>
      <c r="II3" s="257"/>
      <c r="IJ3" s="257"/>
      <c r="IK3" s="55"/>
      <c r="IL3" s="56" t="s">
        <v>0</v>
      </c>
      <c r="IM3" s="57"/>
      <c r="IN3" s="25"/>
      <c r="IO3" s="311" t="str">
        <f>Tipy!HF3</f>
        <v>Wolves (V)</v>
      </c>
      <c r="IP3" s="312"/>
      <c r="IQ3" s="312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46" t="str">
        <f>IF(Tipy!HR3="","",Tipy!HR3)</f>
        <v>Real Madrid (D)</v>
      </c>
      <c r="JD3" s="247"/>
      <c r="JE3" s="247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56" t="str">
        <f>IF(Tipy!IJ3="","",Tipy!IJ3)</f>
        <v/>
      </c>
      <c r="JY3" s="257"/>
      <c r="JZ3" s="257"/>
      <c r="KA3" s="55"/>
      <c r="KB3" s="56" t="s">
        <v>0</v>
      </c>
      <c r="KC3" s="57"/>
      <c r="KD3" s="25"/>
      <c r="KE3" s="264" t="str">
        <f>IF(Tipy!IP3="","",Tipy!IP3)</f>
        <v/>
      </c>
      <c r="KF3" s="265"/>
      <c r="KG3" s="265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46" t="str">
        <f>IF(Tipy!JB3="","",Tipy!JB3)</f>
        <v>Real Madrid (V)</v>
      </c>
      <c r="KT3" s="247"/>
      <c r="KU3" s="247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/>
      <c r="LK3" s="27" t="s">
        <v>0</v>
      </c>
      <c r="LL3" s="28"/>
      <c r="LM3" s="25"/>
      <c r="LN3" s="264" t="str">
        <f>IF(Tipy!JT3="","",Tipy!JT3)</f>
        <v/>
      </c>
      <c r="LO3" s="265"/>
      <c r="LP3" s="265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46" t="str">
        <f>IF(Tipy!KL3="","",Tipy!KL3)</f>
        <v/>
      </c>
      <c r="MJ3" s="247"/>
      <c r="MK3" s="247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46" t="str">
        <f>IF(Tipy!KX3="","",Tipy!KX3)</f>
        <v/>
      </c>
      <c r="MX3" s="247"/>
      <c r="MY3" s="247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64" t="str">
        <f>IF(Tipy!LJ3="","",Tipy!LJ3)</f>
        <v/>
      </c>
      <c r="NL3" s="265"/>
      <c r="NM3" s="265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>
        <v>1</v>
      </c>
      <c r="NV3" s="27" t="s">
        <v>0</v>
      </c>
      <c r="NW3" s="28">
        <v>2</v>
      </c>
      <c r="NX3" s="25"/>
      <c r="NY3" s="238" t="str">
        <f>Tipy!LV3</f>
        <v>Tottenham (D)</v>
      </c>
      <c r="NZ3" s="239"/>
      <c r="OA3" s="239"/>
      <c r="OB3" s="26">
        <v>4</v>
      </c>
      <c r="OC3" s="27" t="s">
        <v>0</v>
      </c>
      <c r="OD3" s="28">
        <v>3</v>
      </c>
      <c r="OE3" s="25"/>
      <c r="OF3" s="248" t="str">
        <f>Tipy!MB3</f>
        <v>Brentford (D)</v>
      </c>
      <c r="OG3" s="249"/>
      <c r="OH3" s="249"/>
      <c r="OI3" s="26"/>
      <c r="OJ3" s="27" t="s">
        <v>0</v>
      </c>
      <c r="OK3" s="28"/>
      <c r="OL3" s="25"/>
      <c r="OM3" s="246" t="str">
        <f>IF(Tipy!MH3="","",Tipy!MH3)</f>
        <v/>
      </c>
      <c r="ON3" s="247"/>
      <c r="OO3" s="247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/>
      <c r="OX3" s="27" t="s">
        <v>0</v>
      </c>
      <c r="OY3" s="28"/>
      <c r="OZ3" s="25"/>
      <c r="PA3" s="246" t="str">
        <f>IF(Tipy!MT3="","",Tipy!MT3)</f>
        <v/>
      </c>
      <c r="PB3" s="247"/>
      <c r="PC3" s="247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64" t="str">
        <f>IF(Tipy!NL3="","",Tipy!NL3)</f>
        <v/>
      </c>
      <c r="PW3" s="265"/>
      <c r="PX3" s="265"/>
      <c r="PY3" s="58"/>
      <c r="PZ3" s="59" t="s">
        <v>0</v>
      </c>
      <c r="QA3" s="60"/>
      <c r="QB3" s="25"/>
      <c r="QC3" s="246" t="str">
        <f>IF(Tipy!NR3="","",Tipy!NR3)</f>
        <v/>
      </c>
      <c r="QD3" s="247"/>
      <c r="QE3" s="247"/>
      <c r="QF3" s="22"/>
      <c r="QG3" s="23" t="s">
        <v>0</v>
      </c>
      <c r="QH3" s="24"/>
    </row>
    <row r="4" spans="1:452" ht="5.0999999999999996" customHeight="1" thickBot="1">
      <c r="A4" s="356"/>
      <c r="B4" s="356"/>
      <c r="C4" s="35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56"/>
      <c r="B5" s="356"/>
      <c r="C5" s="356"/>
      <c r="D5" s="296" t="s">
        <v>43</v>
      </c>
      <c r="E5" s="294"/>
      <c r="F5" s="297"/>
      <c r="G5" s="293" t="s">
        <v>44</v>
      </c>
      <c r="H5" s="294"/>
      <c r="I5" s="295"/>
      <c r="J5" s="153"/>
      <c r="K5" s="296" t="s">
        <v>43</v>
      </c>
      <c r="L5" s="294"/>
      <c r="M5" s="297"/>
      <c r="N5" s="293" t="s">
        <v>44</v>
      </c>
      <c r="O5" s="294"/>
      <c r="P5" s="295"/>
      <c r="Q5" s="173"/>
      <c r="R5" s="296" t="s">
        <v>43</v>
      </c>
      <c r="S5" s="294"/>
      <c r="T5" s="297"/>
      <c r="U5" s="293" t="s">
        <v>44</v>
      </c>
      <c r="V5" s="294"/>
      <c r="W5" s="295"/>
      <c r="X5" s="173"/>
      <c r="Y5" s="296" t="s">
        <v>43</v>
      </c>
      <c r="Z5" s="294"/>
      <c r="AA5" s="297"/>
      <c r="AB5" s="293" t="s">
        <v>44</v>
      </c>
      <c r="AC5" s="294"/>
      <c r="AD5" s="295"/>
      <c r="AE5" s="173"/>
      <c r="AF5" s="296" t="s">
        <v>43</v>
      </c>
      <c r="AG5" s="294"/>
      <c r="AH5" s="297"/>
      <c r="AI5" s="293" t="s">
        <v>44</v>
      </c>
      <c r="AJ5" s="294"/>
      <c r="AK5" s="295"/>
      <c r="AL5" s="173"/>
      <c r="AM5" s="296" t="s">
        <v>43</v>
      </c>
      <c r="AN5" s="294"/>
      <c r="AO5" s="297"/>
      <c r="AP5" s="293" t="s">
        <v>44</v>
      </c>
      <c r="AQ5" s="294"/>
      <c r="AR5" s="295"/>
      <c r="AS5" s="173"/>
      <c r="AT5" s="296" t="s">
        <v>43</v>
      </c>
      <c r="AU5" s="294"/>
      <c r="AV5" s="297"/>
      <c r="AW5" s="293" t="s">
        <v>44</v>
      </c>
      <c r="AX5" s="294"/>
      <c r="AY5" s="295"/>
      <c r="AZ5" s="173"/>
      <c r="BA5" s="296" t="s">
        <v>43</v>
      </c>
      <c r="BB5" s="294"/>
      <c r="BC5" s="297"/>
      <c r="BD5" s="293" t="s">
        <v>44</v>
      </c>
      <c r="BE5" s="294"/>
      <c r="BF5" s="295"/>
      <c r="BG5" s="173"/>
      <c r="BH5" s="296" t="s">
        <v>43</v>
      </c>
      <c r="BI5" s="294"/>
      <c r="BJ5" s="297"/>
      <c r="BK5" s="293" t="s">
        <v>44</v>
      </c>
      <c r="BL5" s="294"/>
      <c r="BM5" s="295"/>
      <c r="BN5" s="173"/>
      <c r="BO5" s="296" t="s">
        <v>43</v>
      </c>
      <c r="BP5" s="294"/>
      <c r="BQ5" s="297"/>
      <c r="BR5" s="293" t="s">
        <v>44</v>
      </c>
      <c r="BS5" s="294"/>
      <c r="BT5" s="295"/>
      <c r="BU5" s="173"/>
      <c r="BV5" s="296" t="s">
        <v>43</v>
      </c>
      <c r="BW5" s="294"/>
      <c r="BX5" s="297"/>
      <c r="BY5" s="293" t="s">
        <v>44</v>
      </c>
      <c r="BZ5" s="294"/>
      <c r="CA5" s="295"/>
      <c r="CB5" s="173"/>
      <c r="CC5" s="296" t="s">
        <v>43</v>
      </c>
      <c r="CD5" s="294"/>
      <c r="CE5" s="297"/>
      <c r="CF5" s="293" t="s">
        <v>44</v>
      </c>
      <c r="CG5" s="294"/>
      <c r="CH5" s="295"/>
      <c r="CI5" s="173"/>
      <c r="CJ5" s="296" t="s">
        <v>43</v>
      </c>
      <c r="CK5" s="294"/>
      <c r="CL5" s="297"/>
      <c r="CM5" s="293" t="s">
        <v>44</v>
      </c>
      <c r="CN5" s="294"/>
      <c r="CO5" s="295"/>
      <c r="CP5" s="173"/>
      <c r="CQ5" s="296" t="s">
        <v>43</v>
      </c>
      <c r="CR5" s="294"/>
      <c r="CS5" s="297"/>
      <c r="CT5" s="293" t="s">
        <v>44</v>
      </c>
      <c r="CU5" s="294"/>
      <c r="CV5" s="295"/>
      <c r="CW5" s="173"/>
      <c r="CX5" s="296" t="s">
        <v>43</v>
      </c>
      <c r="CY5" s="294"/>
      <c r="CZ5" s="297"/>
      <c r="DA5" s="293" t="s">
        <v>44</v>
      </c>
      <c r="DB5" s="294"/>
      <c r="DC5" s="295"/>
      <c r="DD5" s="173"/>
      <c r="DE5" s="296" t="s">
        <v>43</v>
      </c>
      <c r="DF5" s="294"/>
      <c r="DG5" s="297"/>
      <c r="DH5" s="293" t="s">
        <v>44</v>
      </c>
      <c r="DI5" s="294"/>
      <c r="DJ5" s="295"/>
      <c r="DK5" s="173"/>
      <c r="DL5" s="296" t="s">
        <v>43</v>
      </c>
      <c r="DM5" s="294"/>
      <c r="DN5" s="297"/>
      <c r="DO5" s="293" t="s">
        <v>44</v>
      </c>
      <c r="DP5" s="294"/>
      <c r="DQ5" s="295"/>
      <c r="DR5" s="173"/>
      <c r="DS5" s="296" t="s">
        <v>43</v>
      </c>
      <c r="DT5" s="294"/>
      <c r="DU5" s="297"/>
      <c r="DV5" s="293" t="s">
        <v>44</v>
      </c>
      <c r="DW5" s="294"/>
      <c r="DX5" s="295"/>
      <c r="DY5" s="173"/>
      <c r="DZ5" s="296" t="s">
        <v>43</v>
      </c>
      <c r="EA5" s="294"/>
      <c r="EB5" s="297"/>
      <c r="EC5" s="293" t="s">
        <v>44</v>
      </c>
      <c r="ED5" s="294"/>
      <c r="EE5" s="295"/>
      <c r="EF5" s="173"/>
      <c r="EG5" s="296" t="s">
        <v>43</v>
      </c>
      <c r="EH5" s="294"/>
      <c r="EI5" s="297"/>
      <c r="EJ5" s="293" t="s">
        <v>44</v>
      </c>
      <c r="EK5" s="294"/>
      <c r="EL5" s="295"/>
      <c r="EM5" s="173"/>
      <c r="EN5" s="296" t="s">
        <v>43</v>
      </c>
      <c r="EO5" s="294"/>
      <c r="EP5" s="297"/>
      <c r="EQ5" s="293" t="s">
        <v>44</v>
      </c>
      <c r="ER5" s="294"/>
      <c r="ES5" s="295"/>
      <c r="ET5" s="173"/>
      <c r="EU5" s="296" t="s">
        <v>43</v>
      </c>
      <c r="EV5" s="294"/>
      <c r="EW5" s="297"/>
      <c r="EX5" s="293" t="s">
        <v>44</v>
      </c>
      <c r="EY5" s="294"/>
      <c r="EZ5" s="295"/>
      <c r="FA5" s="173"/>
      <c r="FB5" s="296" t="s">
        <v>43</v>
      </c>
      <c r="FC5" s="294"/>
      <c r="FD5" s="297"/>
      <c r="FE5" s="293" t="s">
        <v>44</v>
      </c>
      <c r="FF5" s="294"/>
      <c r="FG5" s="295"/>
      <c r="FH5" s="173"/>
      <c r="FI5" s="296" t="s">
        <v>43</v>
      </c>
      <c r="FJ5" s="294"/>
      <c r="FK5" s="297"/>
      <c r="FL5" s="293" t="s">
        <v>44</v>
      </c>
      <c r="FM5" s="294"/>
      <c r="FN5" s="295"/>
      <c r="FO5" s="173"/>
      <c r="FP5" s="296" t="s">
        <v>43</v>
      </c>
      <c r="FQ5" s="294"/>
      <c r="FR5" s="297"/>
      <c r="FS5" s="293" t="s">
        <v>44</v>
      </c>
      <c r="FT5" s="294"/>
      <c r="FU5" s="295"/>
      <c r="FV5" s="173"/>
      <c r="FW5" s="296" t="s">
        <v>43</v>
      </c>
      <c r="FX5" s="294"/>
      <c r="FY5" s="297"/>
      <c r="FZ5" s="293" t="s">
        <v>44</v>
      </c>
      <c r="GA5" s="294"/>
      <c r="GB5" s="295"/>
      <c r="GC5" s="173"/>
      <c r="GD5" s="296" t="s">
        <v>43</v>
      </c>
      <c r="GE5" s="294"/>
      <c r="GF5" s="297"/>
      <c r="GG5" s="293" t="s">
        <v>44</v>
      </c>
      <c r="GH5" s="294"/>
      <c r="GI5" s="295"/>
      <c r="GJ5" s="173"/>
      <c r="GK5" s="296" t="s">
        <v>43</v>
      </c>
      <c r="GL5" s="294"/>
      <c r="GM5" s="297"/>
      <c r="GN5" s="293" t="s">
        <v>44</v>
      </c>
      <c r="GO5" s="294"/>
      <c r="GP5" s="295"/>
      <c r="GQ5" s="173"/>
      <c r="GR5" s="296" t="s">
        <v>43</v>
      </c>
      <c r="GS5" s="294"/>
      <c r="GT5" s="297"/>
      <c r="GU5" s="293" t="s">
        <v>44</v>
      </c>
      <c r="GV5" s="294"/>
      <c r="GW5" s="295"/>
      <c r="GX5" s="173"/>
      <c r="GY5" s="296" t="s">
        <v>43</v>
      </c>
      <c r="GZ5" s="294"/>
      <c r="HA5" s="297"/>
      <c r="HB5" s="293" t="s">
        <v>44</v>
      </c>
      <c r="HC5" s="294"/>
      <c r="HD5" s="295"/>
      <c r="HE5" s="173"/>
      <c r="HF5" s="296" t="s">
        <v>43</v>
      </c>
      <c r="HG5" s="294"/>
      <c r="HH5" s="297"/>
      <c r="HI5" s="293" t="s">
        <v>44</v>
      </c>
      <c r="HJ5" s="294"/>
      <c r="HK5" s="295"/>
      <c r="HL5" s="173"/>
      <c r="HM5" s="296" t="s">
        <v>43</v>
      </c>
      <c r="HN5" s="294"/>
      <c r="HO5" s="297"/>
      <c r="HP5" s="293" t="s">
        <v>44</v>
      </c>
      <c r="HQ5" s="294"/>
      <c r="HR5" s="295"/>
      <c r="HS5" s="173"/>
      <c r="HT5" s="296" t="s">
        <v>43</v>
      </c>
      <c r="HU5" s="294"/>
      <c r="HV5" s="297"/>
      <c r="HW5" s="293" t="s">
        <v>44</v>
      </c>
      <c r="HX5" s="294"/>
      <c r="HY5" s="295"/>
      <c r="HZ5" s="173"/>
      <c r="IA5" s="296" t="s">
        <v>43</v>
      </c>
      <c r="IB5" s="294"/>
      <c r="IC5" s="297"/>
      <c r="ID5" s="293" t="s">
        <v>44</v>
      </c>
      <c r="IE5" s="294"/>
      <c r="IF5" s="295"/>
      <c r="IG5" s="173"/>
      <c r="IH5" s="296" t="s">
        <v>43</v>
      </c>
      <c r="II5" s="294"/>
      <c r="IJ5" s="297"/>
      <c r="IK5" s="293" t="s">
        <v>44</v>
      </c>
      <c r="IL5" s="294"/>
      <c r="IM5" s="295"/>
      <c r="IN5" s="173"/>
      <c r="IO5" s="296" t="s">
        <v>43</v>
      </c>
      <c r="IP5" s="294"/>
      <c r="IQ5" s="297"/>
      <c r="IR5" s="293" t="s">
        <v>44</v>
      </c>
      <c r="IS5" s="294"/>
      <c r="IT5" s="295"/>
      <c r="IU5" s="173"/>
      <c r="IV5" s="296" t="s">
        <v>43</v>
      </c>
      <c r="IW5" s="294"/>
      <c r="IX5" s="297"/>
      <c r="IY5" s="293" t="s">
        <v>44</v>
      </c>
      <c r="IZ5" s="294"/>
      <c r="JA5" s="295"/>
      <c r="JB5" s="173"/>
      <c r="JC5" s="296" t="s">
        <v>43</v>
      </c>
      <c r="JD5" s="294"/>
      <c r="JE5" s="297"/>
      <c r="JF5" s="293" t="s">
        <v>44</v>
      </c>
      <c r="JG5" s="294"/>
      <c r="JH5" s="295"/>
      <c r="JI5" s="173"/>
      <c r="JJ5" s="296" t="s">
        <v>43</v>
      </c>
      <c r="JK5" s="294"/>
      <c r="JL5" s="297"/>
      <c r="JM5" s="293" t="s">
        <v>44</v>
      </c>
      <c r="JN5" s="294"/>
      <c r="JO5" s="295"/>
      <c r="JP5" s="173"/>
      <c r="JQ5" s="296" t="s">
        <v>43</v>
      </c>
      <c r="JR5" s="294"/>
      <c r="JS5" s="297"/>
      <c r="JT5" s="293" t="s">
        <v>44</v>
      </c>
      <c r="JU5" s="294"/>
      <c r="JV5" s="295"/>
      <c r="JW5" s="173"/>
      <c r="JX5" s="296" t="s">
        <v>43</v>
      </c>
      <c r="JY5" s="294"/>
      <c r="JZ5" s="297"/>
      <c r="KA5" s="293" t="s">
        <v>44</v>
      </c>
      <c r="KB5" s="294"/>
      <c r="KC5" s="295"/>
      <c r="KD5" s="173"/>
      <c r="KE5" s="296" t="s">
        <v>43</v>
      </c>
      <c r="KF5" s="294"/>
      <c r="KG5" s="297"/>
      <c r="KH5" s="293" t="s">
        <v>44</v>
      </c>
      <c r="KI5" s="294"/>
      <c r="KJ5" s="295"/>
      <c r="KK5" s="173"/>
      <c r="KL5" s="296" t="s">
        <v>43</v>
      </c>
      <c r="KM5" s="294"/>
      <c r="KN5" s="297"/>
      <c r="KO5" s="293" t="s">
        <v>44</v>
      </c>
      <c r="KP5" s="294"/>
      <c r="KQ5" s="295"/>
      <c r="KR5" s="173"/>
      <c r="KS5" s="296" t="s">
        <v>43</v>
      </c>
      <c r="KT5" s="294"/>
      <c r="KU5" s="297"/>
      <c r="KV5" s="293" t="s">
        <v>44</v>
      </c>
      <c r="KW5" s="294"/>
      <c r="KX5" s="295"/>
      <c r="KY5" s="173"/>
      <c r="KZ5" s="296" t="s">
        <v>43</v>
      </c>
      <c r="LA5" s="294"/>
      <c r="LB5" s="297"/>
      <c r="LC5" s="293" t="s">
        <v>44</v>
      </c>
      <c r="LD5" s="294"/>
      <c r="LE5" s="295"/>
      <c r="LF5" s="173"/>
      <c r="LG5" s="296" t="s">
        <v>43</v>
      </c>
      <c r="LH5" s="294"/>
      <c r="LI5" s="297"/>
      <c r="LJ5" s="293" t="s">
        <v>44</v>
      </c>
      <c r="LK5" s="294"/>
      <c r="LL5" s="295"/>
      <c r="LM5" s="173"/>
      <c r="LN5" s="296" t="s">
        <v>43</v>
      </c>
      <c r="LO5" s="294"/>
      <c r="LP5" s="297"/>
      <c r="LQ5" s="293" t="s">
        <v>44</v>
      </c>
      <c r="LR5" s="294"/>
      <c r="LS5" s="295"/>
      <c r="LT5" s="173"/>
      <c r="LU5" s="296" t="s">
        <v>43</v>
      </c>
      <c r="LV5" s="294"/>
      <c r="LW5" s="297"/>
      <c r="LX5" s="293" t="s">
        <v>44</v>
      </c>
      <c r="LY5" s="294"/>
      <c r="LZ5" s="295"/>
      <c r="MA5" s="173"/>
      <c r="MB5" s="296" t="s">
        <v>43</v>
      </c>
      <c r="MC5" s="294"/>
      <c r="MD5" s="297"/>
      <c r="ME5" s="293" t="s">
        <v>44</v>
      </c>
      <c r="MF5" s="294"/>
      <c r="MG5" s="295"/>
      <c r="MH5" s="173"/>
      <c r="MI5" s="296" t="s">
        <v>43</v>
      </c>
      <c r="MJ5" s="294"/>
      <c r="MK5" s="297"/>
      <c r="ML5" s="293" t="s">
        <v>44</v>
      </c>
      <c r="MM5" s="294"/>
      <c r="MN5" s="295"/>
      <c r="MO5" s="173"/>
      <c r="MP5" s="296" t="s">
        <v>43</v>
      </c>
      <c r="MQ5" s="294"/>
      <c r="MR5" s="297"/>
      <c r="MS5" s="293" t="s">
        <v>44</v>
      </c>
      <c r="MT5" s="294"/>
      <c r="MU5" s="295"/>
      <c r="MV5" s="173"/>
      <c r="MW5" s="296" t="s">
        <v>43</v>
      </c>
      <c r="MX5" s="294"/>
      <c r="MY5" s="297"/>
      <c r="MZ5" s="293" t="s">
        <v>44</v>
      </c>
      <c r="NA5" s="294"/>
      <c r="NB5" s="295"/>
      <c r="NC5" s="173"/>
      <c r="ND5" s="296" t="s">
        <v>43</v>
      </c>
      <c r="NE5" s="294"/>
      <c r="NF5" s="297"/>
      <c r="NG5" s="293" t="s">
        <v>44</v>
      </c>
      <c r="NH5" s="294"/>
      <c r="NI5" s="295"/>
      <c r="NJ5" s="173"/>
      <c r="NK5" s="296" t="s">
        <v>43</v>
      </c>
      <c r="NL5" s="294"/>
      <c r="NM5" s="297"/>
      <c r="NN5" s="293" t="s">
        <v>44</v>
      </c>
      <c r="NO5" s="294"/>
      <c r="NP5" s="295"/>
      <c r="NQ5" s="173"/>
      <c r="NR5" s="296" t="s">
        <v>43</v>
      </c>
      <c r="NS5" s="294"/>
      <c r="NT5" s="297"/>
      <c r="NU5" s="293" t="s">
        <v>44</v>
      </c>
      <c r="NV5" s="294"/>
      <c r="NW5" s="295"/>
      <c r="NX5" s="173"/>
      <c r="NY5" s="296" t="s">
        <v>43</v>
      </c>
      <c r="NZ5" s="294"/>
      <c r="OA5" s="297"/>
      <c r="OB5" s="293" t="s">
        <v>44</v>
      </c>
      <c r="OC5" s="294"/>
      <c r="OD5" s="295"/>
      <c r="OE5" s="173"/>
      <c r="OF5" s="296" t="s">
        <v>43</v>
      </c>
      <c r="OG5" s="294"/>
      <c r="OH5" s="297"/>
      <c r="OI5" s="293" t="s">
        <v>44</v>
      </c>
      <c r="OJ5" s="294"/>
      <c r="OK5" s="295"/>
      <c r="OL5" s="173"/>
      <c r="OM5" s="296" t="s">
        <v>43</v>
      </c>
      <c r="ON5" s="294"/>
      <c r="OO5" s="297"/>
      <c r="OP5" s="293" t="s">
        <v>44</v>
      </c>
      <c r="OQ5" s="294"/>
      <c r="OR5" s="295"/>
      <c r="OS5" s="173"/>
      <c r="OT5" s="296" t="s">
        <v>43</v>
      </c>
      <c r="OU5" s="294"/>
      <c r="OV5" s="297"/>
      <c r="OW5" s="293" t="s">
        <v>44</v>
      </c>
      <c r="OX5" s="294"/>
      <c r="OY5" s="295"/>
      <c r="OZ5" s="173"/>
      <c r="PA5" s="296" t="s">
        <v>43</v>
      </c>
      <c r="PB5" s="294"/>
      <c r="PC5" s="297"/>
      <c r="PD5" s="293" t="s">
        <v>44</v>
      </c>
      <c r="PE5" s="294"/>
      <c r="PF5" s="295"/>
      <c r="PG5" s="173"/>
      <c r="PH5" s="296" t="s">
        <v>43</v>
      </c>
      <c r="PI5" s="294"/>
      <c r="PJ5" s="297"/>
      <c r="PK5" s="293" t="s">
        <v>44</v>
      </c>
      <c r="PL5" s="294"/>
      <c r="PM5" s="295"/>
      <c r="PN5" s="173"/>
      <c r="PO5" s="296" t="s">
        <v>43</v>
      </c>
      <c r="PP5" s="294"/>
      <c r="PQ5" s="297"/>
      <c r="PR5" s="293" t="s">
        <v>44</v>
      </c>
      <c r="PS5" s="294"/>
      <c r="PT5" s="295"/>
      <c r="PU5" s="173"/>
      <c r="PV5" s="296" t="s">
        <v>43</v>
      </c>
      <c r="PW5" s="294"/>
      <c r="PX5" s="297"/>
      <c r="PY5" s="293" t="s">
        <v>44</v>
      </c>
      <c r="PZ5" s="294"/>
      <c r="QA5" s="295"/>
      <c r="QB5" s="173"/>
      <c r="QC5" s="296" t="s">
        <v>43</v>
      </c>
      <c r="QD5" s="294"/>
      <c r="QE5" s="297"/>
      <c r="QF5" s="293" t="s">
        <v>44</v>
      </c>
      <c r="QG5" s="294"/>
      <c r="QH5" s="295"/>
    </row>
    <row r="6" spans="1:452" ht="12.75" customHeight="1">
      <c r="A6" s="356"/>
      <c r="B6" s="356"/>
      <c r="C6" s="356"/>
      <c r="D6" s="322" t="s">
        <v>257</v>
      </c>
      <c r="E6" s="360"/>
      <c r="F6" s="324"/>
      <c r="G6" s="360" t="s">
        <v>267</v>
      </c>
      <c r="H6" s="360"/>
      <c r="I6" s="325"/>
      <c r="J6" s="209"/>
      <c r="K6" s="322" t="s">
        <v>269</v>
      </c>
      <c r="L6" s="323"/>
      <c r="M6" s="324"/>
      <c r="N6" s="323" t="s">
        <v>267</v>
      </c>
      <c r="O6" s="323"/>
      <c r="P6" s="325"/>
      <c r="Q6" s="210"/>
      <c r="R6" s="338" t="s">
        <v>271</v>
      </c>
      <c r="S6" s="339"/>
      <c r="T6" s="340"/>
      <c r="U6" s="341" t="s">
        <v>260</v>
      </c>
      <c r="V6" s="339"/>
      <c r="W6" s="342"/>
      <c r="X6" s="210"/>
      <c r="Y6" s="322" t="s">
        <v>267</v>
      </c>
      <c r="Z6" s="323"/>
      <c r="AA6" s="324"/>
      <c r="AB6" s="323" t="s">
        <v>270</v>
      </c>
      <c r="AC6" s="323"/>
      <c r="AD6" s="325"/>
      <c r="AE6" s="210"/>
      <c r="AF6" s="328" t="s">
        <v>271</v>
      </c>
      <c r="AG6" s="329"/>
      <c r="AH6" s="330"/>
      <c r="AI6" s="329" t="s">
        <v>266</v>
      </c>
      <c r="AJ6" s="329"/>
      <c r="AK6" s="331"/>
      <c r="AL6" s="210"/>
      <c r="AM6" s="322" t="s">
        <v>266</v>
      </c>
      <c r="AN6" s="323"/>
      <c r="AO6" s="324"/>
      <c r="AP6" s="323" t="s">
        <v>267</v>
      </c>
      <c r="AQ6" s="323"/>
      <c r="AR6" s="325"/>
      <c r="AS6" s="210"/>
      <c r="AT6" s="322"/>
      <c r="AU6" s="323"/>
      <c r="AV6" s="324"/>
      <c r="AW6" s="323"/>
      <c r="AX6" s="323"/>
      <c r="AY6" s="325"/>
      <c r="AZ6" s="210"/>
      <c r="BA6" s="322" t="s">
        <v>271</v>
      </c>
      <c r="BB6" s="323"/>
      <c r="BC6" s="324"/>
      <c r="BD6" s="323" t="s">
        <v>254</v>
      </c>
      <c r="BE6" s="323"/>
      <c r="BF6" s="325"/>
      <c r="BG6" s="148"/>
      <c r="BH6" s="302" t="s">
        <v>250</v>
      </c>
      <c r="BI6" s="303"/>
      <c r="BJ6" s="304"/>
      <c r="BK6" s="303" t="s">
        <v>268</v>
      </c>
      <c r="BL6" s="303"/>
      <c r="BM6" s="305"/>
      <c r="BN6" s="148"/>
      <c r="BO6" s="298" t="s">
        <v>267</v>
      </c>
      <c r="BP6" s="299"/>
      <c r="BQ6" s="300"/>
      <c r="BR6" s="299" t="s">
        <v>268</v>
      </c>
      <c r="BS6" s="299"/>
      <c r="BT6" s="301"/>
      <c r="BU6" s="148"/>
      <c r="BV6" s="298"/>
      <c r="BW6" s="299"/>
      <c r="BX6" s="300"/>
      <c r="BY6" s="299"/>
      <c r="BZ6" s="299"/>
      <c r="CA6" s="301"/>
      <c r="CB6" s="148"/>
      <c r="CC6" s="298" t="s">
        <v>266</v>
      </c>
      <c r="CD6" s="299"/>
      <c r="CE6" s="300"/>
      <c r="CF6" s="299" t="s">
        <v>267</v>
      </c>
      <c r="CG6" s="299"/>
      <c r="CH6" s="301"/>
      <c r="CI6" s="148"/>
      <c r="CJ6" s="302" t="s">
        <v>257</v>
      </c>
      <c r="CK6" s="303"/>
      <c r="CL6" s="304"/>
      <c r="CM6" s="303"/>
      <c r="CN6" s="303"/>
      <c r="CO6" s="305"/>
      <c r="CP6" s="148"/>
      <c r="CQ6" s="298" t="s">
        <v>343</v>
      </c>
      <c r="CR6" s="299"/>
      <c r="CS6" s="300"/>
      <c r="CT6" s="299" t="s">
        <v>345</v>
      </c>
      <c r="CU6" s="299"/>
      <c r="CV6" s="301"/>
      <c r="CW6" s="148"/>
      <c r="CX6" s="298" t="s">
        <v>266</v>
      </c>
      <c r="CY6" s="299"/>
      <c r="CZ6" s="300"/>
      <c r="DA6" s="299" t="s">
        <v>252</v>
      </c>
      <c r="DB6" s="299"/>
      <c r="DC6" s="301"/>
      <c r="DD6" s="148"/>
      <c r="DE6" s="298" t="s">
        <v>267</v>
      </c>
      <c r="DF6" s="299"/>
      <c r="DG6" s="300"/>
      <c r="DH6" s="299" t="s">
        <v>247</v>
      </c>
      <c r="DI6" s="299"/>
      <c r="DJ6" s="301"/>
      <c r="DK6" s="148"/>
      <c r="DL6" s="302" t="s">
        <v>269</v>
      </c>
      <c r="DM6" s="303"/>
      <c r="DN6" s="304"/>
      <c r="DO6" s="303" t="s">
        <v>252</v>
      </c>
      <c r="DP6" s="303"/>
      <c r="DQ6" s="305"/>
      <c r="DR6" s="148"/>
      <c r="DS6" s="298" t="s">
        <v>353</v>
      </c>
      <c r="DT6" s="299"/>
      <c r="DU6" s="300"/>
      <c r="DV6" s="299"/>
      <c r="DW6" s="299"/>
      <c r="DX6" s="301"/>
      <c r="DY6" s="148"/>
      <c r="DZ6" s="298" t="s">
        <v>267</v>
      </c>
      <c r="EA6" s="299"/>
      <c r="EB6" s="300"/>
      <c r="EC6" s="299" t="s">
        <v>262</v>
      </c>
      <c r="ED6" s="299"/>
      <c r="EE6" s="301"/>
      <c r="EF6" s="148"/>
      <c r="EG6" s="298" t="s">
        <v>267</v>
      </c>
      <c r="EH6" s="299"/>
      <c r="EI6" s="300"/>
      <c r="EJ6" s="299" t="s">
        <v>254</v>
      </c>
      <c r="EK6" s="299"/>
      <c r="EL6" s="301"/>
      <c r="EM6" s="148"/>
      <c r="EN6" s="302" t="s">
        <v>267</v>
      </c>
      <c r="EO6" s="303"/>
      <c r="EP6" s="304"/>
      <c r="EQ6" s="303" t="s">
        <v>269</v>
      </c>
      <c r="ER6" s="303"/>
      <c r="ES6" s="305"/>
      <c r="ET6" s="148"/>
      <c r="EU6" s="298" t="s">
        <v>267</v>
      </c>
      <c r="EV6" s="299"/>
      <c r="EW6" s="300"/>
      <c r="EX6" s="299" t="s">
        <v>269</v>
      </c>
      <c r="EY6" s="299"/>
      <c r="EZ6" s="301"/>
      <c r="FA6" s="148"/>
      <c r="FB6" s="298"/>
      <c r="FC6" s="299"/>
      <c r="FD6" s="300"/>
      <c r="FE6" s="299"/>
      <c r="FF6" s="299"/>
      <c r="FG6" s="301"/>
      <c r="FH6" s="148"/>
      <c r="FI6" s="298" t="s">
        <v>266</v>
      </c>
      <c r="FJ6" s="299"/>
      <c r="FK6" s="300"/>
      <c r="FL6" s="299" t="s">
        <v>254</v>
      </c>
      <c r="FM6" s="299"/>
      <c r="FN6" s="301"/>
      <c r="FO6" s="148"/>
      <c r="FP6" s="302" t="s">
        <v>311</v>
      </c>
      <c r="FQ6" s="303"/>
      <c r="FR6" s="304"/>
      <c r="FS6" s="303" t="s">
        <v>310</v>
      </c>
      <c r="FT6" s="303"/>
      <c r="FU6" s="305"/>
      <c r="FV6" s="148"/>
      <c r="FW6" s="298" t="s">
        <v>267</v>
      </c>
      <c r="FX6" s="299"/>
      <c r="FY6" s="300"/>
      <c r="FZ6" s="299" t="s">
        <v>254</v>
      </c>
      <c r="GA6" s="299"/>
      <c r="GB6" s="301"/>
      <c r="GC6" s="148"/>
      <c r="GD6" s="298"/>
      <c r="GE6" s="299"/>
      <c r="GF6" s="300"/>
      <c r="GG6" s="299"/>
      <c r="GH6" s="299"/>
      <c r="GI6" s="301"/>
      <c r="GJ6" s="148"/>
      <c r="GK6" s="298" t="s">
        <v>263</v>
      </c>
      <c r="GL6" s="299"/>
      <c r="GM6" s="300"/>
      <c r="GN6" s="299" t="s">
        <v>257</v>
      </c>
      <c r="GO6" s="299"/>
      <c r="GP6" s="301"/>
      <c r="GQ6" s="148"/>
      <c r="GR6" s="302" t="s">
        <v>269</v>
      </c>
      <c r="GS6" s="303"/>
      <c r="GT6" s="304"/>
      <c r="GU6" s="303" t="s">
        <v>257</v>
      </c>
      <c r="GV6" s="303"/>
      <c r="GW6" s="305"/>
      <c r="GX6" s="148"/>
      <c r="GY6" s="298" t="s">
        <v>265</v>
      </c>
      <c r="GZ6" s="299"/>
      <c r="HA6" s="300"/>
      <c r="HB6" s="299" t="s">
        <v>259</v>
      </c>
      <c r="HC6" s="299"/>
      <c r="HD6" s="301"/>
      <c r="HE6" s="148"/>
      <c r="HF6" s="298"/>
      <c r="HG6" s="299"/>
      <c r="HH6" s="300"/>
      <c r="HI6" s="299"/>
      <c r="HJ6" s="299"/>
      <c r="HK6" s="301"/>
      <c r="HL6" s="148"/>
      <c r="HM6" s="298"/>
      <c r="HN6" s="299"/>
      <c r="HO6" s="300"/>
      <c r="HP6" s="299"/>
      <c r="HQ6" s="299"/>
      <c r="HR6" s="301"/>
      <c r="HS6" s="148"/>
      <c r="HT6" s="302"/>
      <c r="HU6" s="303"/>
      <c r="HV6" s="304"/>
      <c r="HW6" s="303"/>
      <c r="HX6" s="303"/>
      <c r="HY6" s="305"/>
      <c r="HZ6" s="148"/>
      <c r="IA6" s="298" t="s">
        <v>265</v>
      </c>
      <c r="IB6" s="299"/>
      <c r="IC6" s="300"/>
      <c r="ID6" s="299" t="s">
        <v>267</v>
      </c>
      <c r="IE6" s="299"/>
      <c r="IF6" s="301"/>
      <c r="IG6" s="148"/>
      <c r="IH6" s="298"/>
      <c r="II6" s="299"/>
      <c r="IJ6" s="300"/>
      <c r="IK6" s="299"/>
      <c r="IL6" s="299"/>
      <c r="IM6" s="301"/>
      <c r="IN6" s="148"/>
      <c r="IO6" s="298"/>
      <c r="IP6" s="299"/>
      <c r="IQ6" s="300"/>
      <c r="IR6" s="299"/>
      <c r="IS6" s="299"/>
      <c r="IT6" s="301"/>
      <c r="IU6" s="148"/>
      <c r="IV6" s="302" t="s">
        <v>267</v>
      </c>
      <c r="IW6" s="303"/>
      <c r="IX6" s="304"/>
      <c r="IY6" s="303" t="s">
        <v>269</v>
      </c>
      <c r="IZ6" s="303"/>
      <c r="JA6" s="305"/>
      <c r="JB6" s="148"/>
      <c r="JC6" s="298" t="s">
        <v>269</v>
      </c>
      <c r="JD6" s="299"/>
      <c r="JE6" s="300"/>
      <c r="JF6" s="299" t="s">
        <v>267</v>
      </c>
      <c r="JG6" s="299"/>
      <c r="JH6" s="301"/>
      <c r="JI6" s="148"/>
      <c r="JJ6" s="298" t="s">
        <v>269</v>
      </c>
      <c r="JK6" s="299"/>
      <c r="JL6" s="300"/>
      <c r="JM6" s="299" t="s">
        <v>257</v>
      </c>
      <c r="JN6" s="299"/>
      <c r="JO6" s="301"/>
      <c r="JP6" s="148"/>
      <c r="JQ6" s="298"/>
      <c r="JR6" s="299"/>
      <c r="JS6" s="300"/>
      <c r="JT6" s="299"/>
      <c r="JU6" s="299"/>
      <c r="JV6" s="301"/>
      <c r="JW6" s="148"/>
      <c r="JX6" s="302"/>
      <c r="JY6" s="303"/>
      <c r="JZ6" s="304"/>
      <c r="KA6" s="303"/>
      <c r="KB6" s="303"/>
      <c r="KC6" s="305"/>
      <c r="KD6" s="148"/>
      <c r="KE6" s="298"/>
      <c r="KF6" s="299"/>
      <c r="KG6" s="300"/>
      <c r="KH6" s="299"/>
      <c r="KI6" s="299"/>
      <c r="KJ6" s="301"/>
      <c r="KK6" s="148"/>
      <c r="KL6" s="298" t="s">
        <v>374</v>
      </c>
      <c r="KM6" s="299"/>
      <c r="KN6" s="300"/>
      <c r="KO6" s="299" t="s">
        <v>254</v>
      </c>
      <c r="KP6" s="299"/>
      <c r="KQ6" s="301"/>
      <c r="KR6" s="148"/>
      <c r="KS6" s="298" t="s">
        <v>403</v>
      </c>
      <c r="KT6" s="299"/>
      <c r="KU6" s="300"/>
      <c r="KV6" s="299" t="s">
        <v>402</v>
      </c>
      <c r="KW6" s="299"/>
      <c r="KX6" s="301"/>
      <c r="KY6" s="148"/>
      <c r="KZ6" s="302"/>
      <c r="LA6" s="303"/>
      <c r="LB6" s="304"/>
      <c r="LC6" s="303"/>
      <c r="LD6" s="303"/>
      <c r="LE6" s="305"/>
      <c r="LF6" s="148"/>
      <c r="LG6" s="298"/>
      <c r="LH6" s="299"/>
      <c r="LI6" s="300"/>
      <c r="LJ6" s="299"/>
      <c r="LK6" s="299"/>
      <c r="LL6" s="301"/>
      <c r="LM6" s="148"/>
      <c r="LN6" s="298"/>
      <c r="LO6" s="299"/>
      <c r="LP6" s="300"/>
      <c r="LQ6" s="299"/>
      <c r="LR6" s="299"/>
      <c r="LS6" s="301"/>
      <c r="LT6" s="148"/>
      <c r="LU6" s="298" t="s">
        <v>267</v>
      </c>
      <c r="LV6" s="299"/>
      <c r="LW6" s="300"/>
      <c r="LX6" s="299" t="s">
        <v>268</v>
      </c>
      <c r="LY6" s="299"/>
      <c r="LZ6" s="301"/>
      <c r="MA6" s="148"/>
      <c r="MB6" s="302" t="s">
        <v>343</v>
      </c>
      <c r="MC6" s="303"/>
      <c r="MD6" s="304"/>
      <c r="ME6" s="303"/>
      <c r="MF6" s="303"/>
      <c r="MG6" s="305"/>
      <c r="MH6" s="148"/>
      <c r="MI6" s="298"/>
      <c r="MJ6" s="299"/>
      <c r="MK6" s="300"/>
      <c r="ML6" s="299"/>
      <c r="MM6" s="299"/>
      <c r="MN6" s="301"/>
      <c r="MO6" s="148"/>
      <c r="MP6" s="298" t="s">
        <v>374</v>
      </c>
      <c r="MQ6" s="299"/>
      <c r="MR6" s="300"/>
      <c r="MS6" s="299" t="s">
        <v>257</v>
      </c>
      <c r="MT6" s="299"/>
      <c r="MU6" s="301"/>
      <c r="MV6" s="148"/>
      <c r="MW6" s="298"/>
      <c r="MX6" s="299"/>
      <c r="MY6" s="300"/>
      <c r="MZ6" s="299"/>
      <c r="NA6" s="299"/>
      <c r="NB6" s="301"/>
      <c r="NC6" s="148"/>
      <c r="ND6" s="302" t="s">
        <v>268</v>
      </c>
      <c r="NE6" s="303"/>
      <c r="NF6" s="304"/>
      <c r="NG6" s="303" t="s">
        <v>258</v>
      </c>
      <c r="NH6" s="303"/>
      <c r="NI6" s="305"/>
      <c r="NJ6" s="148"/>
      <c r="NK6" s="298"/>
      <c r="NL6" s="299"/>
      <c r="NM6" s="300"/>
      <c r="NN6" s="299"/>
      <c r="NO6" s="299"/>
      <c r="NP6" s="301"/>
      <c r="NQ6" s="148"/>
      <c r="NR6" s="298" t="s">
        <v>374</v>
      </c>
      <c r="NS6" s="299"/>
      <c r="NT6" s="300"/>
      <c r="NU6" s="299" t="s">
        <v>257</v>
      </c>
      <c r="NV6" s="299"/>
      <c r="NW6" s="301"/>
      <c r="NX6" s="148"/>
      <c r="NY6" s="298" t="s">
        <v>271</v>
      </c>
      <c r="NZ6" s="299"/>
      <c r="OA6" s="300"/>
      <c r="OB6" s="299" t="s">
        <v>257</v>
      </c>
      <c r="OC6" s="299"/>
      <c r="OD6" s="301"/>
      <c r="OE6" s="148"/>
      <c r="OF6" s="302"/>
      <c r="OG6" s="303"/>
      <c r="OH6" s="304"/>
      <c r="OI6" s="303"/>
      <c r="OJ6" s="303"/>
      <c r="OK6" s="305"/>
      <c r="OL6" s="148"/>
      <c r="OM6" s="298"/>
      <c r="ON6" s="299"/>
      <c r="OO6" s="300"/>
      <c r="OP6" s="299"/>
      <c r="OQ6" s="299"/>
      <c r="OR6" s="301"/>
      <c r="OS6" s="148"/>
      <c r="OT6" s="298"/>
      <c r="OU6" s="299"/>
      <c r="OV6" s="300"/>
      <c r="OW6" s="299"/>
      <c r="OX6" s="299"/>
      <c r="OY6" s="301"/>
      <c r="OZ6" s="148"/>
      <c r="PA6" s="298"/>
      <c r="PB6" s="299"/>
      <c r="PC6" s="300"/>
      <c r="PD6" s="299"/>
      <c r="PE6" s="299"/>
      <c r="PF6" s="301"/>
      <c r="PG6" s="148"/>
      <c r="PH6" s="302"/>
      <c r="PI6" s="303"/>
      <c r="PJ6" s="304"/>
      <c r="PK6" s="303"/>
      <c r="PL6" s="303"/>
      <c r="PM6" s="305"/>
      <c r="PN6" s="148"/>
      <c r="PO6" s="298"/>
      <c r="PP6" s="299"/>
      <c r="PQ6" s="300"/>
      <c r="PR6" s="299"/>
      <c r="PS6" s="299"/>
      <c r="PT6" s="301"/>
      <c r="PU6" s="148"/>
      <c r="PV6" s="298"/>
      <c r="PW6" s="299"/>
      <c r="PX6" s="300"/>
      <c r="PY6" s="299"/>
      <c r="PZ6" s="299"/>
      <c r="QA6" s="301"/>
      <c r="QB6" s="148"/>
      <c r="QC6" s="298"/>
      <c r="QD6" s="299"/>
      <c r="QE6" s="300"/>
      <c r="QF6" s="299"/>
      <c r="QG6" s="299"/>
      <c r="QH6" s="301"/>
    </row>
    <row r="7" spans="1:452" ht="12.75" customHeight="1">
      <c r="A7" s="356"/>
      <c r="B7" s="356"/>
      <c r="C7" s="356"/>
      <c r="D7" s="322" t="s">
        <v>267</v>
      </c>
      <c r="E7" s="360"/>
      <c r="F7" s="324"/>
      <c r="G7" s="360"/>
      <c r="H7" s="360"/>
      <c r="I7" s="325"/>
      <c r="J7" s="209"/>
      <c r="K7" s="322" t="s">
        <v>267</v>
      </c>
      <c r="L7" s="323"/>
      <c r="M7" s="324"/>
      <c r="N7" s="323" t="s">
        <v>269</v>
      </c>
      <c r="O7" s="323"/>
      <c r="P7" s="325"/>
      <c r="Q7" s="211"/>
      <c r="R7" s="322"/>
      <c r="S7" s="323"/>
      <c r="T7" s="324"/>
      <c r="U7" s="343"/>
      <c r="V7" s="323"/>
      <c r="W7" s="325"/>
      <c r="X7" s="211"/>
      <c r="Y7" s="322"/>
      <c r="Z7" s="323"/>
      <c r="AA7" s="324"/>
      <c r="AB7" s="323"/>
      <c r="AC7" s="323"/>
      <c r="AD7" s="325"/>
      <c r="AE7" s="211"/>
      <c r="AF7" s="328" t="s">
        <v>250</v>
      </c>
      <c r="AG7" s="329"/>
      <c r="AH7" s="330"/>
      <c r="AI7" s="329" t="s">
        <v>254</v>
      </c>
      <c r="AJ7" s="329"/>
      <c r="AK7" s="331"/>
      <c r="AL7" s="211"/>
      <c r="AM7" s="322" t="s">
        <v>270</v>
      </c>
      <c r="AN7" s="323"/>
      <c r="AO7" s="324"/>
      <c r="AP7" s="323"/>
      <c r="AQ7" s="323"/>
      <c r="AR7" s="325"/>
      <c r="AS7" s="211"/>
      <c r="AT7" s="322"/>
      <c r="AU7" s="323"/>
      <c r="AV7" s="324"/>
      <c r="AW7" s="323"/>
      <c r="AX7" s="323"/>
      <c r="AY7" s="325"/>
      <c r="AZ7" s="211"/>
      <c r="BA7" s="322" t="s">
        <v>334</v>
      </c>
      <c r="BB7" s="323"/>
      <c r="BC7" s="324"/>
      <c r="BD7" s="323"/>
      <c r="BE7" s="323"/>
      <c r="BF7" s="325"/>
      <c r="BG7" s="141"/>
      <c r="BH7" s="302" t="s">
        <v>267</v>
      </c>
      <c r="BI7" s="303"/>
      <c r="BJ7" s="304"/>
      <c r="BK7" s="303" t="s">
        <v>252</v>
      </c>
      <c r="BL7" s="303"/>
      <c r="BM7" s="305"/>
      <c r="BN7" s="141"/>
      <c r="BO7" s="298" t="s">
        <v>255</v>
      </c>
      <c r="BP7" s="299"/>
      <c r="BQ7" s="300"/>
      <c r="BR7" s="299" t="s">
        <v>252</v>
      </c>
      <c r="BS7" s="299"/>
      <c r="BT7" s="301"/>
      <c r="BU7" s="141"/>
      <c r="BV7" s="298"/>
      <c r="BW7" s="299"/>
      <c r="BX7" s="300"/>
      <c r="BY7" s="299"/>
      <c r="BZ7" s="299"/>
      <c r="CA7" s="301"/>
      <c r="CB7" s="141"/>
      <c r="CC7" s="298"/>
      <c r="CD7" s="299"/>
      <c r="CE7" s="300"/>
      <c r="CF7" s="299" t="s">
        <v>271</v>
      </c>
      <c r="CG7" s="299"/>
      <c r="CH7" s="301"/>
      <c r="CI7" s="141"/>
      <c r="CJ7" s="302" t="s">
        <v>267</v>
      </c>
      <c r="CK7" s="303"/>
      <c r="CL7" s="304"/>
      <c r="CM7" s="303"/>
      <c r="CN7" s="303"/>
      <c r="CO7" s="305"/>
      <c r="CP7" s="141"/>
      <c r="CQ7" s="298" t="s">
        <v>269</v>
      </c>
      <c r="CR7" s="299"/>
      <c r="CS7" s="300"/>
      <c r="CT7" s="299" t="s">
        <v>271</v>
      </c>
      <c r="CU7" s="299"/>
      <c r="CV7" s="301"/>
      <c r="CW7" s="141"/>
      <c r="CX7" s="298" t="s">
        <v>269</v>
      </c>
      <c r="CY7" s="299"/>
      <c r="CZ7" s="300"/>
      <c r="DA7" s="299" t="s">
        <v>251</v>
      </c>
      <c r="DB7" s="299"/>
      <c r="DC7" s="301"/>
      <c r="DD7" s="141"/>
      <c r="DE7" s="298"/>
      <c r="DF7" s="299"/>
      <c r="DG7" s="300"/>
      <c r="DH7" s="299"/>
      <c r="DI7" s="299"/>
      <c r="DJ7" s="301"/>
      <c r="DK7" s="141"/>
      <c r="DL7" s="302"/>
      <c r="DM7" s="303"/>
      <c r="DN7" s="304"/>
      <c r="DO7" s="303"/>
      <c r="DP7" s="303"/>
      <c r="DQ7" s="305"/>
      <c r="DR7" s="141"/>
      <c r="DS7" s="298"/>
      <c r="DT7" s="299"/>
      <c r="DU7" s="300"/>
      <c r="DV7" s="299"/>
      <c r="DW7" s="299"/>
      <c r="DX7" s="301"/>
      <c r="DY7" s="141"/>
      <c r="DZ7" s="298" t="s">
        <v>269</v>
      </c>
      <c r="EA7" s="299"/>
      <c r="EB7" s="300"/>
      <c r="EC7" s="299" t="s">
        <v>254</v>
      </c>
      <c r="ED7" s="299"/>
      <c r="EE7" s="301"/>
      <c r="EF7" s="141"/>
      <c r="EG7" s="298"/>
      <c r="EH7" s="299"/>
      <c r="EI7" s="300"/>
      <c r="EJ7" s="299"/>
      <c r="EK7" s="299"/>
      <c r="EL7" s="301"/>
      <c r="EM7" s="141"/>
      <c r="EN7" s="302" t="s">
        <v>269</v>
      </c>
      <c r="EO7" s="303"/>
      <c r="EP7" s="304"/>
      <c r="EQ7" s="303" t="s">
        <v>250</v>
      </c>
      <c r="ER7" s="303"/>
      <c r="ES7" s="305"/>
      <c r="ET7" s="141"/>
      <c r="EU7" s="298" t="s">
        <v>364</v>
      </c>
      <c r="EV7" s="299"/>
      <c r="EW7" s="300"/>
      <c r="EX7" s="299"/>
      <c r="EY7" s="299"/>
      <c r="EZ7" s="301"/>
      <c r="FA7" s="141"/>
      <c r="FB7" s="298"/>
      <c r="FC7" s="299"/>
      <c r="FD7" s="300"/>
      <c r="FE7" s="299"/>
      <c r="FF7" s="299"/>
      <c r="FG7" s="301"/>
      <c r="FH7" s="141"/>
      <c r="FI7" s="298" t="s">
        <v>269</v>
      </c>
      <c r="FJ7" s="299"/>
      <c r="FK7" s="300"/>
      <c r="FL7" s="299" t="s">
        <v>265</v>
      </c>
      <c r="FM7" s="299"/>
      <c r="FN7" s="301"/>
      <c r="FO7" s="141"/>
      <c r="FP7" s="302" t="s">
        <v>270</v>
      </c>
      <c r="FQ7" s="303"/>
      <c r="FR7" s="304"/>
      <c r="FS7" s="303" t="s">
        <v>290</v>
      </c>
      <c r="FT7" s="303"/>
      <c r="FU7" s="305"/>
      <c r="FV7" s="141"/>
      <c r="FW7" s="298" t="s">
        <v>250</v>
      </c>
      <c r="FX7" s="299"/>
      <c r="FY7" s="300"/>
      <c r="FZ7" s="299" t="s">
        <v>267</v>
      </c>
      <c r="GA7" s="299"/>
      <c r="GB7" s="301"/>
      <c r="GC7" s="141"/>
      <c r="GD7" s="298"/>
      <c r="GE7" s="299"/>
      <c r="GF7" s="300"/>
      <c r="GG7" s="299"/>
      <c r="GH7" s="299"/>
      <c r="GI7" s="301"/>
      <c r="GJ7" s="141"/>
      <c r="GK7" s="298"/>
      <c r="GL7" s="299"/>
      <c r="GM7" s="300"/>
      <c r="GN7" s="299"/>
      <c r="GO7" s="299"/>
      <c r="GP7" s="301"/>
      <c r="GQ7" s="141"/>
      <c r="GR7" s="302" t="s">
        <v>267</v>
      </c>
      <c r="GS7" s="303"/>
      <c r="GT7" s="304"/>
      <c r="GU7" s="303"/>
      <c r="GV7" s="303"/>
      <c r="GW7" s="305"/>
      <c r="GX7" s="141"/>
      <c r="GY7" s="298"/>
      <c r="GZ7" s="299"/>
      <c r="HA7" s="300"/>
      <c r="HB7" s="299"/>
      <c r="HC7" s="299"/>
      <c r="HD7" s="301"/>
      <c r="HE7" s="141"/>
      <c r="HF7" s="298"/>
      <c r="HG7" s="299"/>
      <c r="HH7" s="300"/>
      <c r="HI7" s="299"/>
      <c r="HJ7" s="299"/>
      <c r="HK7" s="301"/>
      <c r="HL7" s="141"/>
      <c r="HM7" s="298"/>
      <c r="HN7" s="299"/>
      <c r="HO7" s="300"/>
      <c r="HP7" s="299"/>
      <c r="HQ7" s="299"/>
      <c r="HR7" s="301"/>
      <c r="HS7" s="141"/>
      <c r="HT7" s="302"/>
      <c r="HU7" s="303"/>
      <c r="HV7" s="304"/>
      <c r="HW7" s="303"/>
      <c r="HX7" s="303"/>
      <c r="HY7" s="305"/>
      <c r="HZ7" s="141"/>
      <c r="IA7" s="298" t="s">
        <v>388</v>
      </c>
      <c r="IB7" s="299"/>
      <c r="IC7" s="300"/>
      <c r="ID7" s="299"/>
      <c r="IE7" s="299"/>
      <c r="IF7" s="301"/>
      <c r="IG7" s="141"/>
      <c r="IH7" s="298"/>
      <c r="II7" s="299"/>
      <c r="IJ7" s="300"/>
      <c r="IK7" s="299"/>
      <c r="IL7" s="299"/>
      <c r="IM7" s="301"/>
      <c r="IN7" s="141"/>
      <c r="IO7" s="298"/>
      <c r="IP7" s="299"/>
      <c r="IQ7" s="300"/>
      <c r="IR7" s="299"/>
      <c r="IS7" s="299"/>
      <c r="IT7" s="301"/>
      <c r="IU7" s="141"/>
      <c r="IV7" s="302" t="s">
        <v>374</v>
      </c>
      <c r="IW7" s="303"/>
      <c r="IX7" s="304"/>
      <c r="IY7" s="303" t="s">
        <v>257</v>
      </c>
      <c r="IZ7" s="303"/>
      <c r="JA7" s="305"/>
      <c r="JB7" s="141"/>
      <c r="JC7" s="298" t="s">
        <v>267</v>
      </c>
      <c r="JD7" s="299"/>
      <c r="JE7" s="300"/>
      <c r="JF7" s="299" t="s">
        <v>404</v>
      </c>
      <c r="JG7" s="299"/>
      <c r="JH7" s="301"/>
      <c r="JI7" s="141"/>
      <c r="JJ7" s="298" t="s">
        <v>374</v>
      </c>
      <c r="JK7" s="299"/>
      <c r="JL7" s="300"/>
      <c r="JM7" s="299" t="s">
        <v>267</v>
      </c>
      <c r="JN7" s="299"/>
      <c r="JO7" s="301"/>
      <c r="JP7" s="141"/>
      <c r="JQ7" s="298"/>
      <c r="JR7" s="299"/>
      <c r="JS7" s="300"/>
      <c r="JT7" s="299"/>
      <c r="JU7" s="299"/>
      <c r="JV7" s="301"/>
      <c r="JW7" s="141"/>
      <c r="JX7" s="302"/>
      <c r="JY7" s="303"/>
      <c r="JZ7" s="304"/>
      <c r="KA7" s="303"/>
      <c r="KB7" s="303"/>
      <c r="KC7" s="305"/>
      <c r="KD7" s="141"/>
      <c r="KE7" s="298"/>
      <c r="KF7" s="299"/>
      <c r="KG7" s="300"/>
      <c r="KH7" s="299"/>
      <c r="KI7" s="299"/>
      <c r="KJ7" s="301"/>
      <c r="KK7" s="141"/>
      <c r="KL7" s="298" t="s">
        <v>269</v>
      </c>
      <c r="KM7" s="299"/>
      <c r="KN7" s="300"/>
      <c r="KO7" s="299" t="s">
        <v>262</v>
      </c>
      <c r="KP7" s="299"/>
      <c r="KQ7" s="301"/>
      <c r="KR7" s="141"/>
      <c r="KS7" s="298"/>
      <c r="KT7" s="299"/>
      <c r="KU7" s="300"/>
      <c r="KV7" s="299"/>
      <c r="KW7" s="299"/>
      <c r="KX7" s="301"/>
      <c r="KY7" s="141"/>
      <c r="KZ7" s="302"/>
      <c r="LA7" s="303"/>
      <c r="LB7" s="304"/>
      <c r="LC7" s="303"/>
      <c r="LD7" s="303"/>
      <c r="LE7" s="305"/>
      <c r="LF7" s="141"/>
      <c r="LG7" s="298"/>
      <c r="LH7" s="299"/>
      <c r="LI7" s="300"/>
      <c r="LJ7" s="299"/>
      <c r="LK7" s="299"/>
      <c r="LL7" s="301"/>
      <c r="LM7" s="141"/>
      <c r="LN7" s="298"/>
      <c r="LO7" s="299"/>
      <c r="LP7" s="300"/>
      <c r="LQ7" s="299"/>
      <c r="LR7" s="299"/>
      <c r="LS7" s="301"/>
      <c r="LT7" s="141"/>
      <c r="LU7" s="298" t="s">
        <v>354</v>
      </c>
      <c r="LV7" s="299"/>
      <c r="LW7" s="300"/>
      <c r="LX7" s="299" t="s">
        <v>412</v>
      </c>
      <c r="LY7" s="299"/>
      <c r="LZ7" s="301"/>
      <c r="MA7" s="141"/>
      <c r="MB7" s="302" t="s">
        <v>341</v>
      </c>
      <c r="MC7" s="303"/>
      <c r="MD7" s="304"/>
      <c r="ME7" s="303" t="s">
        <v>343</v>
      </c>
      <c r="MF7" s="303"/>
      <c r="MG7" s="305"/>
      <c r="MH7" s="141"/>
      <c r="MI7" s="298"/>
      <c r="MJ7" s="299"/>
      <c r="MK7" s="300"/>
      <c r="ML7" s="299"/>
      <c r="MM7" s="299"/>
      <c r="MN7" s="301"/>
      <c r="MO7" s="141"/>
      <c r="MP7" s="298" t="s">
        <v>267</v>
      </c>
      <c r="MQ7" s="299"/>
      <c r="MR7" s="300"/>
      <c r="MS7" s="299" t="s">
        <v>268</v>
      </c>
      <c r="MT7" s="299"/>
      <c r="MU7" s="301"/>
      <c r="MV7" s="141"/>
      <c r="MW7" s="298"/>
      <c r="MX7" s="299"/>
      <c r="MY7" s="300"/>
      <c r="MZ7" s="299"/>
      <c r="NA7" s="299"/>
      <c r="NB7" s="301"/>
      <c r="NC7" s="141"/>
      <c r="ND7" s="302"/>
      <c r="NE7" s="303"/>
      <c r="NF7" s="304"/>
      <c r="NG7" s="303" t="s">
        <v>254</v>
      </c>
      <c r="NH7" s="303"/>
      <c r="NI7" s="305"/>
      <c r="NJ7" s="141"/>
      <c r="NK7" s="298"/>
      <c r="NL7" s="299"/>
      <c r="NM7" s="300"/>
      <c r="NN7" s="299"/>
      <c r="NO7" s="299"/>
      <c r="NP7" s="301"/>
      <c r="NQ7" s="141"/>
      <c r="NR7" s="298" t="s">
        <v>255</v>
      </c>
      <c r="NS7" s="299"/>
      <c r="NT7" s="300"/>
      <c r="NU7" s="299" t="s">
        <v>254</v>
      </c>
      <c r="NV7" s="299"/>
      <c r="NW7" s="301"/>
      <c r="NX7" s="141"/>
      <c r="NY7" s="298" t="s">
        <v>267</v>
      </c>
      <c r="NZ7" s="299"/>
      <c r="OA7" s="300"/>
      <c r="OB7" s="299" t="s">
        <v>374</v>
      </c>
      <c r="OC7" s="299"/>
      <c r="OD7" s="301"/>
      <c r="OE7" s="141"/>
      <c r="OF7" s="302"/>
      <c r="OG7" s="303"/>
      <c r="OH7" s="304"/>
      <c r="OI7" s="303"/>
      <c r="OJ7" s="303"/>
      <c r="OK7" s="305"/>
      <c r="OL7" s="141"/>
      <c r="OM7" s="298"/>
      <c r="ON7" s="299"/>
      <c r="OO7" s="300"/>
      <c r="OP7" s="299"/>
      <c r="OQ7" s="299"/>
      <c r="OR7" s="301"/>
      <c r="OS7" s="141"/>
      <c r="OT7" s="298"/>
      <c r="OU7" s="299"/>
      <c r="OV7" s="300"/>
      <c r="OW7" s="299"/>
      <c r="OX7" s="299"/>
      <c r="OY7" s="301"/>
      <c r="OZ7" s="141"/>
      <c r="PA7" s="298"/>
      <c r="PB7" s="299"/>
      <c r="PC7" s="300"/>
      <c r="PD7" s="299"/>
      <c r="PE7" s="299"/>
      <c r="PF7" s="301"/>
      <c r="PG7" s="141"/>
      <c r="PH7" s="302"/>
      <c r="PI7" s="303"/>
      <c r="PJ7" s="304"/>
      <c r="PK7" s="303"/>
      <c r="PL7" s="303"/>
      <c r="PM7" s="305"/>
      <c r="PN7" s="141"/>
      <c r="PO7" s="298"/>
      <c r="PP7" s="299"/>
      <c r="PQ7" s="300"/>
      <c r="PR7" s="299"/>
      <c r="PS7" s="299"/>
      <c r="PT7" s="301"/>
      <c r="PU7" s="141"/>
      <c r="PV7" s="298"/>
      <c r="PW7" s="299"/>
      <c r="PX7" s="300"/>
      <c r="PY7" s="299"/>
      <c r="PZ7" s="299"/>
      <c r="QA7" s="301"/>
      <c r="QB7" s="141"/>
      <c r="QC7" s="298"/>
      <c r="QD7" s="299"/>
      <c r="QE7" s="300"/>
      <c r="QF7" s="299"/>
      <c r="QG7" s="299"/>
      <c r="QH7" s="301"/>
    </row>
    <row r="8" spans="1:452" ht="12.75" customHeight="1">
      <c r="A8" s="356"/>
      <c r="B8" s="356"/>
      <c r="C8" s="356"/>
      <c r="D8" s="322" t="s">
        <v>269</v>
      </c>
      <c r="E8" s="360"/>
      <c r="F8" s="324"/>
      <c r="G8" s="360" t="s">
        <v>254</v>
      </c>
      <c r="H8" s="360"/>
      <c r="I8" s="325"/>
      <c r="J8" s="209"/>
      <c r="K8" s="322"/>
      <c r="L8" s="323"/>
      <c r="M8" s="324"/>
      <c r="N8" s="323"/>
      <c r="O8" s="323"/>
      <c r="P8" s="325"/>
      <c r="Q8" s="211"/>
      <c r="R8" s="322"/>
      <c r="S8" s="323"/>
      <c r="T8" s="324"/>
      <c r="U8" s="343"/>
      <c r="V8" s="323"/>
      <c r="W8" s="325"/>
      <c r="X8" s="211"/>
      <c r="Y8" s="322"/>
      <c r="Z8" s="323"/>
      <c r="AA8" s="324"/>
      <c r="AB8" s="323"/>
      <c r="AC8" s="323"/>
      <c r="AD8" s="325"/>
      <c r="AE8" s="211"/>
      <c r="AF8" s="328" t="s">
        <v>270</v>
      </c>
      <c r="AG8" s="329"/>
      <c r="AH8" s="330"/>
      <c r="AI8" s="329" t="s">
        <v>252</v>
      </c>
      <c r="AJ8" s="329"/>
      <c r="AK8" s="331"/>
      <c r="AL8" s="211"/>
      <c r="AM8" s="322"/>
      <c r="AN8" s="323"/>
      <c r="AO8" s="324"/>
      <c r="AP8" s="323"/>
      <c r="AQ8" s="323"/>
      <c r="AR8" s="325"/>
      <c r="AS8" s="211"/>
      <c r="AT8" s="322"/>
      <c r="AU8" s="323"/>
      <c r="AV8" s="324"/>
      <c r="AW8" s="323"/>
      <c r="AX8" s="323"/>
      <c r="AY8" s="325"/>
      <c r="AZ8" s="211"/>
      <c r="BA8" s="322"/>
      <c r="BB8" s="323"/>
      <c r="BC8" s="324"/>
      <c r="BD8" s="323"/>
      <c r="BE8" s="323"/>
      <c r="BF8" s="325"/>
      <c r="BG8" s="141"/>
      <c r="BH8" s="302"/>
      <c r="BI8" s="303"/>
      <c r="BJ8" s="304"/>
      <c r="BK8" s="303"/>
      <c r="BL8" s="303"/>
      <c r="BM8" s="305"/>
      <c r="BN8" s="141"/>
      <c r="BO8" s="298" t="s">
        <v>339</v>
      </c>
      <c r="BP8" s="299"/>
      <c r="BQ8" s="300"/>
      <c r="BR8" s="299"/>
      <c r="BS8" s="299"/>
      <c r="BT8" s="301"/>
      <c r="BU8" s="141"/>
      <c r="BV8" s="298"/>
      <c r="BW8" s="299"/>
      <c r="BX8" s="300"/>
      <c r="BY8" s="299"/>
      <c r="BZ8" s="299"/>
      <c r="CA8" s="301"/>
      <c r="CB8" s="141"/>
      <c r="CC8" s="298"/>
      <c r="CD8" s="299"/>
      <c r="CE8" s="300"/>
      <c r="CF8" s="299"/>
      <c r="CG8" s="299"/>
      <c r="CH8" s="301"/>
      <c r="CI8" s="141"/>
      <c r="CJ8" s="302"/>
      <c r="CK8" s="303"/>
      <c r="CL8" s="304"/>
      <c r="CM8" s="303"/>
      <c r="CN8" s="303"/>
      <c r="CO8" s="305"/>
      <c r="CP8" s="141"/>
      <c r="CQ8" s="298" t="s">
        <v>342</v>
      </c>
      <c r="CR8" s="299"/>
      <c r="CS8" s="300"/>
      <c r="CT8" s="299" t="s">
        <v>343</v>
      </c>
      <c r="CU8" s="299"/>
      <c r="CV8" s="301"/>
      <c r="CW8" s="141"/>
      <c r="CX8" s="298" t="s">
        <v>267</v>
      </c>
      <c r="CY8" s="299"/>
      <c r="CZ8" s="300"/>
      <c r="DA8" s="299" t="s">
        <v>266</v>
      </c>
      <c r="DB8" s="299"/>
      <c r="DC8" s="301"/>
      <c r="DD8" s="141"/>
      <c r="DE8" s="298"/>
      <c r="DF8" s="299"/>
      <c r="DG8" s="300"/>
      <c r="DH8" s="299"/>
      <c r="DI8" s="299"/>
      <c r="DJ8" s="301"/>
      <c r="DK8" s="141"/>
      <c r="DL8" s="302"/>
      <c r="DM8" s="303"/>
      <c r="DN8" s="304"/>
      <c r="DO8" s="303"/>
      <c r="DP8" s="303"/>
      <c r="DQ8" s="305"/>
      <c r="DR8" s="141"/>
      <c r="DS8" s="298"/>
      <c r="DT8" s="299"/>
      <c r="DU8" s="300"/>
      <c r="DV8" s="299"/>
      <c r="DW8" s="299"/>
      <c r="DX8" s="301"/>
      <c r="DY8" s="141"/>
      <c r="DZ8" s="298" t="s">
        <v>265</v>
      </c>
      <c r="EA8" s="299"/>
      <c r="EB8" s="300"/>
      <c r="EC8" s="299" t="s">
        <v>267</v>
      </c>
      <c r="ED8" s="299"/>
      <c r="EE8" s="301"/>
      <c r="EF8" s="141"/>
      <c r="EG8" s="298"/>
      <c r="EH8" s="299"/>
      <c r="EI8" s="300"/>
      <c r="EJ8" s="299"/>
      <c r="EK8" s="299"/>
      <c r="EL8" s="301"/>
      <c r="EM8" s="141"/>
      <c r="EN8" s="302"/>
      <c r="EO8" s="303"/>
      <c r="EP8" s="304"/>
      <c r="EQ8" s="303"/>
      <c r="ER8" s="303"/>
      <c r="ES8" s="305"/>
      <c r="ET8" s="141"/>
      <c r="EU8" s="298"/>
      <c r="EV8" s="299"/>
      <c r="EW8" s="300"/>
      <c r="EX8" s="299"/>
      <c r="EY8" s="299"/>
      <c r="EZ8" s="301"/>
      <c r="FA8" s="141"/>
      <c r="FB8" s="298"/>
      <c r="FC8" s="299"/>
      <c r="FD8" s="300"/>
      <c r="FE8" s="299"/>
      <c r="FF8" s="299"/>
      <c r="FG8" s="301"/>
      <c r="FH8" s="141"/>
      <c r="FI8" s="298"/>
      <c r="FJ8" s="299"/>
      <c r="FK8" s="300"/>
      <c r="FL8" s="299"/>
      <c r="FM8" s="299"/>
      <c r="FN8" s="301"/>
      <c r="FO8" s="141"/>
      <c r="FP8" s="302" t="s">
        <v>267</v>
      </c>
      <c r="FQ8" s="303"/>
      <c r="FR8" s="304"/>
      <c r="FS8" s="303" t="s">
        <v>269</v>
      </c>
      <c r="FT8" s="303"/>
      <c r="FU8" s="305"/>
      <c r="FV8" s="141"/>
      <c r="FW8" s="298" t="s">
        <v>366</v>
      </c>
      <c r="FX8" s="299"/>
      <c r="FY8" s="300"/>
      <c r="FZ8" s="299"/>
      <c r="GA8" s="299"/>
      <c r="GB8" s="301"/>
      <c r="GC8" s="141"/>
      <c r="GD8" s="298"/>
      <c r="GE8" s="299"/>
      <c r="GF8" s="300"/>
      <c r="GG8" s="299"/>
      <c r="GH8" s="299"/>
      <c r="GI8" s="301"/>
      <c r="GJ8" s="141"/>
      <c r="GK8" s="298"/>
      <c r="GL8" s="299"/>
      <c r="GM8" s="300"/>
      <c r="GN8" s="299"/>
      <c r="GO8" s="299"/>
      <c r="GP8" s="301"/>
      <c r="GQ8" s="141"/>
      <c r="GR8" s="302"/>
      <c r="GS8" s="303"/>
      <c r="GT8" s="304"/>
      <c r="GU8" s="303"/>
      <c r="GV8" s="303"/>
      <c r="GW8" s="305"/>
      <c r="GX8" s="141"/>
      <c r="GY8" s="298"/>
      <c r="GZ8" s="299"/>
      <c r="HA8" s="300"/>
      <c r="HB8" s="299"/>
      <c r="HC8" s="299"/>
      <c r="HD8" s="301"/>
      <c r="HE8" s="141"/>
      <c r="HF8" s="298"/>
      <c r="HG8" s="299"/>
      <c r="HH8" s="300"/>
      <c r="HI8" s="299"/>
      <c r="HJ8" s="299"/>
      <c r="HK8" s="301"/>
      <c r="HL8" s="141"/>
      <c r="HM8" s="298"/>
      <c r="HN8" s="299"/>
      <c r="HO8" s="300"/>
      <c r="HP8" s="299"/>
      <c r="HQ8" s="299"/>
      <c r="HR8" s="301"/>
      <c r="HS8" s="141"/>
      <c r="HT8" s="302"/>
      <c r="HU8" s="303"/>
      <c r="HV8" s="304"/>
      <c r="HW8" s="303"/>
      <c r="HX8" s="303"/>
      <c r="HY8" s="305"/>
      <c r="HZ8" s="141"/>
      <c r="IA8" s="298"/>
      <c r="IB8" s="299"/>
      <c r="IC8" s="300"/>
      <c r="ID8" s="299"/>
      <c r="IE8" s="299"/>
      <c r="IF8" s="301"/>
      <c r="IG8" s="141"/>
      <c r="IH8" s="298"/>
      <c r="II8" s="299"/>
      <c r="IJ8" s="300"/>
      <c r="IK8" s="299"/>
      <c r="IL8" s="299"/>
      <c r="IM8" s="301"/>
      <c r="IN8" s="141"/>
      <c r="IO8" s="298"/>
      <c r="IP8" s="299"/>
      <c r="IQ8" s="300"/>
      <c r="IR8" s="299"/>
      <c r="IS8" s="299"/>
      <c r="IT8" s="301"/>
      <c r="IU8" s="141"/>
      <c r="IV8" s="302"/>
      <c r="IW8" s="303"/>
      <c r="IX8" s="304"/>
      <c r="IY8" s="303"/>
      <c r="IZ8" s="303"/>
      <c r="JA8" s="305"/>
      <c r="JB8" s="141"/>
      <c r="JC8" s="298" t="s">
        <v>402</v>
      </c>
      <c r="JD8" s="299"/>
      <c r="JE8" s="300"/>
      <c r="JF8" s="299" t="s">
        <v>403</v>
      </c>
      <c r="JG8" s="299"/>
      <c r="JH8" s="301"/>
      <c r="JI8" s="141"/>
      <c r="JJ8" s="298"/>
      <c r="JK8" s="299"/>
      <c r="JL8" s="300"/>
      <c r="JM8" s="299"/>
      <c r="JN8" s="299"/>
      <c r="JO8" s="301"/>
      <c r="JP8" s="141"/>
      <c r="JQ8" s="298"/>
      <c r="JR8" s="299"/>
      <c r="JS8" s="300"/>
      <c r="JT8" s="299"/>
      <c r="JU8" s="299"/>
      <c r="JV8" s="301"/>
      <c r="JW8" s="141"/>
      <c r="JX8" s="302"/>
      <c r="JY8" s="303"/>
      <c r="JZ8" s="304"/>
      <c r="KA8" s="303"/>
      <c r="KB8" s="303"/>
      <c r="KC8" s="305"/>
      <c r="KD8" s="141"/>
      <c r="KE8" s="298"/>
      <c r="KF8" s="299"/>
      <c r="KG8" s="300"/>
      <c r="KH8" s="299"/>
      <c r="KI8" s="299"/>
      <c r="KJ8" s="301"/>
      <c r="KK8" s="141"/>
      <c r="KL8" s="298" t="s">
        <v>267</v>
      </c>
      <c r="KM8" s="299"/>
      <c r="KN8" s="300"/>
      <c r="KO8" s="299" t="s">
        <v>266</v>
      </c>
      <c r="KP8" s="299"/>
      <c r="KQ8" s="301"/>
      <c r="KR8" s="141"/>
      <c r="KS8" s="298"/>
      <c r="KT8" s="299"/>
      <c r="KU8" s="300"/>
      <c r="KV8" s="299"/>
      <c r="KW8" s="299"/>
      <c r="KX8" s="301"/>
      <c r="KY8" s="141"/>
      <c r="KZ8" s="302"/>
      <c r="LA8" s="303"/>
      <c r="LB8" s="304"/>
      <c r="LC8" s="303"/>
      <c r="LD8" s="303"/>
      <c r="LE8" s="305"/>
      <c r="LF8" s="141"/>
      <c r="LG8" s="298"/>
      <c r="LH8" s="299"/>
      <c r="LI8" s="300"/>
      <c r="LJ8" s="299"/>
      <c r="LK8" s="299"/>
      <c r="LL8" s="301"/>
      <c r="LM8" s="141"/>
      <c r="LN8" s="298"/>
      <c r="LO8" s="299"/>
      <c r="LP8" s="300"/>
      <c r="LQ8" s="299"/>
      <c r="LR8" s="299"/>
      <c r="LS8" s="301"/>
      <c r="LT8" s="141"/>
      <c r="LU8" s="298" t="s">
        <v>310</v>
      </c>
      <c r="LV8" s="299"/>
      <c r="LW8" s="300"/>
      <c r="LX8" s="299" t="s">
        <v>312</v>
      </c>
      <c r="LY8" s="299"/>
      <c r="LZ8" s="301"/>
      <c r="MA8" s="141"/>
      <c r="MB8" s="302" t="s">
        <v>267</v>
      </c>
      <c r="MC8" s="303"/>
      <c r="MD8" s="304"/>
      <c r="ME8" s="303" t="s">
        <v>262</v>
      </c>
      <c r="MF8" s="303"/>
      <c r="MG8" s="305"/>
      <c r="MH8" s="141"/>
      <c r="MI8" s="298"/>
      <c r="MJ8" s="299"/>
      <c r="MK8" s="300"/>
      <c r="ML8" s="299"/>
      <c r="MM8" s="299"/>
      <c r="MN8" s="301"/>
      <c r="MO8" s="141"/>
      <c r="MP8" s="298" t="s">
        <v>268</v>
      </c>
      <c r="MQ8" s="299"/>
      <c r="MR8" s="300"/>
      <c r="MS8" s="299" t="s">
        <v>374</v>
      </c>
      <c r="MT8" s="299"/>
      <c r="MU8" s="301"/>
      <c r="MV8" s="141"/>
      <c r="MW8" s="298"/>
      <c r="MX8" s="299"/>
      <c r="MY8" s="300"/>
      <c r="MZ8" s="299"/>
      <c r="NA8" s="299"/>
      <c r="NB8" s="301"/>
      <c r="NC8" s="141"/>
      <c r="ND8" s="302" t="s">
        <v>267</v>
      </c>
      <c r="NE8" s="303"/>
      <c r="NF8" s="304"/>
      <c r="NG8" s="303" t="s">
        <v>257</v>
      </c>
      <c r="NH8" s="303"/>
      <c r="NI8" s="305"/>
      <c r="NJ8" s="141"/>
      <c r="NK8" s="298"/>
      <c r="NL8" s="299"/>
      <c r="NM8" s="300"/>
      <c r="NN8" s="299"/>
      <c r="NO8" s="299"/>
      <c r="NP8" s="301"/>
      <c r="NQ8" s="141"/>
      <c r="NR8" s="298"/>
      <c r="NS8" s="299"/>
      <c r="NT8" s="300"/>
      <c r="NU8" s="299"/>
      <c r="NV8" s="299"/>
      <c r="NW8" s="301"/>
      <c r="NX8" s="141"/>
      <c r="NY8" s="298" t="s">
        <v>364</v>
      </c>
      <c r="NZ8" s="299"/>
      <c r="OA8" s="300"/>
      <c r="OB8" s="299"/>
      <c r="OC8" s="299"/>
      <c r="OD8" s="301"/>
      <c r="OE8" s="141"/>
      <c r="OF8" s="302"/>
      <c r="OG8" s="303"/>
      <c r="OH8" s="304"/>
      <c r="OI8" s="303"/>
      <c r="OJ8" s="303"/>
      <c r="OK8" s="305"/>
      <c r="OL8" s="141"/>
      <c r="OM8" s="298"/>
      <c r="ON8" s="299"/>
      <c r="OO8" s="300"/>
      <c r="OP8" s="299"/>
      <c r="OQ8" s="299"/>
      <c r="OR8" s="301"/>
      <c r="OS8" s="141"/>
      <c r="OT8" s="298"/>
      <c r="OU8" s="299"/>
      <c r="OV8" s="300"/>
      <c r="OW8" s="299"/>
      <c r="OX8" s="299"/>
      <c r="OY8" s="301"/>
      <c r="OZ8" s="141"/>
      <c r="PA8" s="298"/>
      <c r="PB8" s="299"/>
      <c r="PC8" s="300"/>
      <c r="PD8" s="299"/>
      <c r="PE8" s="299"/>
      <c r="PF8" s="301"/>
      <c r="PG8" s="141"/>
      <c r="PH8" s="302"/>
      <c r="PI8" s="303"/>
      <c r="PJ8" s="304"/>
      <c r="PK8" s="303"/>
      <c r="PL8" s="303"/>
      <c r="PM8" s="305"/>
      <c r="PN8" s="141"/>
      <c r="PO8" s="298"/>
      <c r="PP8" s="299"/>
      <c r="PQ8" s="300"/>
      <c r="PR8" s="299"/>
      <c r="PS8" s="299"/>
      <c r="PT8" s="301"/>
      <c r="PU8" s="141"/>
      <c r="PV8" s="298"/>
      <c r="PW8" s="299"/>
      <c r="PX8" s="300"/>
      <c r="PY8" s="299"/>
      <c r="PZ8" s="299"/>
      <c r="QA8" s="301"/>
      <c r="QB8" s="141"/>
      <c r="QC8" s="298"/>
      <c r="QD8" s="299"/>
      <c r="QE8" s="300"/>
      <c r="QF8" s="299"/>
      <c r="QG8" s="299"/>
      <c r="QH8" s="301"/>
    </row>
    <row r="9" spans="1:452" ht="12.75" customHeight="1" thickBot="1">
      <c r="A9" s="356"/>
      <c r="B9" s="356"/>
      <c r="C9" s="356"/>
      <c r="D9" s="317"/>
      <c r="E9" s="318"/>
      <c r="F9" s="319"/>
      <c r="G9" s="320"/>
      <c r="H9" s="318"/>
      <c r="I9" s="321"/>
      <c r="J9" s="209"/>
      <c r="K9" s="317"/>
      <c r="L9" s="318"/>
      <c r="M9" s="319"/>
      <c r="N9" s="320"/>
      <c r="O9" s="318"/>
      <c r="P9" s="321"/>
      <c r="Q9" s="210"/>
      <c r="R9" s="322"/>
      <c r="S9" s="323"/>
      <c r="T9" s="324"/>
      <c r="U9" s="343"/>
      <c r="V9" s="323"/>
      <c r="W9" s="325"/>
      <c r="X9" s="210"/>
      <c r="Y9" s="317"/>
      <c r="Z9" s="318"/>
      <c r="AA9" s="319"/>
      <c r="AB9" s="320"/>
      <c r="AC9" s="318"/>
      <c r="AD9" s="321"/>
      <c r="AE9" s="210"/>
      <c r="AF9" s="317" t="s">
        <v>266</v>
      </c>
      <c r="AG9" s="318"/>
      <c r="AH9" s="319"/>
      <c r="AI9" s="320"/>
      <c r="AJ9" s="318"/>
      <c r="AK9" s="321"/>
      <c r="AL9" s="210"/>
      <c r="AM9" s="317"/>
      <c r="AN9" s="318"/>
      <c r="AO9" s="319"/>
      <c r="AP9" s="320"/>
      <c r="AQ9" s="318"/>
      <c r="AR9" s="321"/>
      <c r="AS9" s="210"/>
      <c r="AT9" s="317"/>
      <c r="AU9" s="318"/>
      <c r="AV9" s="319"/>
      <c r="AW9" s="320"/>
      <c r="AX9" s="318"/>
      <c r="AY9" s="321"/>
      <c r="AZ9" s="210"/>
      <c r="BA9" s="317"/>
      <c r="BB9" s="318"/>
      <c r="BC9" s="319"/>
      <c r="BD9" s="320"/>
      <c r="BE9" s="318"/>
      <c r="BF9" s="321"/>
      <c r="BG9" s="148"/>
      <c r="BH9" s="309"/>
      <c r="BI9" s="307"/>
      <c r="BJ9" s="310"/>
      <c r="BK9" s="306"/>
      <c r="BL9" s="307"/>
      <c r="BM9" s="308"/>
      <c r="BN9" s="148"/>
      <c r="BO9" s="309"/>
      <c r="BP9" s="307"/>
      <c r="BQ9" s="310"/>
      <c r="BR9" s="306"/>
      <c r="BS9" s="307"/>
      <c r="BT9" s="308"/>
      <c r="BU9" s="148"/>
      <c r="BV9" s="309"/>
      <c r="BW9" s="307"/>
      <c r="BX9" s="310"/>
      <c r="BY9" s="306"/>
      <c r="BZ9" s="307"/>
      <c r="CA9" s="308"/>
      <c r="CB9" s="148"/>
      <c r="CC9" s="309"/>
      <c r="CD9" s="307"/>
      <c r="CE9" s="310"/>
      <c r="CF9" s="306"/>
      <c r="CG9" s="307"/>
      <c r="CH9" s="308"/>
      <c r="CI9" s="148"/>
      <c r="CJ9" s="309"/>
      <c r="CK9" s="307"/>
      <c r="CL9" s="310"/>
      <c r="CM9" s="306"/>
      <c r="CN9" s="307"/>
      <c r="CO9" s="308"/>
      <c r="CP9" s="148"/>
      <c r="CQ9" s="309" t="s">
        <v>266</v>
      </c>
      <c r="CR9" s="307"/>
      <c r="CS9" s="310"/>
      <c r="CT9" s="306" t="s">
        <v>268</v>
      </c>
      <c r="CU9" s="307"/>
      <c r="CV9" s="308"/>
      <c r="CW9" s="148"/>
      <c r="CX9" s="309" t="s">
        <v>265</v>
      </c>
      <c r="CY9" s="307"/>
      <c r="CZ9" s="310"/>
      <c r="DA9" s="306" t="s">
        <v>268</v>
      </c>
      <c r="DB9" s="307"/>
      <c r="DC9" s="308"/>
      <c r="DD9" s="148"/>
      <c r="DE9" s="309"/>
      <c r="DF9" s="307"/>
      <c r="DG9" s="310"/>
      <c r="DH9" s="306"/>
      <c r="DI9" s="307"/>
      <c r="DJ9" s="308"/>
      <c r="DK9" s="148"/>
      <c r="DL9" s="309"/>
      <c r="DM9" s="307"/>
      <c r="DN9" s="310"/>
      <c r="DO9" s="306"/>
      <c r="DP9" s="307"/>
      <c r="DQ9" s="308"/>
      <c r="DR9" s="148"/>
      <c r="DS9" s="309"/>
      <c r="DT9" s="307"/>
      <c r="DU9" s="310"/>
      <c r="DV9" s="306"/>
      <c r="DW9" s="307"/>
      <c r="DX9" s="308"/>
      <c r="DY9" s="148"/>
      <c r="DZ9" s="309"/>
      <c r="EA9" s="307"/>
      <c r="EB9" s="310"/>
      <c r="EC9" s="306"/>
      <c r="ED9" s="307"/>
      <c r="EE9" s="308"/>
      <c r="EF9" s="148"/>
      <c r="EG9" s="309"/>
      <c r="EH9" s="307"/>
      <c r="EI9" s="310"/>
      <c r="EJ9" s="306"/>
      <c r="EK9" s="307"/>
      <c r="EL9" s="308"/>
      <c r="EM9" s="148"/>
      <c r="EN9" s="309"/>
      <c r="EO9" s="307"/>
      <c r="EP9" s="310"/>
      <c r="EQ9" s="306"/>
      <c r="ER9" s="307"/>
      <c r="ES9" s="308"/>
      <c r="ET9" s="148"/>
      <c r="EU9" s="309"/>
      <c r="EV9" s="307"/>
      <c r="EW9" s="310"/>
      <c r="EX9" s="306"/>
      <c r="EY9" s="307"/>
      <c r="EZ9" s="308"/>
      <c r="FA9" s="148"/>
      <c r="FB9" s="309"/>
      <c r="FC9" s="307"/>
      <c r="FD9" s="310"/>
      <c r="FE9" s="306"/>
      <c r="FF9" s="307"/>
      <c r="FG9" s="308"/>
      <c r="FH9" s="148"/>
      <c r="FI9" s="309"/>
      <c r="FJ9" s="307"/>
      <c r="FK9" s="310"/>
      <c r="FL9" s="306"/>
      <c r="FM9" s="307"/>
      <c r="FN9" s="308"/>
      <c r="FO9" s="148"/>
      <c r="FP9" s="309"/>
      <c r="FQ9" s="307"/>
      <c r="FR9" s="310"/>
      <c r="FS9" s="306"/>
      <c r="FT9" s="307"/>
      <c r="FU9" s="308"/>
      <c r="FV9" s="148"/>
      <c r="FW9" s="309"/>
      <c r="FX9" s="307"/>
      <c r="FY9" s="310"/>
      <c r="FZ9" s="306"/>
      <c r="GA9" s="307"/>
      <c r="GB9" s="308"/>
      <c r="GC9" s="148"/>
      <c r="GD9" s="309"/>
      <c r="GE9" s="307"/>
      <c r="GF9" s="310"/>
      <c r="GG9" s="306"/>
      <c r="GH9" s="307"/>
      <c r="GI9" s="308"/>
      <c r="GJ9" s="148"/>
      <c r="GK9" s="309"/>
      <c r="GL9" s="307"/>
      <c r="GM9" s="310"/>
      <c r="GN9" s="306"/>
      <c r="GO9" s="307"/>
      <c r="GP9" s="308"/>
      <c r="GQ9" s="148"/>
      <c r="GR9" s="309"/>
      <c r="GS9" s="307"/>
      <c r="GT9" s="310"/>
      <c r="GU9" s="306"/>
      <c r="GV9" s="307"/>
      <c r="GW9" s="308"/>
      <c r="GX9" s="148"/>
      <c r="GY9" s="309"/>
      <c r="GZ9" s="307"/>
      <c r="HA9" s="310"/>
      <c r="HB9" s="306"/>
      <c r="HC9" s="307"/>
      <c r="HD9" s="308"/>
      <c r="HE9" s="148"/>
      <c r="HF9" s="309"/>
      <c r="HG9" s="307"/>
      <c r="HH9" s="310"/>
      <c r="HI9" s="306"/>
      <c r="HJ9" s="307"/>
      <c r="HK9" s="308"/>
      <c r="HL9" s="148"/>
      <c r="HM9" s="309"/>
      <c r="HN9" s="307"/>
      <c r="HO9" s="310"/>
      <c r="HP9" s="306"/>
      <c r="HQ9" s="307"/>
      <c r="HR9" s="308"/>
      <c r="HS9" s="148"/>
      <c r="HT9" s="309"/>
      <c r="HU9" s="307"/>
      <c r="HV9" s="310"/>
      <c r="HW9" s="306"/>
      <c r="HX9" s="307"/>
      <c r="HY9" s="308"/>
      <c r="HZ9" s="148"/>
      <c r="IA9" s="309"/>
      <c r="IB9" s="307"/>
      <c r="IC9" s="310"/>
      <c r="ID9" s="306"/>
      <c r="IE9" s="307"/>
      <c r="IF9" s="308"/>
      <c r="IG9" s="148"/>
      <c r="IH9" s="309"/>
      <c r="II9" s="307"/>
      <c r="IJ9" s="310"/>
      <c r="IK9" s="306"/>
      <c r="IL9" s="307"/>
      <c r="IM9" s="308"/>
      <c r="IN9" s="148"/>
      <c r="IO9" s="309"/>
      <c r="IP9" s="307"/>
      <c r="IQ9" s="310"/>
      <c r="IR9" s="306"/>
      <c r="IS9" s="307"/>
      <c r="IT9" s="308"/>
      <c r="IU9" s="148"/>
      <c r="IV9" s="309"/>
      <c r="IW9" s="307"/>
      <c r="IX9" s="310"/>
      <c r="IY9" s="306"/>
      <c r="IZ9" s="307"/>
      <c r="JA9" s="308"/>
      <c r="JB9" s="148"/>
      <c r="JC9" s="309" t="s">
        <v>403</v>
      </c>
      <c r="JD9" s="307"/>
      <c r="JE9" s="310"/>
      <c r="JF9" s="306" t="s">
        <v>402</v>
      </c>
      <c r="JG9" s="307"/>
      <c r="JH9" s="308"/>
      <c r="JI9" s="148"/>
      <c r="JJ9" s="309"/>
      <c r="JK9" s="307"/>
      <c r="JL9" s="310"/>
      <c r="JM9" s="306"/>
      <c r="JN9" s="307"/>
      <c r="JO9" s="308"/>
      <c r="JP9" s="148"/>
      <c r="JQ9" s="309"/>
      <c r="JR9" s="307"/>
      <c r="JS9" s="310"/>
      <c r="JT9" s="306"/>
      <c r="JU9" s="307"/>
      <c r="JV9" s="308"/>
      <c r="JW9" s="148"/>
      <c r="JX9" s="309"/>
      <c r="JY9" s="307"/>
      <c r="JZ9" s="310"/>
      <c r="KA9" s="306"/>
      <c r="KB9" s="307"/>
      <c r="KC9" s="308"/>
      <c r="KD9" s="148"/>
      <c r="KE9" s="309"/>
      <c r="KF9" s="307"/>
      <c r="KG9" s="310"/>
      <c r="KH9" s="306"/>
      <c r="KI9" s="307"/>
      <c r="KJ9" s="308"/>
      <c r="KK9" s="148"/>
      <c r="KL9" s="309" t="s">
        <v>266</v>
      </c>
      <c r="KM9" s="307"/>
      <c r="KN9" s="310"/>
      <c r="KO9" s="306" t="s">
        <v>267</v>
      </c>
      <c r="KP9" s="307"/>
      <c r="KQ9" s="308"/>
      <c r="KR9" s="148"/>
      <c r="KS9" s="309"/>
      <c r="KT9" s="307"/>
      <c r="KU9" s="310"/>
      <c r="KV9" s="306"/>
      <c r="KW9" s="307"/>
      <c r="KX9" s="308"/>
      <c r="KY9" s="148"/>
      <c r="KZ9" s="309"/>
      <c r="LA9" s="307"/>
      <c r="LB9" s="310"/>
      <c r="LC9" s="306"/>
      <c r="LD9" s="307"/>
      <c r="LE9" s="308"/>
      <c r="LF9" s="148"/>
      <c r="LG9" s="309"/>
      <c r="LH9" s="307"/>
      <c r="LI9" s="310"/>
      <c r="LJ9" s="306"/>
      <c r="LK9" s="307"/>
      <c r="LL9" s="308"/>
      <c r="LM9" s="148"/>
      <c r="LN9" s="309"/>
      <c r="LO9" s="307"/>
      <c r="LP9" s="310"/>
      <c r="LQ9" s="306"/>
      <c r="LR9" s="307"/>
      <c r="LS9" s="308"/>
      <c r="LT9" s="148"/>
      <c r="LU9" s="309" t="s">
        <v>412</v>
      </c>
      <c r="LV9" s="307"/>
      <c r="LW9" s="310"/>
      <c r="LX9" s="306" t="s">
        <v>310</v>
      </c>
      <c r="LY9" s="307"/>
      <c r="LZ9" s="308"/>
      <c r="MA9" s="148"/>
      <c r="MB9" s="309" t="s">
        <v>266</v>
      </c>
      <c r="MC9" s="307"/>
      <c r="MD9" s="310"/>
      <c r="ME9" s="306" t="s">
        <v>257</v>
      </c>
      <c r="MF9" s="307"/>
      <c r="MG9" s="308"/>
      <c r="MH9" s="148"/>
      <c r="MI9" s="309"/>
      <c r="MJ9" s="307"/>
      <c r="MK9" s="310"/>
      <c r="ML9" s="306"/>
      <c r="MM9" s="307"/>
      <c r="MN9" s="308"/>
      <c r="MO9" s="148"/>
      <c r="MP9" s="309" t="s">
        <v>269</v>
      </c>
      <c r="MQ9" s="307"/>
      <c r="MR9" s="310"/>
      <c r="MS9" s="306" t="s">
        <v>262</v>
      </c>
      <c r="MT9" s="307"/>
      <c r="MU9" s="308"/>
      <c r="MV9" s="148"/>
      <c r="MW9" s="309"/>
      <c r="MX9" s="307"/>
      <c r="MY9" s="310"/>
      <c r="MZ9" s="306"/>
      <c r="NA9" s="307"/>
      <c r="NB9" s="308"/>
      <c r="NC9" s="148"/>
      <c r="ND9" s="309"/>
      <c r="NE9" s="307"/>
      <c r="NF9" s="310"/>
      <c r="NG9" s="306"/>
      <c r="NH9" s="307"/>
      <c r="NI9" s="308"/>
      <c r="NJ9" s="148"/>
      <c r="NK9" s="309"/>
      <c r="NL9" s="307"/>
      <c r="NM9" s="310"/>
      <c r="NN9" s="306"/>
      <c r="NO9" s="307"/>
      <c r="NP9" s="308"/>
      <c r="NQ9" s="148"/>
      <c r="NR9" s="309"/>
      <c r="NS9" s="307"/>
      <c r="NT9" s="310"/>
      <c r="NU9" s="306"/>
      <c r="NV9" s="307"/>
      <c r="NW9" s="308"/>
      <c r="NX9" s="148"/>
      <c r="NY9" s="309" t="s">
        <v>268</v>
      </c>
      <c r="NZ9" s="307"/>
      <c r="OA9" s="310"/>
      <c r="OB9" s="306"/>
      <c r="OC9" s="307"/>
      <c r="OD9" s="308"/>
      <c r="OE9" s="148"/>
      <c r="OF9" s="309"/>
      <c r="OG9" s="307"/>
      <c r="OH9" s="310"/>
      <c r="OI9" s="306"/>
      <c r="OJ9" s="307"/>
      <c r="OK9" s="308"/>
      <c r="OL9" s="148"/>
      <c r="OM9" s="309"/>
      <c r="ON9" s="307"/>
      <c r="OO9" s="310"/>
      <c r="OP9" s="306"/>
      <c r="OQ9" s="307"/>
      <c r="OR9" s="308"/>
      <c r="OS9" s="148"/>
      <c r="OT9" s="309"/>
      <c r="OU9" s="307"/>
      <c r="OV9" s="310"/>
      <c r="OW9" s="306"/>
      <c r="OX9" s="307"/>
      <c r="OY9" s="308"/>
      <c r="OZ9" s="148"/>
      <c r="PA9" s="309"/>
      <c r="PB9" s="307"/>
      <c r="PC9" s="310"/>
      <c r="PD9" s="306"/>
      <c r="PE9" s="307"/>
      <c r="PF9" s="308"/>
      <c r="PG9" s="148"/>
      <c r="PH9" s="309"/>
      <c r="PI9" s="307"/>
      <c r="PJ9" s="310"/>
      <c r="PK9" s="306"/>
      <c r="PL9" s="307"/>
      <c r="PM9" s="308"/>
      <c r="PN9" s="148"/>
      <c r="PO9" s="309"/>
      <c r="PP9" s="307"/>
      <c r="PQ9" s="310"/>
      <c r="PR9" s="306"/>
      <c r="PS9" s="307"/>
      <c r="PT9" s="308"/>
      <c r="PU9" s="148"/>
      <c r="PV9" s="309"/>
      <c r="PW9" s="307"/>
      <c r="PX9" s="310"/>
      <c r="PY9" s="306"/>
      <c r="PZ9" s="307"/>
      <c r="QA9" s="308"/>
      <c r="QB9" s="148"/>
      <c r="QC9" s="309"/>
      <c r="QD9" s="307"/>
      <c r="QE9" s="310"/>
      <c r="QF9" s="306"/>
      <c r="QG9" s="307"/>
      <c r="QH9" s="308"/>
    </row>
    <row r="10" spans="1:452" ht="5.0999999999999996" customHeight="1" thickBot="1">
      <c r="A10" s="356"/>
      <c r="B10" s="356"/>
      <c r="C10" s="35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72" t="s">
        <v>181</v>
      </c>
      <c r="B11" s="274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>
        <f>IF(ISBLANK($NW$3),"",IF(ISBLANK(Tipy!LP6),0,IF(AND(Tipy!LP6=Výsledky!$NU$3,Tipy!LR6=Výsledky!$NW$3),60,0)))</f>
        <v>0</v>
      </c>
      <c r="NS12" s="12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5">
        <f>IF(ISBLANK($NW$3),"",IF(OR(Tipy!LS6=Výsledky!$NR$6,Tipy!LS6=Výsledky!$NR$7,Tipy!LS6=Výsledky!$NR$8,Tipy!LS6=Výsledky!$NR$9),IF(VLOOKUP(Tipy!LS6,'Kategórie hráčov'!$A$2:$B$55,2,FALSE)=30,30,20),0))</f>
        <v>0</v>
      </c>
      <c r="NU12" s="125">
        <f>IF(ISBLANK($NW$3),"",IF(OR(Tipy!LT6=Výsledky!$NU$6,Tipy!LT6=Výsledky!$NU$7,Tipy!LT6=Výsledky!$NU$8,Tipy!LT6=Výsledky!$NU$9),IF(VLOOKUP(Tipy!LT6,'Kategórie hráčov'!$A$2:$B$55,2,FALSE)=30,30,20),0))</f>
        <v>0</v>
      </c>
      <c r="NV12" s="12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9">
        <f>IF(ISBLANK($NW$3),"",IF(ISBLANK(Tipy!LP6),"-",SUM(NR12:NV12)))</f>
        <v>20</v>
      </c>
      <c r="NX12" s="128"/>
      <c r="NY12" s="125">
        <f>IF(ISBLANK($OD$3),"",IF(ISBLANK(Tipy!LV6),0,IF(AND(Tipy!LV6=Výsledky!$OB$3,Tipy!LX6=Výsledky!$OD$3),60,0)))</f>
        <v>0</v>
      </c>
      <c r="NZ12" s="12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25">
        <f>IF(ISBLANK($OD$3),"",IF(OR(Tipy!LY6=Výsledky!$NY$6,Tipy!LY6=Výsledky!$NY$7,Tipy!LY6=Výsledky!$NY$8,Tipy!LY6=Výsledky!$NY$9),IF(VLOOKUP(Tipy!LY6,'Kategórie hráčov'!$A$2:$B$55,2,FALSE)=30,30,20),0))</f>
        <v>20</v>
      </c>
      <c r="OB12" s="125">
        <f>IF(ISBLANK($OD$3),"",IF(OR(Tipy!LZ6=Výsledky!$OB$6,Tipy!LZ6=Výsledky!$OB$7,Tipy!LZ6=Výsledky!$OB$8,Tipy!LZ6=Výsledky!$OB$9),IF(VLOOKUP(Tipy!LZ6,'Kategórie hráčov'!$A$2:$B$55,2,FALSE)=30,30,20),0))</f>
        <v>0</v>
      </c>
      <c r="OC12" s="12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29">
        <f>IF(ISBLANK($OD$3),"",IF(ISBLANK(Tipy!LV6),"-",SUM(NY12:OC12)))</f>
        <v>40</v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>
        <f>IF(ISBLANK($NW$3),"",IF(ISBLANK(Tipy!LP7),0,IF(AND(Tipy!LP7=Výsledky!$NU$3,Tipy!LR7=Výsledky!$NW$3),60,0)))</f>
        <v>60</v>
      </c>
      <c r="NS13" s="12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5">
        <f>IF(ISBLANK($NW$3),"",IF(OR(Tipy!LS7=Výsledky!$NR$6,Tipy!LS7=Výsledky!$NR$7,Tipy!LS7=Výsledky!$NR$8,Tipy!LS7=Výsledky!$NR$9),IF(VLOOKUP(Tipy!LS7,'Kategórie hráčov'!$A$2:$B$55,2,FALSE)=30,30,20),0))</f>
        <v>0</v>
      </c>
      <c r="NU13" s="125">
        <f>IF(ISBLANK($NW$3),"",IF(OR(Tipy!LT7=Výsledky!$NU$6,Tipy!LT7=Výsledky!$NU$7,Tipy!LT7=Výsledky!$NU$8,Tipy!LT7=Výsledky!$NU$9),IF(VLOOKUP(Tipy!LT7,'Kategórie hráčov'!$A$2:$B$55,2,FALSE)=30,30,20),0))</f>
        <v>0</v>
      </c>
      <c r="NV13" s="12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9">
        <f>IF(ISBLANK($NW$3),"",IF(ISBLANK(Tipy!LP7),"-",SUM(NR13:NV13)))</f>
        <v>60</v>
      </c>
      <c r="NX13" s="128"/>
      <c r="NY13" s="125">
        <f>IF(ISBLANK($OD$3),"",IF(ISBLANK(Tipy!LV7),0,IF(AND(Tipy!LV7=Výsledky!$OB$3,Tipy!LX7=Výsledky!$OD$3),60,0)))</f>
        <v>0</v>
      </c>
      <c r="NZ13" s="12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20</v>
      </c>
      <c r="OA13" s="125">
        <f>IF(ISBLANK($OD$3),"",IF(OR(Tipy!LY7=Výsledky!$NY$6,Tipy!LY7=Výsledky!$NY$7,Tipy!LY7=Výsledky!$NY$8,Tipy!LY7=Výsledky!$NY$9),IF(VLOOKUP(Tipy!LY7,'Kategórie hráčov'!$A$2:$B$55,2,FALSE)=30,30,20),0))</f>
        <v>20</v>
      </c>
      <c r="OB13" s="125">
        <f>IF(ISBLANK($OD$3),"",IF(OR(Tipy!LZ7=Výsledky!$OB$6,Tipy!LZ7=Výsledky!$OB$7,Tipy!LZ7=Výsledky!$OB$8,Tipy!LZ7=Výsledky!$OB$9),IF(VLOOKUP(Tipy!LZ7,'Kategórie hráčov'!$A$2:$B$55,2,FALSE)=30,30,20),0))</f>
        <v>30</v>
      </c>
      <c r="OC13" s="12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29">
        <f>IF(ISBLANK($OD$3),"",IF(ISBLANK(Tipy!LV7),"-",SUM(NY13:OC13)))</f>
        <v>70</v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>
        <f>IF(ISBLANK($NW$3),"",IF(ISBLANK(Tipy!LP8),0,IF(AND(Tipy!LP8=Výsledky!$NU$3,Tipy!LR8=Výsledky!$NW$3),60,0)))</f>
        <v>0</v>
      </c>
      <c r="NS14" s="12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5">
        <f>IF(ISBLANK($NW$3),"",IF(OR(Tipy!LS8=Výsledky!$NR$6,Tipy!LS8=Výsledky!$NR$7,Tipy!LS8=Výsledky!$NR$8,Tipy!LS8=Výsledky!$NR$9),IF(VLOOKUP(Tipy!LS8,'Kategórie hráčov'!$A$2:$B$55,2,FALSE)=30,30,20),0))</f>
        <v>0</v>
      </c>
      <c r="NU14" s="125">
        <f>IF(ISBLANK($NW$3),"",IF(OR(Tipy!LT8=Výsledky!$NU$6,Tipy!LT8=Výsledky!$NU$7,Tipy!LT8=Výsledky!$NU$8,Tipy!LT8=Výsledky!$NU$9),IF(VLOOKUP(Tipy!LT8,'Kategórie hráčov'!$A$2:$B$55,2,FALSE)=30,30,20),0))</f>
        <v>0</v>
      </c>
      <c r="NV14" s="12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9" t="str">
        <f>IF(ISBLANK($NW$3),"",IF(ISBLANK(Tipy!LP8),"-",SUM(NR14:NV14)))</f>
        <v>-</v>
      </c>
      <c r="NX14" s="128"/>
      <c r="NY14" s="125">
        <f>IF(ISBLANK($OD$3),"",IF(ISBLANK(Tipy!LV8),0,IF(AND(Tipy!LV8=Výsledky!$OB$3,Tipy!LX8=Výsledky!$OD$3),60,0)))</f>
        <v>0</v>
      </c>
      <c r="NZ14" s="12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25">
        <f>IF(ISBLANK($OD$3),"",IF(OR(Tipy!LY8=Výsledky!$NY$6,Tipy!LY8=Výsledky!$NY$7,Tipy!LY8=Výsledky!$NY$8,Tipy!LY8=Výsledky!$NY$9),IF(VLOOKUP(Tipy!LY8,'Kategórie hráčov'!$A$2:$B$55,2,FALSE)=30,30,20),0))</f>
        <v>0</v>
      </c>
      <c r="OB14" s="125">
        <f>IF(ISBLANK($OD$3),"",IF(OR(Tipy!LZ8=Výsledky!$OB$6,Tipy!LZ8=Výsledky!$OB$7,Tipy!LZ8=Výsledky!$OB$8,Tipy!LZ8=Výsledky!$OB$9),IF(VLOOKUP(Tipy!LZ8,'Kategórie hráčov'!$A$2:$B$55,2,FALSE)=30,30,20),0))</f>
        <v>0</v>
      </c>
      <c r="OC14" s="12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29" t="str">
        <f>IF(ISBLANK($OD$3),"",IF(ISBLANK(Tipy!LV8),"-",SUM(NY14:OC14)))</f>
        <v>-</v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>
        <f>IF(ISBLANK($NW$3),"",IF(ISBLANK(Tipy!LP9),0,IF(AND(Tipy!LP9=Výsledky!$NU$3,Tipy!LR9=Výsledky!$NW$3),60,0)))</f>
        <v>0</v>
      </c>
      <c r="NS15" s="12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5">
        <f>IF(ISBLANK($NW$3),"",IF(OR(Tipy!LS9=Výsledky!$NR$6,Tipy!LS9=Výsledky!$NR$7,Tipy!LS9=Výsledky!$NR$8,Tipy!LS9=Výsledky!$NR$9),IF(VLOOKUP(Tipy!LS9,'Kategórie hráčov'!$A$2:$B$55,2,FALSE)=30,30,20),0))</f>
        <v>0</v>
      </c>
      <c r="NU15" s="125">
        <f>IF(ISBLANK($NW$3),"",IF(OR(Tipy!LT9=Výsledky!$NU$6,Tipy!LT9=Výsledky!$NU$7,Tipy!LT9=Výsledky!$NU$8,Tipy!LT9=Výsledky!$NU$9),IF(VLOOKUP(Tipy!LT9,'Kategórie hráčov'!$A$2:$B$55,2,FALSE)=30,30,20),0))</f>
        <v>0</v>
      </c>
      <c r="NV15" s="12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9" t="str">
        <f>IF(ISBLANK($NW$3),"",IF(ISBLANK(Tipy!LP9),"-",SUM(NR15:NV15)))</f>
        <v>-</v>
      </c>
      <c r="NX15" s="128"/>
      <c r="NY15" s="125">
        <f>IF(ISBLANK($OD$3),"",IF(ISBLANK(Tipy!LV9),0,IF(AND(Tipy!LV9=Výsledky!$OB$3,Tipy!LX9=Výsledky!$OD$3),60,0)))</f>
        <v>0</v>
      </c>
      <c r="NZ15" s="12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125">
        <f>IF(ISBLANK($OD$3),"",IF(OR(Tipy!LY9=Výsledky!$NY$6,Tipy!LY9=Výsledky!$NY$7,Tipy!LY9=Výsledky!$NY$8,Tipy!LY9=Výsledky!$NY$9),IF(VLOOKUP(Tipy!LY9,'Kategórie hráčov'!$A$2:$B$55,2,FALSE)=30,30,20),0))</f>
        <v>0</v>
      </c>
      <c r="OB15" s="125">
        <f>IF(ISBLANK($OD$3),"",IF(OR(Tipy!LZ9=Výsledky!$OB$6,Tipy!LZ9=Výsledky!$OB$7,Tipy!LZ9=Výsledky!$OB$8,Tipy!LZ9=Výsledky!$OB$9),IF(VLOOKUP(Tipy!LZ9,'Kategórie hráčov'!$A$2:$B$55,2,FALSE)=30,30,20),0))</f>
        <v>0</v>
      </c>
      <c r="OC15" s="12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129" t="str">
        <f>IF(ISBLANK($OD$3),"",IF(ISBLANK(Tipy!LV9),"-",SUM(NY15:OC15)))</f>
        <v>-</v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>
        <f>IF(ISBLANK($NW$3),"",IF(ISBLANK(Tipy!LP10),0,IF(AND(Tipy!LP10=Výsledky!$NU$3,Tipy!LR10=Výsledky!$NW$3),60,0)))</f>
        <v>0</v>
      </c>
      <c r="NS16" s="12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5">
        <f>IF(ISBLANK($NW$3),"",IF(OR(Tipy!LS10=Výsledky!$NR$6,Tipy!LS10=Výsledky!$NR$7,Tipy!LS10=Výsledky!$NR$8,Tipy!LS10=Výsledky!$NR$9),IF(VLOOKUP(Tipy!LS10,'Kategórie hráčov'!$A$2:$B$55,2,FALSE)=30,30,20),0))</f>
        <v>0</v>
      </c>
      <c r="NU16" s="125">
        <f>IF(ISBLANK($NW$3),"",IF(OR(Tipy!LT10=Výsledky!$NU$6,Tipy!LT10=Výsledky!$NU$7,Tipy!LT10=Výsledky!$NU$8,Tipy!LT10=Výsledky!$NU$9),IF(VLOOKUP(Tipy!LT10,'Kategórie hráčov'!$A$2:$B$55,2,FALSE)=30,30,20),0))</f>
        <v>0</v>
      </c>
      <c r="NV16" s="12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9" t="str">
        <f>IF(ISBLANK($NW$3),"",IF(ISBLANK(Tipy!LP10),"-",SUM(NR16:NV16)))</f>
        <v>-</v>
      </c>
      <c r="NX16" s="128"/>
      <c r="NY16" s="125">
        <f>IF(ISBLANK($OD$3),"",IF(ISBLANK(Tipy!LV10),0,IF(AND(Tipy!LV10=Výsledky!$OB$3,Tipy!LX10=Výsledky!$OD$3),60,0)))</f>
        <v>0</v>
      </c>
      <c r="NZ16" s="12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125">
        <f>IF(ISBLANK($OD$3),"",IF(OR(Tipy!LY10=Výsledky!$NY$6,Tipy!LY10=Výsledky!$NY$7,Tipy!LY10=Výsledky!$NY$8,Tipy!LY10=Výsledky!$NY$9),IF(VLOOKUP(Tipy!LY10,'Kategórie hráčov'!$A$2:$B$55,2,FALSE)=30,30,20),0))</f>
        <v>0</v>
      </c>
      <c r="OB16" s="125">
        <f>IF(ISBLANK($OD$3),"",IF(OR(Tipy!LZ10=Výsledky!$OB$6,Tipy!LZ10=Výsledky!$OB$7,Tipy!LZ10=Výsledky!$OB$8,Tipy!LZ10=Výsledky!$OB$9),IF(VLOOKUP(Tipy!LZ10,'Kategórie hráčov'!$A$2:$B$55,2,FALSE)=30,30,20),0))</f>
        <v>0</v>
      </c>
      <c r="OC16" s="12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29" t="str">
        <f>IF(ISBLANK($OD$3),"",IF(ISBLANK(Tipy!LV10),"-",SUM(NY16:OC16)))</f>
        <v>-</v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>
        <f>IF(ISBLANK($NW$3),"",IF(ISBLANK(Tipy!LP11),0,IF(AND(Tipy!LP11=Výsledky!$NU$3,Tipy!LR11=Výsledky!$NW$3),60,0)))</f>
        <v>60</v>
      </c>
      <c r="NS17" s="12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5">
        <f>IF(ISBLANK($NW$3),"",IF(OR(Tipy!LS11=Výsledky!$NR$6,Tipy!LS11=Výsledky!$NR$7,Tipy!LS11=Výsledky!$NR$8,Tipy!LS11=Výsledky!$NR$9),IF(VLOOKUP(Tipy!LS11,'Kategórie hráčov'!$A$2:$B$55,2,FALSE)=30,30,20),0))</f>
        <v>0</v>
      </c>
      <c r="NU17" s="125">
        <f>IF(ISBLANK($NW$3),"",IF(OR(Tipy!LT11=Výsledky!$NU$6,Tipy!LT11=Výsledky!$NU$7,Tipy!LT11=Výsledky!$NU$8,Tipy!LT11=Výsledky!$NU$9),IF(VLOOKUP(Tipy!LT11,'Kategórie hráčov'!$A$2:$B$55,2,FALSE)=30,30,20),0))</f>
        <v>30</v>
      </c>
      <c r="NV17" s="12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9">
        <f>IF(ISBLANK($NW$3),"",IF(ISBLANK(Tipy!LP11),"-",SUM(NR17:NV17)))</f>
        <v>90</v>
      </c>
      <c r="NX17" s="128"/>
      <c r="NY17" s="125">
        <f>IF(ISBLANK($OD$3),"",IF(ISBLANK(Tipy!LV11),0,IF(AND(Tipy!LV11=Výsledky!$OB$3,Tipy!LX11=Výsledky!$OD$3),60,0)))</f>
        <v>0</v>
      </c>
      <c r="NZ17" s="12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20</v>
      </c>
      <c r="OA17" s="125">
        <f>IF(ISBLANK($OD$3),"",IF(OR(Tipy!LY11=Výsledky!$NY$6,Tipy!LY11=Výsledky!$NY$7,Tipy!LY11=Výsledky!$NY$8,Tipy!LY11=Výsledky!$NY$9),IF(VLOOKUP(Tipy!LY11,'Kategórie hráčov'!$A$2:$B$55,2,FALSE)=30,30,20),0))</f>
        <v>20</v>
      </c>
      <c r="OB17" s="125">
        <f>IF(ISBLANK($OD$3),"",IF(OR(Tipy!LZ11=Výsledky!$OB$6,Tipy!LZ11=Výsledky!$OB$7,Tipy!LZ11=Výsledky!$OB$8,Tipy!LZ11=Výsledky!$OB$9),IF(VLOOKUP(Tipy!LZ11,'Kategórie hráčov'!$A$2:$B$55,2,FALSE)=30,30,20),0))</f>
        <v>30</v>
      </c>
      <c r="OC17" s="12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29">
        <f>IF(ISBLANK($OD$3),"",IF(ISBLANK(Tipy!LV11),"-",SUM(NY17:OC17)))</f>
        <v>70</v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>
        <f>IF(ISBLANK($NW$3),"",IF(ISBLANK(Tipy!LP12),0,IF(AND(Tipy!LP12=Výsledky!$NU$3,Tipy!LR12=Výsledky!$NW$3),60,0)))</f>
        <v>0</v>
      </c>
      <c r="NS18" s="12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5">
        <f>IF(ISBLANK($NW$3),"",IF(OR(Tipy!LS12=Výsledky!$NR$6,Tipy!LS12=Výsledky!$NR$7,Tipy!LS12=Výsledky!$NR$8,Tipy!LS12=Výsledky!$NR$9),IF(VLOOKUP(Tipy!LS12,'Kategórie hráčov'!$A$2:$B$55,2,FALSE)=30,30,20),0))</f>
        <v>0</v>
      </c>
      <c r="NU18" s="125">
        <f>IF(ISBLANK($NW$3),"",IF(OR(Tipy!LT12=Výsledky!$NU$6,Tipy!LT12=Výsledky!$NU$7,Tipy!LT12=Výsledky!$NU$8,Tipy!LT12=Výsledky!$NU$9),IF(VLOOKUP(Tipy!LT12,'Kategórie hráčov'!$A$2:$B$55,2,FALSE)=30,30,20),0))</f>
        <v>30</v>
      </c>
      <c r="NV18" s="12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9">
        <f>IF(ISBLANK($NW$3),"",IF(ISBLANK(Tipy!LP12),"-",SUM(NR18:NV18)))</f>
        <v>30</v>
      </c>
      <c r="NX18" s="128"/>
      <c r="NY18" s="125">
        <f>IF(ISBLANK($OD$3),"",IF(ISBLANK(Tipy!LV12),0,IF(AND(Tipy!LV12=Výsledky!$OB$3,Tipy!LX12=Výsledky!$OD$3),60,0)))</f>
        <v>0</v>
      </c>
      <c r="NZ18" s="12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25">
        <f>IF(ISBLANK($OD$3),"",IF(OR(Tipy!LY12=Výsledky!$NY$6,Tipy!LY12=Výsledky!$NY$7,Tipy!LY12=Výsledky!$NY$8,Tipy!LY12=Výsledky!$NY$9),IF(VLOOKUP(Tipy!LY12,'Kategórie hráčov'!$A$2:$B$55,2,FALSE)=30,30,20),0))</f>
        <v>0</v>
      </c>
      <c r="OB18" s="125">
        <f>IF(ISBLANK($OD$3),"",IF(OR(Tipy!LZ12=Výsledky!$OB$6,Tipy!LZ12=Výsledky!$OB$7,Tipy!LZ12=Výsledky!$OB$8,Tipy!LZ12=Výsledky!$OB$9),IF(VLOOKUP(Tipy!LZ12,'Kategórie hráčov'!$A$2:$B$55,2,FALSE)=30,30,20),0))</f>
        <v>30</v>
      </c>
      <c r="OC18" s="12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29">
        <f>IF(ISBLANK($OD$3),"",IF(ISBLANK(Tipy!LV12),"-",SUM(NY18:OC18)))</f>
        <v>30</v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>
        <f>IF(ISBLANK($NW$3),"",IF(ISBLANK(Tipy!LP13),0,IF(AND(Tipy!LP13=Výsledky!$NU$3,Tipy!LR13=Výsledky!$NW$3),60,0)))</f>
        <v>0</v>
      </c>
      <c r="NS19" s="12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5">
        <f>IF(ISBLANK($NW$3),"",IF(OR(Tipy!LS13=Výsledky!$NR$6,Tipy!LS13=Výsledky!$NR$7,Tipy!LS13=Výsledky!$NR$8,Tipy!LS13=Výsledky!$NR$9),IF(VLOOKUP(Tipy!LS13,'Kategórie hráčov'!$A$2:$B$55,2,FALSE)=30,30,20),0))</f>
        <v>0</v>
      </c>
      <c r="NU19" s="125">
        <f>IF(ISBLANK($NW$3),"",IF(OR(Tipy!LT13=Výsledky!$NU$6,Tipy!LT13=Výsledky!$NU$7,Tipy!LT13=Výsledky!$NU$8,Tipy!LT13=Výsledky!$NU$9),IF(VLOOKUP(Tipy!LT13,'Kategórie hráčov'!$A$2:$B$55,2,FALSE)=30,30,20),0))</f>
        <v>0</v>
      </c>
      <c r="NV19" s="12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9">
        <f>IF(ISBLANK($NW$3),"",IF(ISBLANK(Tipy!LP13),"-",SUM(NR19:NV19)))</f>
        <v>20</v>
      </c>
      <c r="NX19" s="128"/>
      <c r="NY19" s="125">
        <f>IF(ISBLANK($OD$3),"",IF(ISBLANK(Tipy!LV13),0,IF(AND(Tipy!LV13=Výsledky!$OB$3,Tipy!LX13=Výsledky!$OD$3),60,0)))</f>
        <v>0</v>
      </c>
      <c r="NZ19" s="12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25">
        <f>IF(ISBLANK($OD$3),"",IF(OR(Tipy!LY13=Výsledky!$NY$6,Tipy!LY13=Výsledky!$NY$7,Tipy!LY13=Výsledky!$NY$8,Tipy!LY13=Výsledky!$NY$9),IF(VLOOKUP(Tipy!LY13,'Kategórie hráčov'!$A$2:$B$55,2,FALSE)=30,30,20),0))</f>
        <v>0</v>
      </c>
      <c r="OB19" s="125">
        <f>IF(ISBLANK($OD$3),"",IF(OR(Tipy!LZ13=Výsledky!$OB$6,Tipy!LZ13=Výsledky!$OB$7,Tipy!LZ13=Výsledky!$OB$8,Tipy!LZ13=Výsledky!$OB$9),IF(VLOOKUP(Tipy!LZ13,'Kategórie hráčov'!$A$2:$B$55,2,FALSE)=30,30,20),0))</f>
        <v>0</v>
      </c>
      <c r="OC19" s="12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29" t="str">
        <f>IF(ISBLANK($OD$3),"",IF(ISBLANK(Tipy!LV13),"-",SUM(NY19:OC19)))</f>
        <v>-</v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>
        <f>IF(ISBLANK($NW$3),"",IF(ISBLANK(Tipy!LP14),0,IF(AND(Tipy!LP14=Výsledky!$NU$3,Tipy!LR14=Výsledky!$NW$3),60,0)))</f>
        <v>0</v>
      </c>
      <c r="NS20" s="12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5">
        <f>IF(ISBLANK($NW$3),"",IF(OR(Tipy!LS14=Výsledky!$NR$6,Tipy!LS14=Výsledky!$NR$7,Tipy!LS14=Výsledky!$NR$8,Tipy!LS14=Výsledky!$NR$9),IF(VLOOKUP(Tipy!LS14,'Kategórie hráčov'!$A$2:$B$55,2,FALSE)=30,30,20),0))</f>
        <v>0</v>
      </c>
      <c r="NU20" s="125">
        <f>IF(ISBLANK($NW$3),"",IF(OR(Tipy!LT14=Výsledky!$NU$6,Tipy!LT14=Výsledky!$NU$7,Tipy!LT14=Výsledky!$NU$8,Tipy!LT14=Výsledky!$NU$9),IF(VLOOKUP(Tipy!LT14,'Kategórie hráčov'!$A$2:$B$55,2,FALSE)=30,30,20),0))</f>
        <v>0</v>
      </c>
      <c r="NV20" s="12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9" t="str">
        <f>IF(ISBLANK($NW$3),"",IF(ISBLANK(Tipy!LP14),"-",SUM(NR20:NV20)))</f>
        <v>-</v>
      </c>
      <c r="NX20" s="128"/>
      <c r="NY20" s="125">
        <f>IF(ISBLANK($OD$3),"",IF(ISBLANK(Tipy!LV14),0,IF(AND(Tipy!LV14=Výsledky!$OB$3,Tipy!LX14=Výsledky!$OD$3),60,0)))</f>
        <v>0</v>
      </c>
      <c r="NZ20" s="12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25">
        <f>IF(ISBLANK($OD$3),"",IF(OR(Tipy!LY14=Výsledky!$NY$6,Tipy!LY14=Výsledky!$NY$7,Tipy!LY14=Výsledky!$NY$8,Tipy!LY14=Výsledky!$NY$9),IF(VLOOKUP(Tipy!LY14,'Kategórie hráčov'!$A$2:$B$55,2,FALSE)=30,30,20),0))</f>
        <v>0</v>
      </c>
      <c r="OB20" s="125">
        <f>IF(ISBLANK($OD$3),"",IF(OR(Tipy!LZ14=Výsledky!$OB$6,Tipy!LZ14=Výsledky!$OB$7,Tipy!LZ14=Výsledky!$OB$8,Tipy!LZ14=Výsledky!$OB$9),IF(VLOOKUP(Tipy!LZ14,'Kategórie hráčov'!$A$2:$B$55,2,FALSE)=30,30,20),0))</f>
        <v>0</v>
      </c>
      <c r="OC20" s="12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29" t="str">
        <f>IF(ISBLANK($OD$3),"",IF(ISBLANK(Tipy!LV14),"-",SUM(NY20:OC20)))</f>
        <v>-</v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>
        <f>IF(ISBLANK($NW$3),"",IF(ISBLANK(Tipy!LP15),0,IF(AND(Tipy!LP15=Výsledky!$NU$3,Tipy!LR15=Výsledky!$NW$3),60,0)))</f>
        <v>0</v>
      </c>
      <c r="NS21" s="12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5">
        <f>IF(ISBLANK($NW$3),"",IF(OR(Tipy!LS15=Výsledky!$NR$6,Tipy!LS15=Výsledky!$NR$7,Tipy!LS15=Výsledky!$NR$8,Tipy!LS15=Výsledky!$NR$9),IF(VLOOKUP(Tipy!LS15,'Kategórie hráčov'!$A$2:$B$55,2,FALSE)=30,30,20),0))</f>
        <v>0</v>
      </c>
      <c r="NU21" s="125">
        <f>IF(ISBLANK($NW$3),"",IF(OR(Tipy!LT15=Výsledky!$NU$6,Tipy!LT15=Výsledky!$NU$7,Tipy!LT15=Výsledky!$NU$8,Tipy!LT15=Výsledky!$NU$9),IF(VLOOKUP(Tipy!LT15,'Kategórie hráčov'!$A$2:$B$55,2,FALSE)=30,30,20),0))</f>
        <v>0</v>
      </c>
      <c r="NV21" s="12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9" t="str">
        <f>IF(ISBLANK($NW$3),"",IF(ISBLANK(Tipy!LP15),"-",SUM(NR21:NV21)))</f>
        <v>-</v>
      </c>
      <c r="NX21" s="128"/>
      <c r="NY21" s="125">
        <f>IF(ISBLANK($OD$3),"",IF(ISBLANK(Tipy!LV15),0,IF(AND(Tipy!LV15=Výsledky!$OB$3,Tipy!LX15=Výsledky!$OD$3),60,0)))</f>
        <v>0</v>
      </c>
      <c r="NZ21" s="12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125">
        <f>IF(ISBLANK($OD$3),"",IF(OR(Tipy!LY15=Výsledky!$NY$6,Tipy!LY15=Výsledky!$NY$7,Tipy!LY15=Výsledky!$NY$8,Tipy!LY15=Výsledky!$NY$9),IF(VLOOKUP(Tipy!LY15,'Kategórie hráčov'!$A$2:$B$55,2,FALSE)=30,30,20),0))</f>
        <v>0</v>
      </c>
      <c r="OB21" s="125">
        <f>IF(ISBLANK($OD$3),"",IF(OR(Tipy!LZ15=Výsledky!$OB$6,Tipy!LZ15=Výsledky!$OB$7,Tipy!LZ15=Výsledky!$OB$8,Tipy!LZ15=Výsledky!$OB$9),IF(VLOOKUP(Tipy!LZ15,'Kategórie hráčov'!$A$2:$B$55,2,FALSE)=30,30,20),0))</f>
        <v>0</v>
      </c>
      <c r="OC21" s="12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129" t="str">
        <f>IF(ISBLANK($OD$3),"",IF(ISBLANK(Tipy!LV15),"-",SUM(NY21:OC21)))</f>
        <v>-</v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>
        <f>IF(ISBLANK($NW$3),"",IF(ISBLANK(Tipy!LP16),0,IF(AND(Tipy!LP16=Výsledky!$NU$3,Tipy!LR16=Výsledky!$NW$3),60,0)))</f>
        <v>0</v>
      </c>
      <c r="NS22" s="12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5">
        <f>IF(ISBLANK($NW$3),"",IF(OR(Tipy!LS16=Výsledky!$NR$6,Tipy!LS16=Výsledky!$NR$7,Tipy!LS16=Výsledky!$NR$8,Tipy!LS16=Výsledky!$NR$9),IF(VLOOKUP(Tipy!LS16,'Kategórie hráčov'!$A$2:$B$55,2,FALSE)=30,30,20),0))</f>
        <v>0</v>
      </c>
      <c r="NU22" s="125">
        <f>IF(ISBLANK($NW$3),"",IF(OR(Tipy!LT16=Výsledky!$NU$6,Tipy!LT16=Výsledky!$NU$7,Tipy!LT16=Výsledky!$NU$8,Tipy!LT16=Výsledky!$NU$9),IF(VLOOKUP(Tipy!LT16,'Kategórie hráčov'!$A$2:$B$55,2,FALSE)=30,30,20),0))</f>
        <v>0</v>
      </c>
      <c r="NV22" s="12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9" t="str">
        <f>IF(ISBLANK($NW$3),"",IF(ISBLANK(Tipy!LP16),"-",SUM(NR22:NV22)))</f>
        <v>-</v>
      </c>
      <c r="NX22" s="128"/>
      <c r="NY22" s="125">
        <f>IF(ISBLANK($OD$3),"",IF(ISBLANK(Tipy!LV16),0,IF(AND(Tipy!LV16=Výsledky!$OB$3,Tipy!LX16=Výsledky!$OD$3),60,0)))</f>
        <v>0</v>
      </c>
      <c r="NZ22" s="12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125">
        <f>IF(ISBLANK($OD$3),"",IF(OR(Tipy!LY16=Výsledky!$NY$6,Tipy!LY16=Výsledky!$NY$7,Tipy!LY16=Výsledky!$NY$8,Tipy!LY16=Výsledky!$NY$9),IF(VLOOKUP(Tipy!LY16,'Kategórie hráčov'!$A$2:$B$55,2,FALSE)=30,30,20),0))</f>
        <v>0</v>
      </c>
      <c r="OB22" s="125">
        <f>IF(ISBLANK($OD$3),"",IF(OR(Tipy!LZ16=Výsledky!$OB$6,Tipy!LZ16=Výsledky!$OB$7,Tipy!LZ16=Výsledky!$OB$8,Tipy!LZ16=Výsledky!$OB$9),IF(VLOOKUP(Tipy!LZ16,'Kategórie hráčov'!$A$2:$B$55,2,FALSE)=30,30,20),0))</f>
        <v>0</v>
      </c>
      <c r="OC22" s="12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29" t="str">
        <f>IF(ISBLANK($OD$3),"",IF(ISBLANK(Tipy!LV16),"-",SUM(NY22:OC22)))</f>
        <v>-</v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>
        <f>IF(ISBLANK($NW$3),"",IF(ISBLANK(Tipy!LP17),0,IF(AND(Tipy!LP17=Výsledky!$NU$3,Tipy!LR17=Výsledky!$NW$3),60,0)))</f>
        <v>0</v>
      </c>
      <c r="NS23" s="12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5">
        <f>IF(ISBLANK($NW$3),"",IF(OR(Tipy!LS17=Výsledky!$NR$6,Tipy!LS17=Výsledky!$NR$7,Tipy!LS17=Výsledky!$NR$8,Tipy!LS17=Výsledky!$NR$9),IF(VLOOKUP(Tipy!LS17,'Kategórie hráčov'!$A$2:$B$55,2,FALSE)=30,30,20),0))</f>
        <v>0</v>
      </c>
      <c r="NU23" s="125">
        <f>IF(ISBLANK($NW$3),"",IF(OR(Tipy!LT17=Výsledky!$NU$6,Tipy!LT17=Výsledky!$NU$7,Tipy!LT17=Výsledky!$NU$8,Tipy!LT17=Výsledky!$NU$9),IF(VLOOKUP(Tipy!LT17,'Kategórie hráčov'!$A$2:$B$55,2,FALSE)=30,30,20),0))</f>
        <v>30</v>
      </c>
      <c r="NV23" s="126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9">
        <f>IF(ISBLANK($NW$3),"",IF(ISBLANK(Tipy!LP17),"-",SUM(NR23:NV23)))</f>
        <v>60</v>
      </c>
      <c r="NX23" s="128"/>
      <c r="NY23" s="125">
        <f>IF(ISBLANK($OD$3),"",IF(ISBLANK(Tipy!LV17),0,IF(AND(Tipy!LV17=Výsledky!$OB$3,Tipy!LX17=Výsledky!$OD$3),60,0)))</f>
        <v>0</v>
      </c>
      <c r="NZ23" s="12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125">
        <f>IF(ISBLANK($OD$3),"",IF(OR(Tipy!LY17=Výsledky!$NY$6,Tipy!LY17=Výsledky!$NY$7,Tipy!LY17=Výsledky!$NY$8,Tipy!LY17=Výsledky!$NY$9),IF(VLOOKUP(Tipy!LY17,'Kategórie hráčov'!$A$2:$B$71,2,FALSE)=30,30,20),0))</f>
        <v>20</v>
      </c>
      <c r="OB23" s="125">
        <f>IF(ISBLANK($OD$3),"",IF(OR(Tipy!LZ17=Výsledky!$OB$6,Tipy!LZ17=Výsledky!$OB$7,Tipy!LZ17=Výsledky!$OB$8,Tipy!LZ17=Výsledky!$OB$9),IF(VLOOKUP(Tipy!LZ17,'Kategórie hráčov'!$A$2:$B$55,2,FALSE)=30,30,20),0))</f>
        <v>30</v>
      </c>
      <c r="OC23" s="12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29">
        <f>IF(ISBLANK($OD$3),"",IF(ISBLANK(Tipy!LV17),"-",SUM(NY23:OC23)))</f>
        <v>70</v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>
        <f>IF(ISBLANK($NW$3),"",IF(ISBLANK(Tipy!LP18),0,IF(AND(Tipy!LP18=Výsledky!$NU$3,Tipy!LR18=Výsledky!$NW$3),60,0)))</f>
        <v>0</v>
      </c>
      <c r="NS24" s="12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5">
        <f>IF(ISBLANK($NW$3),"",IF(OR(Tipy!LS18=Výsledky!$NR$6,Tipy!LS18=Výsledky!$NR$7,Tipy!LS18=Výsledky!$NR$8,Tipy!LS18=Výsledky!$NR$9),IF(VLOOKUP(Tipy!LS18,'Kategórie hráčov'!$A$2:$B$55,2,FALSE)=30,30,20),0))</f>
        <v>0</v>
      </c>
      <c r="NU24" s="125">
        <f>IF(ISBLANK($NW$3),"",IF(OR(Tipy!LT18=Výsledky!$NU$6,Tipy!LT18=Výsledky!$NU$7,Tipy!LT18=Výsledky!$NU$8,Tipy!LT18=Výsledky!$NU$9),IF(VLOOKUP(Tipy!LT18,'Kategórie hráčov'!$A$2:$B$55,2,FALSE)=30,30,20),0))</f>
        <v>30</v>
      </c>
      <c r="NV24" s="126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9">
        <f>IF(ISBLANK($NW$3),"",IF(ISBLANK(Tipy!LP18),"-",SUM(NR24:NV24)))</f>
        <v>60</v>
      </c>
      <c r="NX24" s="128"/>
      <c r="NY24" s="125">
        <f>IF(ISBLANK($OD$3),"",IF(ISBLANK(Tipy!LV18),0,IF(AND(Tipy!LV18=Výsledky!$OB$3,Tipy!LX18=Výsledky!$OD$3),60,0)))</f>
        <v>0</v>
      </c>
      <c r="NZ24" s="12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125">
        <f>IF(ISBLANK($OD$3),"",IF(OR(Tipy!LY18=Výsledky!$NY$6,Tipy!LY18=Výsledky!$NY$7,Tipy!LY18=Výsledky!$NY$8,Tipy!LY18=Výsledky!$NY$9),IF(VLOOKUP(Tipy!LY18,'Kategórie hráčov'!$A$2:$B$55,2,FALSE)=30,30,20),0))</f>
        <v>20</v>
      </c>
      <c r="OB24" s="125">
        <f>IF(ISBLANK($OD$3),"",IF(OR(Tipy!LZ18=Výsledky!$OB$6,Tipy!LZ18=Výsledky!$OB$7,Tipy!LZ18=Výsledky!$OB$8,Tipy!LZ18=Výsledky!$OB$9),IF(VLOOKUP(Tipy!LZ18,'Kategórie hráčov'!$A$2:$B$55,2,FALSE)=30,30,20),0))</f>
        <v>30</v>
      </c>
      <c r="OC24" s="12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29">
        <f>IF(ISBLANK($OD$3),"",IF(ISBLANK(Tipy!LV18),"-",SUM(NY24:OC24)))</f>
        <v>70</v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>
        <f>IF(ISBLANK($NW$3),"",IF(ISBLANK(Tipy!LP19),0,IF(AND(Tipy!LP19=Výsledky!$NU$3,Tipy!LR19=Výsledky!$NW$3),60,0)))</f>
        <v>0</v>
      </c>
      <c r="NS25" s="12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5">
        <f>IF(ISBLANK($NW$3),"",IF(OR(Tipy!LS19=Výsledky!$NR$6,Tipy!LS19=Výsledky!$NR$7,Tipy!LS19=Výsledky!$NR$8,Tipy!LS19=Výsledky!$NR$9),IF(VLOOKUP(Tipy!LS19,'Kategórie hráčov'!$A$2:$B$55,2,FALSE)=30,30,20),0))</f>
        <v>0</v>
      </c>
      <c r="NU25" s="125">
        <f>IF(ISBLANK($NW$3),"",IF(OR(Tipy!LT19=Výsledky!$NU$6,Tipy!LT19=Výsledky!$NU$7,Tipy!LT19=Výsledky!$NU$8,Tipy!LT19=Výsledky!$NU$9),IF(VLOOKUP(Tipy!LT19,'Kategórie hráčov'!$A$2:$B$55,2,FALSE)=30,30,20),0))</f>
        <v>0</v>
      </c>
      <c r="NV25" s="12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9" t="str">
        <f>IF(ISBLANK($NW$3),"",IF(ISBLANK(Tipy!LP19),"-",SUM(NR25:NV25)))</f>
        <v>-</v>
      </c>
      <c r="NX25" s="128"/>
      <c r="NY25" s="125">
        <f>IF(ISBLANK($OD$3),"",IF(ISBLANK(Tipy!LV19),0,IF(AND(Tipy!LV19=Výsledky!$OB$3,Tipy!LX19=Výsledky!$OD$3),60,0)))</f>
        <v>0</v>
      </c>
      <c r="NZ25" s="12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125">
        <f>IF(ISBLANK($OD$3),"",IF(OR(Tipy!LY19=Výsledky!$NY$6,Tipy!LY19=Výsledky!$NY$7,Tipy!LY19=Výsledky!$NY$8,Tipy!LY19=Výsledky!$NY$9),IF(VLOOKUP(Tipy!LY19,'Kategórie hráčov'!$A$2:$B$55,2,FALSE)=30,30,20),0))</f>
        <v>0</v>
      </c>
      <c r="OB25" s="125">
        <f>IF(ISBLANK($OD$3),"",IF(OR(Tipy!LZ19=Výsledky!$OB$6,Tipy!LZ19=Výsledky!$OB$7,Tipy!LZ19=Výsledky!$OB$8,Tipy!LZ19=Výsledky!$OB$9),IF(VLOOKUP(Tipy!LZ19,'Kategórie hráčov'!$A$2:$B$55,2,FALSE)=30,30,20),0))</f>
        <v>0</v>
      </c>
      <c r="OC25" s="12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29" t="str">
        <f>IF(ISBLANK($OD$3),"",IF(ISBLANK(Tipy!LV19),"-",SUM(NY25:OC25)))</f>
        <v>-</v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>
        <f>IF(ISBLANK($NW$3),"",IF(ISBLANK(Tipy!LP20),0,IF(AND(Tipy!LP20=Výsledky!$NU$3,Tipy!LR20=Výsledky!$NW$3),60,0)))</f>
        <v>0</v>
      </c>
      <c r="NS26" s="12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5">
        <f>IF(ISBLANK($NW$3),"",IF(OR(Tipy!LS20=Výsledky!$NR$6,Tipy!LS20=Výsledky!$NR$7,Tipy!LS20=Výsledky!$NR$8,Tipy!LS20=Výsledky!$NR$9),IF(VLOOKUP(Tipy!LS20,'Kategórie hráčov'!$A$2:$B$55,2,FALSE)=30,30,20),0))</f>
        <v>0</v>
      </c>
      <c r="NU26" s="125">
        <f>IF(ISBLANK($NW$3),"",IF(OR(Tipy!LT20=Výsledky!$NU$6,Tipy!LT20=Výsledky!$NU$7,Tipy!LT20=Výsledky!$NU$8,Tipy!LT20=Výsledky!$NU$9),IF(VLOOKUP(Tipy!LT20,'Kategórie hráčov'!$A$2:$B$55,2,FALSE)=30,30,20),0))</f>
        <v>30</v>
      </c>
      <c r="NV26" s="12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9">
        <f>IF(ISBLANK($NW$3),"",IF(ISBLANK(Tipy!LP20),"-",SUM(NR26:NV26)))</f>
        <v>50</v>
      </c>
      <c r="NX26" s="128"/>
      <c r="NY26" s="125">
        <f>IF(ISBLANK($OD$3),"",IF(ISBLANK(Tipy!LV20),0,IF(AND(Tipy!LV20=Výsledky!$OB$3,Tipy!LX20=Výsledky!$OD$3),60,0)))</f>
        <v>0</v>
      </c>
      <c r="NZ26" s="12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125">
        <f>IF(ISBLANK($OD$3),"",IF(OR(Tipy!LY20=Výsledky!$NY$6,Tipy!LY20=Výsledky!$NY$7,Tipy!LY20=Výsledky!$NY$8,Tipy!LY20=Výsledky!$NY$9),IF(VLOOKUP(Tipy!LY20,'Kategórie hráčov'!$A$2:$B$55,2,FALSE)=30,30,20),0))</f>
        <v>0</v>
      </c>
      <c r="OB26" s="125">
        <f>IF(ISBLANK($OD$3),"",IF(OR(Tipy!LZ20=Výsledky!$OB$6,Tipy!LZ20=Výsledky!$OB$7,Tipy!LZ20=Výsledky!$OB$8,Tipy!LZ20=Výsledky!$OB$9),IF(VLOOKUP(Tipy!LZ20,'Kategórie hráčov'!$A$2:$B$55,2,FALSE)=30,30,20),0))</f>
        <v>0</v>
      </c>
      <c r="OC26" s="12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29">
        <f>IF(ISBLANK($OD$3),"",IF(ISBLANK(Tipy!LV20),"-",SUM(NY26:OC26)))</f>
        <v>20</v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>
        <f>IF(ISBLANK($NW$3),"",IF(ISBLANK(Tipy!LP21),0,IF(AND(Tipy!LP21=Výsledky!$NU$3,Tipy!LR21=Výsledky!$NW$3),60,0)))</f>
        <v>0</v>
      </c>
      <c r="NS27" s="12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5">
        <f>IF(ISBLANK($NW$3),"",IF(OR(Tipy!LS21=Výsledky!$NR$6,Tipy!LS21=Výsledky!$NR$7,Tipy!LS21=Výsledky!$NR$8,Tipy!LS21=Výsledky!$NR$9),IF(VLOOKUP(Tipy!LS21,'Kategórie hráčov'!$A$2:$B$55,2,FALSE)=30,30,20),0))</f>
        <v>0</v>
      </c>
      <c r="NU27" s="125">
        <f>IF(ISBLANK($NW$3),"",IF(OR(Tipy!LT21=Výsledky!$NU$6,Tipy!LT21=Výsledky!$NU$7,Tipy!LT21=Výsledky!$NU$8,Tipy!LT21=Výsledky!$NU$9),IF(VLOOKUP(Tipy!LT21,'Kategórie hráčov'!$A$2:$B$55,2,FALSE)=30,30,20),0))</f>
        <v>0</v>
      </c>
      <c r="NV27" s="12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9" t="str">
        <f>IF(ISBLANK($NW$3),"",IF(ISBLANK(Tipy!LP21),"-",SUM(NR27:NV27)))</f>
        <v>-</v>
      </c>
      <c r="NX27" s="128"/>
      <c r="NY27" s="125">
        <f>IF(ISBLANK($OD$3),"",IF(ISBLANK(Tipy!LV21),0,IF(AND(Tipy!LV21=Výsledky!$OB$3,Tipy!LX21=Výsledky!$OD$3),60,0)))</f>
        <v>0</v>
      </c>
      <c r="NZ27" s="12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0</v>
      </c>
      <c r="OA27" s="125">
        <f>IF(ISBLANK($OD$3),"",IF(OR(Tipy!LY21=Výsledky!$NY$6,Tipy!LY21=Výsledky!$NY$7,Tipy!LY21=Výsledky!$NY$8,Tipy!LY21=Výsledky!$NY$9),IF(VLOOKUP(Tipy!LY21,'Kategórie hráčov'!$A$2:$B$55,2,FALSE)=30,30,20),0))</f>
        <v>0</v>
      </c>
      <c r="OB27" s="125">
        <f>IF(ISBLANK($OD$3),"",IF(OR(Tipy!LZ21=Výsledky!$OB$6,Tipy!LZ21=Výsledky!$OB$7,Tipy!LZ21=Výsledky!$OB$8,Tipy!LZ21=Výsledky!$OB$9),IF(VLOOKUP(Tipy!LZ21,'Kategórie hráčov'!$A$2:$B$55,2,FALSE)=30,30,20),0))</f>
        <v>0</v>
      </c>
      <c r="OC27" s="12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129" t="str">
        <f>IF(ISBLANK($OD$3),"",IF(ISBLANK(Tipy!LV21),"-",SUM(NY27:OC27)))</f>
        <v>-</v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>
        <f>IF(ISBLANK($NW$3),"",IF(ISBLANK(Tipy!LP22),0,IF(AND(Tipy!LP22=Výsledky!$NU$3,Tipy!LR22=Výsledky!$NW$3),60,0)))</f>
        <v>0</v>
      </c>
      <c r="NS28" s="12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5">
        <f>IF(ISBLANK($NW$3),"",IF(OR(Tipy!LS22=Výsledky!$NR$6,Tipy!LS22=Výsledky!$NR$7,Tipy!LS22=Výsledky!$NR$8,Tipy!LS22=Výsledky!$NR$9),IF(VLOOKUP(Tipy!LS22,'Kategórie hráčov'!$A$2:$B$55,2,FALSE)=30,30,20),0))</f>
        <v>0</v>
      </c>
      <c r="NU28" s="125">
        <f>IF(ISBLANK($NW$3),"",IF(OR(Tipy!LT22=Výsledky!$NU$6,Tipy!LT22=Výsledky!$NU$7,Tipy!LT22=Výsledky!$NU$8,Tipy!LT22=Výsledky!$NU$9),IF(VLOOKUP(Tipy!LT22,'Kategórie hráčov'!$A$2:$B$55,2,FALSE)=30,30,20),0))</f>
        <v>30</v>
      </c>
      <c r="NV28" s="126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9">
        <f>IF(ISBLANK($NW$3),"",IF(ISBLANK(Tipy!LP22),"-",SUM(NR28:NV28)))</f>
        <v>60</v>
      </c>
      <c r="NX28" s="128"/>
      <c r="NY28" s="125">
        <f>IF(ISBLANK($OD$3),"",IF(ISBLANK(Tipy!LV22),0,IF(AND(Tipy!LV22=Výsledky!$OB$3,Tipy!LX22=Výsledky!$OD$3),60,0)))</f>
        <v>0</v>
      </c>
      <c r="NZ28" s="12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20</v>
      </c>
      <c r="OA28" s="125">
        <f>IF(ISBLANK($OD$3),"",IF(OR(Tipy!LY22=Výsledky!$NY$6,Tipy!LY22=Výsledky!$NY$7,Tipy!LY22=Výsledky!$NY$8,Tipy!LY22=Výsledky!$NY$9),IF(VLOOKUP(Tipy!LY22,'Kategórie hráčov'!$A$2:$B$55,2,FALSE)=30,30,20),0))</f>
        <v>20</v>
      </c>
      <c r="OB28" s="125">
        <f>IF(ISBLANK($OD$3),"",IF(OR(Tipy!LZ22=Výsledky!$OB$6,Tipy!LZ22=Výsledky!$OB$7,Tipy!LZ22=Výsledky!$OB$8,Tipy!LZ22=Výsledky!$OB$9),IF(VLOOKUP(Tipy!LZ22,'Kategórie hráčov'!$A$2:$B$55,2,FALSE)=30,30,20),0))</f>
        <v>20</v>
      </c>
      <c r="OC28" s="126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29">
        <f>IF(ISBLANK($OD$3),"",IF(ISBLANK(Tipy!LV22),"-",SUM(NY28:OC28)))</f>
        <v>60</v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>
        <f>IF(ISBLANK($NW$3),"",IF(ISBLANK(Tipy!LP23),0,IF(AND(Tipy!LP23=Výsledky!$NU$3,Tipy!LR23=Výsledky!$NW$3),60,0)))</f>
        <v>0</v>
      </c>
      <c r="NS29" s="12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5">
        <f>IF(ISBLANK($NW$3),"",IF(OR(Tipy!LS23=Výsledky!$NR$6,Tipy!LS23=Výsledky!$NR$7,Tipy!LS23=Výsledky!$NR$8,Tipy!LS23=Výsledky!$NR$9),IF(VLOOKUP(Tipy!LS23,'Kategórie hráčov'!$A$2:$B$55,2,FALSE)=30,30,20),0))</f>
        <v>20</v>
      </c>
      <c r="NU29" s="125">
        <f>IF(ISBLANK($NW$3),"",IF(OR(Tipy!LT23=Výsledky!$NU$6,Tipy!LT23=Výsledky!$NU$7,Tipy!LT23=Výsledky!$NU$8,Tipy!LT23=Výsledky!$NU$9),IF(VLOOKUP(Tipy!LT23,'Kategórie hráčov'!$A$2:$B$55,2,FALSE)=30,30,20),0))</f>
        <v>30</v>
      </c>
      <c r="NV29" s="126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9">
        <f>IF(ISBLANK($NW$3),"",IF(ISBLANK(Tipy!LP23),"-",SUM(NR29:NV29)))</f>
        <v>80</v>
      </c>
      <c r="NX29" s="128"/>
      <c r="NY29" s="125">
        <f>IF(ISBLANK($OD$3),"",IF(ISBLANK(Tipy!LV23),0,IF(AND(Tipy!LV23=Výsledky!$OB$3,Tipy!LX23=Výsledky!$OD$3),60,0)))</f>
        <v>0</v>
      </c>
      <c r="NZ29" s="12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20</v>
      </c>
      <c r="OA29" s="125">
        <f>IF(ISBLANK($OD$3),"",IF(OR(Tipy!LY23=Výsledky!$NY$6,Tipy!LY23=Výsledky!$NY$7,Tipy!LY23=Výsledky!$NY$8,Tipy!LY23=Výsledky!$NY$9),IF(VLOOKUP(Tipy!LY23,'Kategórie hráčov'!$A$2:$B$55,2,FALSE)=30,30,20),0))</f>
        <v>0</v>
      </c>
      <c r="OB29" s="125">
        <f>IF(ISBLANK($OD$3),"",IF(OR(Tipy!LZ23=Výsledky!$OB$6,Tipy!LZ23=Výsledky!$OB$7,Tipy!LZ23=Výsledky!$OB$8,Tipy!LZ23=Výsledky!$OB$9),IF(VLOOKUP(Tipy!LZ23,'Kategórie hráčov'!$A$2:$B$55,2,FALSE)=30,30,20),0))</f>
        <v>30</v>
      </c>
      <c r="OC29" s="12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29">
        <f>IF(ISBLANK($OD$3),"",IF(ISBLANK(Tipy!LV23),"-",SUM(NY29:OC29)))</f>
        <v>50</v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>
        <f>IF(ISBLANK($NW$3),"",IF(ISBLANK(Tipy!LP24),0,IF(AND(Tipy!LP24=Výsledky!$NU$3,Tipy!LR24=Výsledky!$NW$3),60,0)))</f>
        <v>0</v>
      </c>
      <c r="NS30" s="12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5">
        <f>IF(ISBLANK($NW$3),"",IF(OR(Tipy!LS24=Výsledky!$NR$6,Tipy!LS24=Výsledky!$NR$7,Tipy!LS24=Výsledky!$NR$8,Tipy!LS24=Výsledky!$NR$9),IF(VLOOKUP(Tipy!LS24,'Kategórie hráčov'!$A$2:$B$55,2,FALSE)=30,30,20),0))</f>
        <v>0</v>
      </c>
      <c r="NU30" s="125">
        <f>IF(ISBLANK($NW$3),"",IF(OR(Tipy!LT24=Výsledky!$NU$6,Tipy!LT24=Výsledky!$NU$7,Tipy!LT24=Výsledky!$NU$8,Tipy!LT24=Výsledky!$NU$9),IF(VLOOKUP(Tipy!LT24,'Kategórie hráčov'!$A$2:$B$55,2,FALSE)=30,30,20),0))</f>
        <v>0</v>
      </c>
      <c r="NV30" s="12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9">
        <f>IF(ISBLANK($NW$3),"",IF(ISBLANK(Tipy!LP24),"-",SUM(NR30:NV30)))</f>
        <v>20</v>
      </c>
      <c r="NX30" s="128"/>
      <c r="NY30" s="125">
        <f>IF(ISBLANK($OD$3),"",IF(ISBLANK(Tipy!LV24),0,IF(AND(Tipy!LV24=Výsledky!$OB$3,Tipy!LX24=Výsledky!$OD$3),60,0)))</f>
        <v>0</v>
      </c>
      <c r="NZ30" s="12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25">
        <f>IF(ISBLANK($OD$3),"",IF(OR(Tipy!LY24=Výsledky!$NY$6,Tipy!LY24=Výsledky!$NY$7,Tipy!LY24=Výsledky!$NY$8,Tipy!LY24=Výsledky!$NY$9),IF(VLOOKUP(Tipy!LY24,'Kategórie hráčov'!$A$2:$B$55,2,FALSE)=30,30,20),0))</f>
        <v>20</v>
      </c>
      <c r="OB30" s="125">
        <f>IF(ISBLANK($OD$3),"",IF(OR(Tipy!LZ24=Výsledky!$OB$6,Tipy!LZ24=Výsledky!$OB$7,Tipy!LZ24=Výsledky!$OB$8,Tipy!LZ24=Výsledky!$OB$9),IF(VLOOKUP(Tipy!LZ24,'Kategórie hráčov'!$A$2:$B$55,2,FALSE)=30,30,20),0))</f>
        <v>0</v>
      </c>
      <c r="OC30" s="12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29">
        <f>IF(ISBLANK($OD$3),"",IF(ISBLANK(Tipy!LV24),"-",SUM(NY30:OC30)))</f>
        <v>40</v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>
        <f>IF(ISBLANK($NW$3),"",IF(ISBLANK(Tipy!LP25),0,IF(AND(Tipy!LP25=Výsledky!$NU$3,Tipy!LR25=Výsledky!$NW$3),60,0)))</f>
        <v>60</v>
      </c>
      <c r="NS31" s="12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5">
        <f>IF(ISBLANK($NW$3),"",IF(OR(Tipy!LS25=Výsledky!$NR$6,Tipy!LS25=Výsledky!$NR$7,Tipy!LS25=Výsledky!$NR$8,Tipy!LS25=Výsledky!$NR$9),IF(VLOOKUP(Tipy!LS25,'Kategórie hráčov'!$A$2:$B$55,2,FALSE)=30,30,20),0))</f>
        <v>20</v>
      </c>
      <c r="NU31" s="125">
        <f>IF(ISBLANK($NW$3),"",IF(OR(Tipy!LT25=Výsledky!$NU$6,Tipy!LT25=Výsledky!$NU$7,Tipy!LT25=Výsledky!$NU$8,Tipy!LT25=Výsledky!$NU$9),IF(VLOOKUP(Tipy!LT25,'Kategórie hráčov'!$A$2:$B$55,2,FALSE)=30,30,20),0))</f>
        <v>30</v>
      </c>
      <c r="NV31" s="12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9">
        <f>IF(ISBLANK($NW$3),"",IF(ISBLANK(Tipy!LP25),"-",SUM(NR31:NV31)))</f>
        <v>110</v>
      </c>
      <c r="NX31" s="128"/>
      <c r="NY31" s="125">
        <f>IF(ISBLANK($OD$3),"",IF(ISBLANK(Tipy!LV25),0,IF(AND(Tipy!LV25=Výsledky!$OB$3,Tipy!LX25=Výsledky!$OD$3),60,0)))</f>
        <v>0</v>
      </c>
      <c r="NZ31" s="12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25">
        <f>IF(ISBLANK($OD$3),"",IF(OR(Tipy!LY25=Výsledky!$NY$6,Tipy!LY25=Výsledky!$NY$7,Tipy!LY25=Výsledky!$NY$8,Tipy!LY25=Výsledky!$NY$9),IF(VLOOKUP(Tipy!LY25,'Kategórie hráčov'!$A$2:$B$55,2,FALSE)=30,30,20),0))</f>
        <v>20</v>
      </c>
      <c r="OB31" s="125">
        <f>IF(ISBLANK($OD$3),"",IF(OR(Tipy!LZ25=Výsledky!$OB$6,Tipy!LZ25=Výsledky!$OB$7,Tipy!LZ25=Výsledky!$OB$8,Tipy!LZ25=Výsledky!$OB$9),IF(VLOOKUP(Tipy!LZ25,'Kategórie hráčov'!$A$2:$B$55,2,FALSE)=30,30,20),0))</f>
        <v>0</v>
      </c>
      <c r="OC31" s="12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29">
        <f>IF(ISBLANK($OD$3),"",IF(ISBLANK(Tipy!LV25),"-",SUM(NY31:OC31)))</f>
        <v>40</v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>
        <f>IF(ISBLANK($NW$3),"",IF(ISBLANK(Tipy!LP26),0,IF(AND(Tipy!LP26=Výsledky!$NU$3,Tipy!LR26=Výsledky!$NW$3),60,0)))</f>
        <v>0</v>
      </c>
      <c r="NS32" s="12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5">
        <f>IF(ISBLANK($NW$3),"",IF(OR(Tipy!LS26=Výsledky!$NR$6,Tipy!LS26=Výsledky!$NR$7,Tipy!LS26=Výsledky!$NR$8,Tipy!LS26=Výsledky!$NR$9),IF(VLOOKUP(Tipy!LS26,'Kategórie hráčov'!$A$2:$B$55,2,FALSE)=30,30,20),0))</f>
        <v>0</v>
      </c>
      <c r="NU32" s="125">
        <f>IF(ISBLANK($NW$3),"",IF(OR(Tipy!LT26=Výsledky!$NU$6,Tipy!LT26=Výsledky!$NU$7,Tipy!LT26=Výsledky!$NU$8,Tipy!LT26=Výsledky!$NU$9),IF(VLOOKUP(Tipy!LT26,'Kategórie hráčov'!$A$2:$B$55,2,FALSE)=30,30,20),0))</f>
        <v>0</v>
      </c>
      <c r="NV32" s="12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9" t="str">
        <f>IF(ISBLANK($NW$3),"",IF(ISBLANK(Tipy!LP26),"-",SUM(NR32:NV32)))</f>
        <v>-</v>
      </c>
      <c r="NX32" s="128"/>
      <c r="NY32" s="125">
        <f>IF(ISBLANK($OD$3),"",IF(ISBLANK(Tipy!LV26),0,IF(AND(Tipy!LV26=Výsledky!$OB$3,Tipy!LX26=Výsledky!$OD$3),60,0)))</f>
        <v>0</v>
      </c>
      <c r="NZ32" s="12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25">
        <f>IF(ISBLANK($OD$3),"",IF(OR(Tipy!LY26=Výsledky!$NY$6,Tipy!LY26=Výsledky!$NY$7,Tipy!LY26=Výsledky!$NY$8,Tipy!LY26=Výsledky!$NY$9),IF(VLOOKUP(Tipy!LY26,'Kategórie hráčov'!$A$2:$B$55,2,FALSE)=30,30,20),0))</f>
        <v>0</v>
      </c>
      <c r="OB32" s="125">
        <f>IF(ISBLANK($OD$3),"",IF(OR(Tipy!LZ26=Výsledky!$OB$6,Tipy!LZ26=Výsledky!$OB$7,Tipy!LZ26=Výsledky!$OB$8,Tipy!LZ26=Výsledky!$OB$9),IF(VLOOKUP(Tipy!LZ26,'Kategórie hráčov'!$A$2:$B$55,2,FALSE)=30,30,20),0))</f>
        <v>0</v>
      </c>
      <c r="OC32" s="12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29" t="str">
        <f>IF(ISBLANK($OD$3),"",IF(ISBLANK(Tipy!LV26),"-",SUM(NY32:OC32)))</f>
        <v>-</v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>
        <f>IF(ISBLANK($NW$3),"",IF(ISBLANK(Tipy!LP27),0,IF(AND(Tipy!LP27=Výsledky!$NU$3,Tipy!LR27=Výsledky!$NW$3),60,0)))</f>
        <v>0</v>
      </c>
      <c r="NS33" s="12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5">
        <f>IF(ISBLANK($NW$3),"",IF(OR(Tipy!LS27=Výsledky!$NR$6,Tipy!LS27=Výsledky!$NR$7,Tipy!LS27=Výsledky!$NR$8,Tipy!LS27=Výsledky!$NR$9),IF(VLOOKUP(Tipy!LS27,'Kategórie hráčov'!$A$2:$B$55,2,FALSE)=30,30,20),0))</f>
        <v>0</v>
      </c>
      <c r="NU33" s="125">
        <f>IF(ISBLANK($NW$3),"",IF(OR(Tipy!LT27=Výsledky!$NU$6,Tipy!LT27=Výsledky!$NU$7,Tipy!LT27=Výsledky!$NU$8,Tipy!LT27=Výsledky!$NU$9),IF(VLOOKUP(Tipy!LT27,'Kategórie hráčov'!$A$2:$B$55,2,FALSE)=30,30,20),0))</f>
        <v>0</v>
      </c>
      <c r="NV33" s="12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9" t="str">
        <f>IF(ISBLANK($NW$3),"",IF(ISBLANK(Tipy!LP27),"-",SUM(NR33:NV33)))</f>
        <v>-</v>
      </c>
      <c r="NX33" s="128"/>
      <c r="NY33" s="125">
        <f>IF(ISBLANK($OD$3),"",IF(ISBLANK(Tipy!LV27),0,IF(AND(Tipy!LV27=Výsledky!$OB$3,Tipy!LX27=Výsledky!$OD$3),60,0)))</f>
        <v>0</v>
      </c>
      <c r="NZ33" s="12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0</v>
      </c>
      <c r="OA33" s="125">
        <f>IF(ISBLANK($OD$3),"",IF(OR(Tipy!LY27=Výsledky!$NY$6,Tipy!LY27=Výsledky!$NY$7,Tipy!LY27=Výsledky!$NY$8,Tipy!LY27=Výsledky!$NY$9),IF(VLOOKUP(Tipy!LY27,'Kategórie hráčov'!$A$2:$B$55,2,FALSE)=30,30,20),0))</f>
        <v>0</v>
      </c>
      <c r="OB33" s="125">
        <f>IF(ISBLANK($OD$3),"",IF(OR(Tipy!LZ27=Výsledky!$OB$6,Tipy!LZ27=Výsledky!$OB$7,Tipy!LZ27=Výsledky!$OB$8,Tipy!LZ27=Výsledky!$OB$9),IF(VLOOKUP(Tipy!LZ27,'Kategórie hráčov'!$A$2:$B$55,2,FALSE)=30,30,20),0))</f>
        <v>0</v>
      </c>
      <c r="OC33" s="12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129" t="str">
        <f>IF(ISBLANK($OD$3),"",IF(ISBLANK(Tipy!LV27),"-",SUM(NY33:OC33)))</f>
        <v>-</v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>
        <f>IF(ISBLANK($NW$3),"",IF(ISBLANK(Tipy!LP28),0,IF(AND(Tipy!LP28=Výsledky!$NU$3,Tipy!LR28=Výsledky!$NW$3),60,0)))</f>
        <v>0</v>
      </c>
      <c r="NS34" s="12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5">
        <f>IF(ISBLANK($NW$3),"",IF(OR(Tipy!LS28=Výsledky!$NR$6,Tipy!LS28=Výsledky!$NR$7,Tipy!LS28=Výsledky!$NR$8,Tipy!LS28=Výsledky!$NR$9),IF(VLOOKUP(Tipy!LS28,'Kategórie hráčov'!$A$2:$B$55,2,FALSE)=30,30,20),0))</f>
        <v>0</v>
      </c>
      <c r="NU34" s="125">
        <f>IF(ISBLANK($NW$3),"",IF(OR(Tipy!LT28=Výsledky!$NU$6,Tipy!LT28=Výsledky!$NU$7,Tipy!LT28=Výsledky!$NU$8,Tipy!LT28=Výsledky!$NU$9),IF(VLOOKUP(Tipy!LT28,'Kategórie hráčov'!$A$2:$B$55,2,FALSE)=30,30,20),0))</f>
        <v>0</v>
      </c>
      <c r="NV34" s="12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9" t="str">
        <f>IF(ISBLANK($NW$3),"",IF(ISBLANK(Tipy!LP28),"-",SUM(NR34:NV34)))</f>
        <v>-</v>
      </c>
      <c r="NX34" s="128"/>
      <c r="NY34" s="125">
        <f>IF(ISBLANK($OD$3),"",IF(ISBLANK(Tipy!LV28),0,IF(AND(Tipy!LV28=Výsledky!$OB$3,Tipy!LX28=Výsledky!$OD$3),60,0)))</f>
        <v>0</v>
      </c>
      <c r="NZ34" s="12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25">
        <f>IF(ISBLANK($OD$3),"",IF(OR(Tipy!LY28=Výsledky!$NY$6,Tipy!LY28=Výsledky!$NY$7,Tipy!LY28=Výsledky!$NY$8,Tipy!LY28=Výsledky!$NY$9),IF(VLOOKUP(Tipy!LY28,'Kategórie hráčov'!$A$2:$B$55,2,FALSE)=30,30,20),0))</f>
        <v>0</v>
      </c>
      <c r="OB34" s="125">
        <f>IF(ISBLANK($OD$3),"",IF(OR(Tipy!LZ28=Výsledky!$OB$6,Tipy!LZ28=Výsledky!$OB$7,Tipy!LZ28=Výsledky!$OB$8,Tipy!LZ28=Výsledky!$OB$9),IF(VLOOKUP(Tipy!LZ28,'Kategórie hráčov'!$A$2:$B$55,2,FALSE)=30,30,20),0))</f>
        <v>0</v>
      </c>
      <c r="OC34" s="12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29" t="str">
        <f>IF(ISBLANK($OD$3),"",IF(ISBLANK(Tipy!LV28),"-",SUM(NY34:OC34)))</f>
        <v>-</v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>
        <f>IF(ISBLANK($NW$3),"",IF(ISBLANK(Tipy!LP29),0,IF(AND(Tipy!LP29=Výsledky!$NU$3,Tipy!LR29=Výsledky!$NW$3),60,0)))</f>
        <v>0</v>
      </c>
      <c r="NS35" s="12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5">
        <f>IF(ISBLANK($NW$3),"",IF(OR(Tipy!LS29=Výsledky!$NR$6,Tipy!LS29=Výsledky!$NR$7,Tipy!LS29=Výsledky!$NR$8,Tipy!LS29=Výsledky!$NR$9),IF(VLOOKUP(Tipy!LS29,'Kategórie hráčov'!$A$2:$B$55,2,FALSE)=30,30,20),0))</f>
        <v>0</v>
      </c>
      <c r="NU35" s="125">
        <f>IF(ISBLANK($NW$3),"",IF(OR(Tipy!LT29=Výsledky!$NU$6,Tipy!LT29=Výsledky!$NU$7,Tipy!LT29=Výsledky!$NU$8,Tipy!LT29=Výsledky!$NU$9),IF(VLOOKUP(Tipy!LT29,'Kategórie hráčov'!$A$2:$B$55,2,FALSE)=30,30,20),0))</f>
        <v>0</v>
      </c>
      <c r="NV35" s="12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9" t="str">
        <f>IF(ISBLANK($NW$3),"",IF(ISBLANK(Tipy!LP29),"-",SUM(NR35:NV35)))</f>
        <v>-</v>
      </c>
      <c r="NX35" s="128"/>
      <c r="NY35" s="125">
        <f>IF(ISBLANK($OD$3),"",IF(ISBLANK(Tipy!LV29),0,IF(AND(Tipy!LV29=Výsledky!$OB$3,Tipy!LX29=Výsledky!$OD$3),60,0)))</f>
        <v>0</v>
      </c>
      <c r="NZ35" s="12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25">
        <f>IF(ISBLANK($OD$3),"",IF(OR(Tipy!LY29=Výsledky!$NY$6,Tipy!LY29=Výsledky!$NY$7,Tipy!LY29=Výsledky!$NY$8,Tipy!LY29=Výsledky!$NY$9),IF(VLOOKUP(Tipy!LY29,'Kategórie hráčov'!$A$2:$B$55,2,FALSE)=30,30,20),0))</f>
        <v>0</v>
      </c>
      <c r="OB35" s="125">
        <f>IF(ISBLANK($OD$3),"",IF(OR(Tipy!LZ29=Výsledky!$OB$6,Tipy!LZ29=Výsledky!$OB$7,Tipy!LZ29=Výsledky!$OB$8,Tipy!LZ29=Výsledky!$OB$9),IF(VLOOKUP(Tipy!LZ29,'Kategórie hráčov'!$A$2:$B$55,2,FALSE)=30,30,20),0))</f>
        <v>0</v>
      </c>
      <c r="OC35" s="12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29" t="str">
        <f>IF(ISBLANK($OD$3),"",IF(ISBLANK(Tipy!LV29),"-",SUM(NY35:OC35)))</f>
        <v>-</v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>
        <f>IF(ISBLANK($NW$3),"",IF(ISBLANK(Tipy!LP30),0,IF(AND(Tipy!LP30=Výsledky!$NU$3,Tipy!LR30=Výsledky!$NW$3),60,0)))</f>
        <v>0</v>
      </c>
      <c r="NS36" s="12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5">
        <f>IF(ISBLANK($NW$3),"",IF(OR(Tipy!LS30=Výsledky!$NR$6,Tipy!LS30=Výsledky!$NR$7,Tipy!LS30=Výsledky!$NR$8,Tipy!LS30=Výsledky!$NR$9),IF(VLOOKUP(Tipy!LS30,'Kategórie hráčov'!$A$2:$B$55,2,FALSE)=30,30,20),0))</f>
        <v>0</v>
      </c>
      <c r="NU36" s="125">
        <f>IF(ISBLANK($NW$3),"",IF(OR(Tipy!LT30=Výsledky!$NU$6,Tipy!LT30=Výsledky!$NU$7,Tipy!LT30=Výsledky!$NU$8,Tipy!LT30=Výsledky!$NU$9),IF(VLOOKUP(Tipy!LT30,'Kategórie hráčov'!$A$2:$B$55,2,FALSE)=30,30,20),0))</f>
        <v>0</v>
      </c>
      <c r="NV36" s="12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9" t="str">
        <f>IF(ISBLANK($NW$3),"",IF(ISBLANK(Tipy!LP30),"-",SUM(NR36:NV36)))</f>
        <v>-</v>
      </c>
      <c r="NX36" s="128"/>
      <c r="NY36" s="125">
        <f>IF(ISBLANK($OD$3),"",IF(ISBLANK(Tipy!LV30),0,IF(AND(Tipy!LV30=Výsledky!$OB$3,Tipy!LX30=Výsledky!$OD$3),60,0)))</f>
        <v>0</v>
      </c>
      <c r="NZ36" s="12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25">
        <f>IF(ISBLANK($OD$3),"",IF(OR(Tipy!LY30=Výsledky!$NY$6,Tipy!LY30=Výsledky!$NY$7,Tipy!LY30=Výsledky!$NY$8,Tipy!LY30=Výsledky!$NY$9),IF(VLOOKUP(Tipy!LY30,'Kategórie hráčov'!$A$2:$B$55,2,FALSE)=30,30,20),0))</f>
        <v>0</v>
      </c>
      <c r="OB36" s="125">
        <f>IF(ISBLANK($OD$3),"",IF(OR(Tipy!LZ30=Výsledky!$OB$6,Tipy!LZ30=Výsledky!$OB$7,Tipy!LZ30=Výsledky!$OB$8,Tipy!LZ30=Výsledky!$OB$9),IF(VLOOKUP(Tipy!LZ30,'Kategórie hráčov'!$A$2:$B$55,2,FALSE)=30,30,20),0))</f>
        <v>0</v>
      </c>
      <c r="OC36" s="12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29" t="str">
        <f>IF(ISBLANK($OD$3),"",IF(ISBLANK(Tipy!LV30),"-",SUM(NY36:OC36)))</f>
        <v>-</v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>
        <f>IF(ISBLANK($NW$3),"",IF(ISBLANK(Tipy!LP31),0,IF(AND(Tipy!LP31=Výsledky!$NU$3,Tipy!LR31=Výsledky!$NW$3),60,0)))</f>
        <v>0</v>
      </c>
      <c r="NS37" s="12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5">
        <f>IF(ISBLANK($NW$3),"",IF(OR(Tipy!LS31=Výsledky!$NR$6,Tipy!LS31=Výsledky!$NR$7,Tipy!LS31=Výsledky!$NR$8,Tipy!LS31=Výsledky!$NR$9),IF(VLOOKUP(Tipy!LS31,'Kategórie hráčov'!$A$2:$B$55,2,FALSE)=30,30,20),0))</f>
        <v>0</v>
      </c>
      <c r="NU37" s="125">
        <f>IF(ISBLANK($NW$3),"",IF(OR(Tipy!LT31=Výsledky!$NU$6,Tipy!LT31=Výsledky!$NU$7,Tipy!LT31=Výsledky!$NU$8,Tipy!LT31=Výsledky!$NU$9),IF(VLOOKUP(Tipy!LT31,'Kategórie hráčov'!$A$2:$B$55,2,FALSE)=30,30,20),0))</f>
        <v>0</v>
      </c>
      <c r="NV37" s="12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9" t="str">
        <f>IF(ISBLANK($NW$3),"",IF(ISBLANK(Tipy!LP31),"-",SUM(NR37:NV37)))</f>
        <v>-</v>
      </c>
      <c r="NX37" s="128"/>
      <c r="NY37" s="125">
        <f>IF(ISBLANK($OD$3),"",IF(ISBLANK(Tipy!LV31),0,IF(AND(Tipy!LV31=Výsledky!$OB$3,Tipy!LX31=Výsledky!$OD$3),60,0)))</f>
        <v>0</v>
      </c>
      <c r="NZ37" s="12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25">
        <f>IF(ISBLANK($OD$3),"",IF(OR(Tipy!LY31=Výsledky!$NY$6,Tipy!LY31=Výsledky!$NY$7,Tipy!LY31=Výsledky!$NY$8,Tipy!LY31=Výsledky!$NY$9),IF(VLOOKUP(Tipy!LY31,'Kategórie hráčov'!$A$2:$B$55,2,FALSE)=30,30,20),0))</f>
        <v>0</v>
      </c>
      <c r="OB37" s="125">
        <f>IF(ISBLANK($OD$3),"",IF(OR(Tipy!LZ31=Výsledky!$OB$6,Tipy!LZ31=Výsledky!$OB$7,Tipy!LZ31=Výsledky!$OB$8,Tipy!LZ31=Výsledky!$OB$9),IF(VLOOKUP(Tipy!LZ31,'Kategórie hráčov'!$A$2:$B$55,2,FALSE)=30,30,20),0))</f>
        <v>0</v>
      </c>
      <c r="OC37" s="12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29" t="str">
        <f>IF(ISBLANK($OD$3),"",IF(ISBLANK(Tipy!LV31),"-",SUM(NY37:OC37)))</f>
        <v>-</v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>
        <f>IF(ISBLANK($NW$3),"",IF(ISBLANK(Tipy!LP32),0,IF(AND(Tipy!LP32=Výsledky!$NU$3,Tipy!LR32=Výsledky!$NW$3),60,0)))</f>
        <v>60</v>
      </c>
      <c r="NS38" s="12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5">
        <f>IF(ISBLANK($NW$3),"",IF(OR(Tipy!LS32=Výsledky!$NR$6,Tipy!LS32=Výsledky!$NR$7,Tipy!LS32=Výsledky!$NR$8,Tipy!LS32=Výsledky!$NR$9),IF(VLOOKUP(Tipy!LS32,'Kategórie hráčov'!$A$2:$B$55,2,FALSE)=30,30,20),0))</f>
        <v>0</v>
      </c>
      <c r="NU38" s="125">
        <f>IF(ISBLANK($NW$3),"",IF(OR(Tipy!LT32=Výsledky!$NU$6,Tipy!LT32=Výsledky!$NU$7,Tipy!LT32=Výsledky!$NU$8,Tipy!LT32=Výsledky!$NU$9),IF(VLOOKUP(Tipy!LT32,'Kategórie hráčov'!$A$2:$B$55,2,FALSE)=30,30,20),0))</f>
        <v>0</v>
      </c>
      <c r="NV38" s="12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9">
        <f>IF(ISBLANK($NW$3),"",IF(ISBLANK(Tipy!LP32),"-",SUM(NR38:NV38)))</f>
        <v>60</v>
      </c>
      <c r="NX38" s="128"/>
      <c r="NY38" s="125">
        <f>IF(ISBLANK($OD$3),"",IF(ISBLANK(Tipy!LV32),0,IF(AND(Tipy!LV32=Výsledky!$OB$3,Tipy!LX32=Výsledky!$OD$3),60,0)))</f>
        <v>0</v>
      </c>
      <c r="NZ38" s="12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25">
        <f>IF(ISBLANK($OD$3),"",IF(OR(Tipy!LY32=Výsledky!$NY$6,Tipy!LY32=Výsledky!$NY$7,Tipy!LY32=Výsledky!$NY$8,Tipy!LY32=Výsledky!$NY$9),IF(VLOOKUP(Tipy!LY32,'Kategórie hráčov'!$A$2:$B$55,2,FALSE)=30,30,20),0))</f>
        <v>20</v>
      </c>
      <c r="OB38" s="125">
        <f>IF(ISBLANK($OD$3),"",IF(OR(Tipy!LZ32=Výsledky!$OB$6,Tipy!LZ32=Výsledky!$OB$7,Tipy!LZ32=Výsledky!$OB$8,Tipy!LZ32=Výsledky!$OB$9),IF(VLOOKUP(Tipy!LZ32,'Kategórie hráčov'!$A$2:$B$55,2,FALSE)=30,30,20),0))</f>
        <v>0</v>
      </c>
      <c r="OC38" s="12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129">
        <f>IF(ISBLANK($OD$3),"",IF(ISBLANK(Tipy!LV32),"-",SUM(NY38:OC38)))</f>
        <v>40</v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>
        <f>IF(ISBLANK($NW$3),"",IF(ISBLANK(Tipy!LP33),0,IF(AND(Tipy!LP33=Výsledky!$NU$3,Tipy!LR33=Výsledky!$NW$3),60,0)))</f>
        <v>0</v>
      </c>
      <c r="NS39" s="12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5">
        <f>IF(ISBLANK($NW$3),"",IF(OR(Tipy!LS33=Výsledky!$NR$6,Tipy!LS33=Výsledky!$NR$7,Tipy!LS33=Výsledky!$NR$8,Tipy!LS33=Výsledky!$NR$9),IF(VLOOKUP(Tipy!LS33,'Kategórie hráčov'!$A$2:$B$55,2,FALSE)=30,30,20),0))</f>
        <v>0</v>
      </c>
      <c r="NU39" s="125">
        <f>IF(ISBLANK($NW$3),"",IF(OR(Tipy!LT33=Výsledky!$NU$6,Tipy!LT33=Výsledky!$NU$7,Tipy!LT33=Výsledky!$NU$8,Tipy!LT33=Výsledky!$NU$9),IF(VLOOKUP(Tipy!LT33,'Kategórie hráčov'!$A$2:$B$55,2,FALSE)=30,30,20),0))</f>
        <v>30</v>
      </c>
      <c r="NV39" s="12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9">
        <f>IF(ISBLANK($NW$3),"",IF(ISBLANK(Tipy!LP33),"-",SUM(NR39:NV39)))</f>
        <v>50</v>
      </c>
      <c r="NX39" s="128"/>
      <c r="NY39" s="125">
        <f>IF(ISBLANK($OD$3),"",IF(ISBLANK(Tipy!LV33),0,IF(AND(Tipy!LV33=Výsledky!$OB$3,Tipy!LX33=Výsledky!$OD$3),60,0)))</f>
        <v>0</v>
      </c>
      <c r="NZ39" s="12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20</v>
      </c>
      <c r="OA39" s="125">
        <f>IF(ISBLANK($OD$3),"",IF(OR(Tipy!LY33=Výsledky!$NY$6,Tipy!LY33=Výsledky!$NY$7,Tipy!LY33=Výsledky!$NY$8,Tipy!LY33=Výsledky!$NY$9),IF(VLOOKUP(Tipy!LY33,'Kategórie hráčov'!$A$2:$B$55,2,FALSE)=30,30,20),0))</f>
        <v>20</v>
      </c>
      <c r="OB39" s="125">
        <f>IF(ISBLANK($OD$3),"",IF(OR(Tipy!LZ33=Výsledky!$OB$6,Tipy!LZ33=Výsledky!$OB$7,Tipy!LZ33=Výsledky!$OB$8,Tipy!LZ33=Výsledky!$OB$9),IF(VLOOKUP(Tipy!LZ33,'Kategórie hráčov'!$A$2:$B$55,2,FALSE)=30,30,20),0))</f>
        <v>30</v>
      </c>
      <c r="OC39" s="126">
        <f>IF(ISBLANK($OD$3),"",IF(ISBLANK(Tipy!LV33),0,IF(OR(AND(Tipy!LV33=Výsledky!$OB$3,OR(Tipy!LX33=Výsledky!$OD$3+1,Tipy!LX33=Výsledky!$OD$3-1)),AND(Tipy!LX33=Výsledky!$OD$3,OR(Tipy!LV33=Výsledky!$OB$3+1,Tipy!LV33=Výsledky!$OB$3-1))),10,0)))</f>
        <v>10</v>
      </c>
      <c r="OD39" s="129">
        <f>IF(ISBLANK($OD$3),"",IF(ISBLANK(Tipy!LV33),"-",SUM(NY39:OC39)))</f>
        <v>80</v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>
        <f>IF(ISBLANK($NW$3),"",IF(ISBLANK(Tipy!LP34),0,IF(AND(Tipy!LP34=Výsledky!$NU$3,Tipy!LR34=Výsledky!$NW$3),60,0)))</f>
        <v>0</v>
      </c>
      <c r="NS40" s="12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5">
        <f>IF(ISBLANK($NW$3),"",IF(OR(Tipy!LS34=Výsledky!$NR$6,Tipy!LS34=Výsledky!$NR$7,Tipy!LS34=Výsledky!$NR$8,Tipy!LS34=Výsledky!$NR$9),IF(VLOOKUP(Tipy!LS34,'Kategórie hráčov'!$A$2:$B$55,2,FALSE)=30,30,20),0))</f>
        <v>0</v>
      </c>
      <c r="NU40" s="125">
        <f>IF(ISBLANK($NW$3),"",IF(OR(Tipy!LT34=Výsledky!$NU$6,Tipy!LT34=Výsledky!$NU$7,Tipy!LT34=Výsledky!$NU$8,Tipy!LT34=Výsledky!$NU$9),IF(VLOOKUP(Tipy!LT34,'Kategórie hráčov'!$A$2:$B$55,2,FALSE)=30,30,20),0))</f>
        <v>0</v>
      </c>
      <c r="NV40" s="126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9">
        <f>IF(ISBLANK($NW$3),"",IF(ISBLANK(Tipy!LP34),"-",SUM(NR40:NV40)))</f>
        <v>10</v>
      </c>
      <c r="NX40" s="128"/>
      <c r="NY40" s="125">
        <f>IF(ISBLANK($OD$3),"",IF(ISBLANK(Tipy!LV34),0,IF(AND(Tipy!LV34=Výsledky!$OB$3,Tipy!LX34=Výsledky!$OD$3),60,0)))</f>
        <v>0</v>
      </c>
      <c r="NZ40" s="12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20</v>
      </c>
      <c r="OA40" s="125">
        <f>IF(ISBLANK($OD$3),"",IF(OR(Tipy!LY34=Výsledky!$NY$6,Tipy!LY34=Výsledky!$NY$7,Tipy!LY34=Výsledky!$NY$8,Tipy!LY34=Výsledky!$NY$9),IF(VLOOKUP(Tipy!LY34,'Kategórie hráčov'!$A$2:$B$55,2,FALSE)=30,30,20),0))</f>
        <v>20</v>
      </c>
      <c r="OB40" s="125">
        <f>IF(ISBLANK($OD$3),"",IF(OR(Tipy!LZ34=Výsledky!$OB$6,Tipy!LZ34=Výsledky!$OB$7,Tipy!LZ34=Výsledky!$OB$8,Tipy!LZ34=Výsledky!$OB$9),IF(VLOOKUP(Tipy!LZ34,'Kategórie hráčov'!$A$2:$B$55,2,FALSE)=30,30,20),0))</f>
        <v>30</v>
      </c>
      <c r="OC40" s="12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29">
        <f>IF(ISBLANK($OD$3),"",IF(ISBLANK(Tipy!LV34),"-",SUM(NY40:OC40)))</f>
        <v>70</v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>
        <f>IF(ISBLANK($NW$3),"",IF(ISBLANK(Tipy!LP35),0,IF(AND(Tipy!LP35=Výsledky!$NU$3,Tipy!LR35=Výsledky!$NW$3),60,0)))</f>
        <v>0</v>
      </c>
      <c r="NS41" s="12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5">
        <f>IF(ISBLANK($NW$3),"",IF(OR(Tipy!LS35=Výsledky!$NR$6,Tipy!LS35=Výsledky!$NR$7,Tipy!LS35=Výsledky!$NR$8,Tipy!LS35=Výsledky!$NR$9),IF(VLOOKUP(Tipy!LS35,'Kategórie hráčov'!$A$2:$B$55,2,FALSE)=30,30,20),0))</f>
        <v>0</v>
      </c>
      <c r="NU41" s="125">
        <f>IF(ISBLANK($NW$3),"",IF(OR(Tipy!LT35=Výsledky!$NU$6,Tipy!LT35=Výsledky!$NU$7,Tipy!LT35=Výsledky!$NU$8,Tipy!LT35=Výsledky!$NU$9),IF(VLOOKUP(Tipy!LT35,'Kategórie hráčov'!$A$2:$B$55,2,FALSE)=30,30,20),0))</f>
        <v>0</v>
      </c>
      <c r="NV41" s="12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9" t="str">
        <f>IF(ISBLANK($NW$3),"",IF(ISBLANK(Tipy!LP35),"-",SUM(NR41:NV41)))</f>
        <v>-</v>
      </c>
      <c r="NX41" s="128"/>
      <c r="NY41" s="125">
        <f>IF(ISBLANK($OD$3),"",IF(ISBLANK(Tipy!LV35),0,IF(AND(Tipy!LV35=Výsledky!$OB$3,Tipy!LX35=Výsledky!$OD$3),60,0)))</f>
        <v>0</v>
      </c>
      <c r="NZ41" s="12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25">
        <f>IF(ISBLANK($OD$3),"",IF(OR(Tipy!LY35=Výsledky!$NY$6,Tipy!LY35=Výsledky!$NY$7,Tipy!LY35=Výsledky!$NY$8,Tipy!LY35=Výsledky!$NY$9),IF(VLOOKUP(Tipy!LY35,'Kategórie hráčov'!$A$2:$B$55,2,FALSE)=30,30,20),0))</f>
        <v>0</v>
      </c>
      <c r="OB41" s="125">
        <f>IF(ISBLANK($OD$3),"",IF(OR(Tipy!LZ35=Výsledky!$OB$6,Tipy!LZ35=Výsledky!$OB$7,Tipy!LZ35=Výsledky!$OB$8,Tipy!LZ35=Výsledky!$OB$9),IF(VLOOKUP(Tipy!LZ35,'Kategórie hráčov'!$A$2:$B$55,2,FALSE)=30,30,20),0))</f>
        <v>0</v>
      </c>
      <c r="OC41" s="12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29" t="str">
        <f>IF(ISBLANK($OD$3),"",IF(ISBLANK(Tipy!LV35),"-",SUM(NY41:OC41)))</f>
        <v>-</v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>
        <f>IF(ISBLANK($NW$3),"",IF(ISBLANK(Tipy!LP36),0,IF(AND(Tipy!LP36=Výsledky!$NU$3,Tipy!LR36=Výsledky!$NW$3),60,0)))</f>
        <v>0</v>
      </c>
      <c r="NS42" s="12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5">
        <f>IF(ISBLANK($NW$3),"",IF(OR(Tipy!LS36=Výsledky!$NR$6,Tipy!LS36=Výsledky!$NR$7,Tipy!LS36=Výsledky!$NR$8,Tipy!LS36=Výsledky!$NR$9),IF(VLOOKUP(Tipy!LS36,'Kategórie hráčov'!$A$2:$B$55,2,FALSE)=30,30,20),0))</f>
        <v>0</v>
      </c>
      <c r="NU42" s="125">
        <f>IF(ISBLANK($NW$3),"",IF(OR(Tipy!LT36=Výsledky!$NU$6,Tipy!LT36=Výsledky!$NU$7,Tipy!LT36=Výsledky!$NU$8,Tipy!LT36=Výsledky!$NU$9),IF(VLOOKUP(Tipy!LT36,'Kategórie hráčov'!$A$2:$B$55,2,FALSE)=30,30,20),0))</f>
        <v>0</v>
      </c>
      <c r="NV42" s="12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9">
        <f>IF(ISBLANK($NW$3),"",IF(ISBLANK(Tipy!LP36),"-",SUM(NR42:NV42)))</f>
        <v>0</v>
      </c>
      <c r="NX42" s="128"/>
      <c r="NY42" s="125">
        <f>IF(ISBLANK($OD$3),"",IF(ISBLANK(Tipy!LV36),0,IF(AND(Tipy!LV36=Výsledky!$OB$3,Tipy!LX36=Výsledky!$OD$3),60,0)))</f>
        <v>0</v>
      </c>
      <c r="NZ42" s="12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125">
        <f>IF(ISBLANK($OD$3),"",IF(OR(Tipy!LY36=Výsledky!$NY$6,Tipy!LY36=Výsledky!$NY$7,Tipy!LY36=Výsledky!$NY$8,Tipy!LY36=Výsledky!$NY$9),IF(VLOOKUP(Tipy!LY36,'Kategórie hráčov'!$A$2:$B$55,2,FALSE)=30,30,20),0))</f>
        <v>20</v>
      </c>
      <c r="OB42" s="125">
        <f>IF(ISBLANK($OD$3),"",IF(OR(Tipy!LZ36=Výsledky!$OB$6,Tipy!LZ36=Výsledky!$OB$7,Tipy!LZ36=Výsledky!$OB$8,Tipy!LZ36=Výsledky!$OB$9),IF(VLOOKUP(Tipy!LZ36,'Kategórie hráčov'!$A$2:$B$55,2,FALSE)=30,30,20),0))</f>
        <v>0</v>
      </c>
      <c r="OC42" s="12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29">
        <f>IF(ISBLANK($OD$3),"",IF(ISBLANK(Tipy!LV36),"-",SUM(NY42:OC42)))</f>
        <v>40</v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>
        <f>IF(ISBLANK($NW$3),"",IF(ISBLANK(Tipy!LP37),0,IF(AND(Tipy!LP37=Výsledky!$NU$3,Tipy!LR37=Výsledky!$NW$3),60,0)))</f>
        <v>0</v>
      </c>
      <c r="NS43" s="12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5">
        <f>IF(ISBLANK($NW$3),"",IF(OR(Tipy!LS37=Výsledky!$NR$6,Tipy!LS37=Výsledky!$NR$7,Tipy!LS37=Výsledky!$NR$8,Tipy!LS37=Výsledky!$NR$9),IF(VLOOKUP(Tipy!LS37,'Kategórie hráčov'!$A$2:$B$55,2,FALSE)=30,30,20),0))</f>
        <v>0</v>
      </c>
      <c r="NU43" s="125">
        <f>IF(ISBLANK($NW$3),"",IF(OR(Tipy!LT37=Výsledky!$NU$6,Tipy!LT37=Výsledky!$NU$7,Tipy!LT37=Výsledky!$NU$8,Tipy!LT37=Výsledky!$NU$9),IF(VLOOKUP(Tipy!LT37,'Kategórie hráčov'!$A$2:$B$55,2,FALSE)=30,30,20),0))</f>
        <v>30</v>
      </c>
      <c r="NV43" s="126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9">
        <f>IF(ISBLANK($NW$3),"",IF(ISBLANK(Tipy!LP37),"-",SUM(NR43:NV43)))</f>
        <v>40</v>
      </c>
      <c r="NX43" s="128"/>
      <c r="NY43" s="125">
        <f>IF(ISBLANK($OD$3),"",IF(ISBLANK(Tipy!LV37),0,IF(AND(Tipy!LV37=Výsledky!$OB$3,Tipy!LX37=Výsledky!$OD$3),60,0)))</f>
        <v>0</v>
      </c>
      <c r="NZ43" s="12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125">
        <f>IF(ISBLANK($OD$3),"",IF(OR(Tipy!LY37=Výsledky!$NY$6,Tipy!LY37=Výsledky!$NY$7,Tipy!LY37=Výsledky!$NY$8,Tipy!LY37=Výsledky!$NY$9),IF(VLOOKUP(Tipy!LY37,'Kategórie hráčov'!$A$2:$B$55,2,FALSE)=30,30,20),0))</f>
        <v>0</v>
      </c>
      <c r="OB43" s="125">
        <f>IF(ISBLANK($OD$3),"",IF(OR(Tipy!LZ37=Výsledky!$OB$6,Tipy!LZ37=Výsledky!$OB$7,Tipy!LZ37=Výsledky!$OB$8,Tipy!LZ37=Výsledky!$OB$9),IF(VLOOKUP(Tipy!LZ37,'Kategórie hráčov'!$A$2:$B$55,2,FALSE)=30,30,20),0))</f>
        <v>0</v>
      </c>
      <c r="OC43" s="12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29">
        <f>IF(ISBLANK($OD$3),"",IF(ISBLANK(Tipy!LV37),"-",SUM(NY43:OC43)))</f>
        <v>20</v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>
        <f>IF(ISBLANK($NW$3),"",IF(ISBLANK(Tipy!LP38),0,IF(AND(Tipy!LP38=Výsledky!$NU$3,Tipy!LR38=Výsledky!$NW$3),60,0)))</f>
        <v>0</v>
      </c>
      <c r="NS44" s="12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5">
        <f>IF(ISBLANK($NW$3),"",IF(OR(Tipy!LS38=Výsledky!$NR$6,Tipy!LS38=Výsledky!$NR$7,Tipy!LS38=Výsledky!$NR$8,Tipy!LS38=Výsledky!$NR$9),IF(VLOOKUP(Tipy!LS38,'Kategórie hráčov'!$A$2:$B$55,2,FALSE)=30,30,20),0))</f>
        <v>0</v>
      </c>
      <c r="NU44" s="125">
        <f>IF(ISBLANK($NW$3),"",IF(OR(Tipy!LT38=Výsledky!$NU$6,Tipy!LT38=Výsledky!$NU$7,Tipy!LT38=Výsledky!$NU$8,Tipy!LT38=Výsledky!$NU$9),IF(VLOOKUP(Tipy!LT38,'Kategórie hráčov'!$A$2:$B$55,2,FALSE)=30,30,20),0))</f>
        <v>0</v>
      </c>
      <c r="NV44" s="126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9">
        <f>IF(ISBLANK($NW$3),"",IF(ISBLANK(Tipy!LP38),"-",SUM(NR44:NV44)))</f>
        <v>30</v>
      </c>
      <c r="NX44" s="128"/>
      <c r="NY44" s="125">
        <f>IF(ISBLANK($OD$3),"",IF(ISBLANK(Tipy!LV38),0,IF(AND(Tipy!LV38=Výsledky!$OB$3,Tipy!LX38=Výsledky!$OD$3),60,0)))</f>
        <v>0</v>
      </c>
      <c r="NZ44" s="12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20</v>
      </c>
      <c r="OA44" s="125">
        <f>IF(ISBLANK($OD$3),"",IF(OR(Tipy!LY38=Výsledky!$NY$6,Tipy!LY38=Výsledky!$NY$7,Tipy!LY38=Výsledky!$NY$8,Tipy!LY38=Výsledky!$NY$9),IF(VLOOKUP(Tipy!LY38,'Kategórie hráčov'!$A$2:$B$55,2,FALSE)=30,30,20),0))</f>
        <v>0</v>
      </c>
      <c r="OB44" s="125">
        <f>IF(ISBLANK($OD$3),"",IF(OR(Tipy!LZ38=Výsledky!$OB$6,Tipy!LZ38=Výsledky!$OB$7,Tipy!LZ38=Výsledky!$OB$8,Tipy!LZ38=Výsledky!$OB$9),IF(VLOOKUP(Tipy!LZ38,'Kategórie hráčov'!$A$2:$B$55,2,FALSE)=30,30,20),0))</f>
        <v>0</v>
      </c>
      <c r="OC44" s="12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29">
        <f>IF(ISBLANK($OD$3),"",IF(ISBLANK(Tipy!LV38),"-",SUM(NY44:OC44)))</f>
        <v>20</v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>
        <f>IF(ISBLANK($NW$3),"",IF(ISBLANK(Tipy!LP39),0,IF(AND(Tipy!LP39=Výsledky!$NU$3,Tipy!LR39=Výsledky!$NW$3),60,0)))</f>
        <v>0</v>
      </c>
      <c r="NS45" s="12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5">
        <f>IF(ISBLANK($NW$3),"",IF(OR(Tipy!LS39=Výsledky!$NR$6,Tipy!LS39=Výsledky!$NR$7,Tipy!LS39=Výsledky!$NR$8,Tipy!LS39=Výsledky!$NR$9),IF(VLOOKUP(Tipy!LS39,'Kategórie hráčov'!$A$2:$B$55,2,FALSE)=30,30,20),0))</f>
        <v>0</v>
      </c>
      <c r="NU45" s="125">
        <f>IF(ISBLANK($NW$3),"",IF(OR(Tipy!LT39=Výsledky!$NU$6,Tipy!LT39=Výsledky!$NU$7,Tipy!LT39=Výsledky!$NU$8,Tipy!LT39=Výsledky!$NU$9),IF(VLOOKUP(Tipy!LT39,'Kategórie hráčov'!$A$2:$B$55,2,FALSE)=30,30,20),0))</f>
        <v>0</v>
      </c>
      <c r="NV45" s="12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9" t="str">
        <f>IF(ISBLANK($NW$3),"",IF(ISBLANK(Tipy!LP39),"-",SUM(NR45:NV45)))</f>
        <v>-</v>
      </c>
      <c r="NX45" s="128"/>
      <c r="NY45" s="125">
        <f>IF(ISBLANK($OD$3),"",IF(ISBLANK(Tipy!LV39),0,IF(AND(Tipy!LV39=Výsledky!$OB$3,Tipy!LX39=Výsledky!$OD$3),60,0)))</f>
        <v>0</v>
      </c>
      <c r="NZ45" s="12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25">
        <f>IF(ISBLANK($OD$3),"",IF(OR(Tipy!LY39=Výsledky!$NY$6,Tipy!LY39=Výsledky!$NY$7,Tipy!LY39=Výsledky!$NY$8,Tipy!LY39=Výsledky!$NY$9),IF(VLOOKUP(Tipy!LY39,'Kategórie hráčov'!$A$2:$B$55,2,FALSE)=30,30,20),0))</f>
        <v>20</v>
      </c>
      <c r="OB45" s="125">
        <f>IF(ISBLANK($OD$3),"",IF(OR(Tipy!LZ39=Výsledky!$OB$6,Tipy!LZ39=Výsledky!$OB$7,Tipy!LZ39=Výsledky!$OB$8,Tipy!LZ39=Výsledky!$OB$9),IF(VLOOKUP(Tipy!LZ39,'Kategórie hráčov'!$A$2:$B$55,2,FALSE)=30,30,20),0))</f>
        <v>30</v>
      </c>
      <c r="OC45" s="12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129">
        <f>IF(ISBLANK($OD$3),"",IF(ISBLANK(Tipy!LV39),"-",SUM(NY45:OC45)))</f>
        <v>70</v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>
        <f>IF(ISBLANK($NW$3),"",IF(ISBLANK(Tipy!LP40),0,IF(AND(Tipy!LP40=Výsledky!$NU$3,Tipy!LR40=Výsledky!$NW$3),60,0)))</f>
        <v>0</v>
      </c>
      <c r="NS46" s="12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5">
        <f>IF(ISBLANK($NW$3),"",IF(OR(Tipy!LS40=Výsledky!$NR$6,Tipy!LS40=Výsledky!$NR$7,Tipy!LS40=Výsledky!$NR$8,Tipy!LS40=Výsledky!$NR$9),IF(VLOOKUP(Tipy!LS40,'Kategórie hráčov'!$A$2:$B$55,2,FALSE)=30,30,20),0))</f>
        <v>0</v>
      </c>
      <c r="NU46" s="125">
        <f>IF(ISBLANK($NW$3),"",IF(OR(Tipy!LT40=Výsledky!$NU$6,Tipy!LT40=Výsledky!$NU$7,Tipy!LT40=Výsledky!$NU$8,Tipy!LT40=Výsledky!$NU$9),IF(VLOOKUP(Tipy!LT40,'Kategórie hráčov'!$A$2:$B$55,2,FALSE)=30,30,20),0))</f>
        <v>0</v>
      </c>
      <c r="NV46" s="12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9" t="str">
        <f>IF(ISBLANK($NW$3),"",IF(ISBLANK(Tipy!LP40),"-",SUM(NR46:NV46)))</f>
        <v>-</v>
      </c>
      <c r="NX46" s="128"/>
      <c r="NY46" s="125">
        <f>IF(ISBLANK($OD$3),"",IF(ISBLANK(Tipy!LV40),0,IF(AND(Tipy!LV40=Výsledky!$OB$3,Tipy!LX40=Výsledky!$OD$3),60,0)))</f>
        <v>0</v>
      </c>
      <c r="NZ46" s="12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25">
        <f>IF(ISBLANK($OD$3),"",IF(OR(Tipy!LY40=Výsledky!$NY$6,Tipy!LY40=Výsledky!$NY$7,Tipy!LY40=Výsledky!$NY$8,Tipy!LY40=Výsledky!$NY$9),IF(VLOOKUP(Tipy!LY40,'Kategórie hráčov'!$A$2:$B$55,2,FALSE)=30,30,20),0))</f>
        <v>0</v>
      </c>
      <c r="OB46" s="125">
        <f>IF(ISBLANK($OD$3),"",IF(OR(Tipy!LZ40=Výsledky!$OB$6,Tipy!LZ40=Výsledky!$OB$7,Tipy!LZ40=Výsledky!$OB$8,Tipy!LZ40=Výsledky!$OB$9),IF(VLOOKUP(Tipy!LZ40,'Kategórie hráčov'!$A$2:$B$55,2,FALSE)=30,30,20),0))</f>
        <v>0</v>
      </c>
      <c r="OC46" s="12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29" t="str">
        <f>IF(ISBLANK($OD$3),"",IF(ISBLANK(Tipy!LV40),"-",SUM(NY46:OC46)))</f>
        <v>-</v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>
        <f>IF(ISBLANK($NW$3),"",IF(ISBLANK(Tipy!LP41),0,IF(AND(Tipy!LP41=Výsledky!$NU$3,Tipy!LR41=Výsledky!$NW$3),60,0)))</f>
        <v>0</v>
      </c>
      <c r="NS47" s="12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5">
        <f>IF(ISBLANK($NW$3),"",IF(OR(Tipy!LS41=Výsledky!$NR$6,Tipy!LS41=Výsledky!$NR$7,Tipy!LS41=Výsledky!$NR$8,Tipy!LS41=Výsledky!$NR$9),IF(VLOOKUP(Tipy!LS41,'Kategórie hráčov'!$A$2:$B$55,2,FALSE)=30,30,20),0))</f>
        <v>0</v>
      </c>
      <c r="NU47" s="125">
        <f>IF(ISBLANK($NW$3),"",IF(OR(Tipy!LT41=Výsledky!$NU$6,Tipy!LT41=Výsledky!$NU$7,Tipy!LT41=Výsledky!$NU$8,Tipy!LT41=Výsledky!$NU$9),IF(VLOOKUP(Tipy!LT41,'Kategórie hráčov'!$A$2:$B$55,2,FALSE)=30,30,20),0))</f>
        <v>0</v>
      </c>
      <c r="NV47" s="12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9" t="str">
        <f>IF(ISBLANK($NW$3),"",IF(ISBLANK(Tipy!LP41),"-",SUM(NR47:NV47)))</f>
        <v>-</v>
      </c>
      <c r="NX47" s="128"/>
      <c r="NY47" s="125">
        <f>IF(ISBLANK($OD$3),"",IF(ISBLANK(Tipy!LV41),0,IF(AND(Tipy!LV41=Výsledky!$OB$3,Tipy!LX41=Výsledky!$OD$3),60,0)))</f>
        <v>0</v>
      </c>
      <c r="NZ47" s="12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25">
        <f>IF(ISBLANK($OD$3),"",IF(OR(Tipy!LY41=Výsledky!$NY$6,Tipy!LY41=Výsledky!$NY$7,Tipy!LY41=Výsledky!$NY$8,Tipy!LY41=Výsledky!$NY$9),IF(VLOOKUP(Tipy!LY41,'Kategórie hráčov'!$A$2:$B$55,2,FALSE)=30,30,20),0))</f>
        <v>0</v>
      </c>
      <c r="OB47" s="125">
        <f>IF(ISBLANK($OD$3),"",IF(OR(Tipy!LZ41=Výsledky!$OB$6,Tipy!LZ41=Výsledky!$OB$7,Tipy!LZ41=Výsledky!$OB$8,Tipy!LZ41=Výsledky!$OB$9),IF(VLOOKUP(Tipy!LZ41,'Kategórie hráčov'!$A$2:$B$55,2,FALSE)=30,30,20),0))</f>
        <v>0</v>
      </c>
      <c r="OC47" s="12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29" t="str">
        <f>IF(ISBLANK($OD$3),"",IF(ISBLANK(Tipy!LV41),"-",SUM(NY47:OC47)))</f>
        <v>-</v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>
        <f>IF(ISBLANK($NW$3),"",IF(ISBLANK(Tipy!LP42),0,IF(AND(Tipy!LP42=Výsledky!$NU$3,Tipy!LR42=Výsledky!$NW$3),60,0)))</f>
        <v>60</v>
      </c>
      <c r="NS48" s="12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5">
        <f>IF(ISBLANK($NW$3),"",IF(OR(Tipy!LS42=Výsledky!$NR$6,Tipy!LS42=Výsledky!$NR$7,Tipy!LS42=Výsledky!$NR$8,Tipy!LS42=Výsledky!$NR$9),IF(VLOOKUP(Tipy!LS42,'Kategórie hráčov'!$A$2:$B$55,2,FALSE)=30,30,20),0))</f>
        <v>20</v>
      </c>
      <c r="NU48" s="125">
        <f>IF(ISBLANK($NW$3),"",IF(OR(Tipy!LT42=Výsledky!$NU$6,Tipy!LT42=Výsledky!$NU$7,Tipy!LT42=Výsledky!$NU$8,Tipy!LT42=Výsledky!$NU$9),IF(VLOOKUP(Tipy!LT42,'Kategórie hráčov'!$A$2:$B$55,2,FALSE)=30,30,20),0))</f>
        <v>30</v>
      </c>
      <c r="NV48" s="12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9">
        <f>IF(ISBLANK($NW$3),"",IF(ISBLANK(Tipy!LP42),"-",SUM(NR48:NV48)))</f>
        <v>110</v>
      </c>
      <c r="NX48" s="128"/>
      <c r="NY48" s="125">
        <f>IF(ISBLANK($OD$3),"",IF(ISBLANK(Tipy!LV42),0,IF(AND(Tipy!LV42=Výsledky!$OB$3,Tipy!LX42=Výsledky!$OD$3),60,0)))</f>
        <v>0</v>
      </c>
      <c r="NZ48" s="12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20</v>
      </c>
      <c r="OA48" s="125">
        <f>IF(ISBLANK($OD$3),"",IF(OR(Tipy!LY42=Výsledky!$NY$6,Tipy!LY42=Výsledky!$NY$7,Tipy!LY42=Výsledky!$NY$8,Tipy!LY42=Výsledky!$NY$9),IF(VLOOKUP(Tipy!LY42,'Kategórie hráčov'!$A$2:$B$55,2,FALSE)=30,30,20),0))</f>
        <v>0</v>
      </c>
      <c r="OB48" s="125">
        <f>IF(ISBLANK($OD$3),"",IF(OR(Tipy!LZ42=Výsledky!$OB$6,Tipy!LZ42=Výsledky!$OB$7,Tipy!LZ42=Výsledky!$OB$8,Tipy!LZ42=Výsledky!$OB$9),IF(VLOOKUP(Tipy!LZ42,'Kategórie hráčov'!$A$2:$B$55,2,FALSE)=30,30,20),0))</f>
        <v>0</v>
      </c>
      <c r="OC48" s="12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29">
        <f>IF(ISBLANK($OD$3),"",IF(ISBLANK(Tipy!LV42),"-",SUM(NY48:OC48)))</f>
        <v>20</v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>
        <f>IF(ISBLANK($NW$3),"",IF(ISBLANK(Tipy!LP43),0,IF(AND(Tipy!LP43=Výsledky!$NU$3,Tipy!LR43=Výsledky!$NW$3),60,0)))</f>
        <v>0</v>
      </c>
      <c r="NS49" s="12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5">
        <f>IF(ISBLANK($NW$3),"",IF(OR(Tipy!LS43=Výsledky!$NR$6,Tipy!LS43=Výsledky!$NR$7,Tipy!LS43=Výsledky!$NR$8,Tipy!LS43=Výsledky!$NR$9),IF(VLOOKUP(Tipy!LS43,'Kategórie hráčov'!$A$2:$B$55,2,FALSE)=30,30,20),0))</f>
        <v>0</v>
      </c>
      <c r="NU49" s="125">
        <f>IF(ISBLANK($NW$3),"",IF(OR(Tipy!LT43=Výsledky!$NU$6,Tipy!LT43=Výsledky!$NU$7,Tipy!LT43=Výsledky!$NU$8,Tipy!LT43=Výsledky!$NU$9),IF(VLOOKUP(Tipy!LT43,'Kategórie hráčov'!$A$2:$B$55,2,FALSE)=30,30,20),0))</f>
        <v>0</v>
      </c>
      <c r="NV49" s="12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9" t="str">
        <f>IF(ISBLANK($NW$3),"",IF(ISBLANK(Tipy!LP43),"-",SUM(NR49:NV49)))</f>
        <v>-</v>
      </c>
      <c r="NX49" s="128"/>
      <c r="NY49" s="125">
        <f>IF(ISBLANK($OD$3),"",IF(ISBLANK(Tipy!LV43),0,IF(AND(Tipy!LV43=Výsledky!$OB$3,Tipy!LX43=Výsledky!$OD$3),60,0)))</f>
        <v>0</v>
      </c>
      <c r="NZ49" s="12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25">
        <f>IF(ISBLANK($OD$3),"",IF(OR(Tipy!LY43=Výsledky!$NY$6,Tipy!LY43=Výsledky!$NY$7,Tipy!LY43=Výsledky!$NY$8,Tipy!LY43=Výsledky!$NY$9),IF(VLOOKUP(Tipy!LY43,'Kategórie hráčov'!$A$2:$B$55,2,FALSE)=30,30,20),0))</f>
        <v>0</v>
      </c>
      <c r="OB49" s="125">
        <f>IF(ISBLANK($OD$3),"",IF(OR(Tipy!LZ43=Výsledky!$OB$6,Tipy!LZ43=Výsledky!$OB$7,Tipy!LZ43=Výsledky!$OB$8,Tipy!LZ43=Výsledky!$OB$9),IF(VLOOKUP(Tipy!LZ43,'Kategórie hráčov'!$A$2:$B$55,2,FALSE)=30,30,20),0))</f>
        <v>0</v>
      </c>
      <c r="OC49" s="12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29" t="str">
        <f>IF(ISBLANK($OD$3),"",IF(ISBLANK(Tipy!LV43),"-",SUM(NY49:OC49)))</f>
        <v>-</v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>
        <f>IF(ISBLANK($NW$3),"",IF(ISBLANK(Tipy!LP44),0,IF(AND(Tipy!LP44=Výsledky!$NU$3,Tipy!LR44=Výsledky!$NW$3),60,0)))</f>
        <v>0</v>
      </c>
      <c r="NS50" s="12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5">
        <f>IF(ISBLANK($NW$3),"",IF(OR(Tipy!LS44=Výsledky!$NR$6,Tipy!LS44=Výsledky!$NR$7,Tipy!LS44=Výsledky!$NR$8,Tipy!LS44=Výsledky!$NR$9),IF(VLOOKUP(Tipy!LS44,'Kategórie hráčov'!$A$2:$B$55,2,FALSE)=30,30,20),0))</f>
        <v>0</v>
      </c>
      <c r="NU50" s="125">
        <f>IF(ISBLANK($NW$3),"",IF(OR(Tipy!LT44=Výsledky!$NU$6,Tipy!LT44=Výsledky!$NU$7,Tipy!LT44=Výsledky!$NU$8,Tipy!LT44=Výsledky!$NU$9),IF(VLOOKUP(Tipy!LT44,'Kategórie hráčov'!$A$2:$B$55,2,FALSE)=30,30,20),0))</f>
        <v>0</v>
      </c>
      <c r="NV50" s="12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9" t="str">
        <f>IF(ISBLANK($NW$3),"",IF(ISBLANK(Tipy!LP44),"-",SUM(NR50:NV50)))</f>
        <v>-</v>
      </c>
      <c r="NX50" s="128"/>
      <c r="NY50" s="125">
        <f>IF(ISBLANK($OD$3),"",IF(ISBLANK(Tipy!LV44),0,IF(AND(Tipy!LV44=Výsledky!$OB$3,Tipy!LX44=Výsledky!$OD$3),60,0)))</f>
        <v>0</v>
      </c>
      <c r="NZ50" s="12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25">
        <f>IF(ISBLANK($OD$3),"",IF(OR(Tipy!LY44=Výsledky!$NY$6,Tipy!LY44=Výsledky!$NY$7,Tipy!LY44=Výsledky!$NY$8,Tipy!LY44=Výsledky!$NY$9),IF(VLOOKUP(Tipy!LY44,'Kategórie hráčov'!$A$2:$B$55,2,FALSE)=30,30,20),0))</f>
        <v>0</v>
      </c>
      <c r="OB50" s="125">
        <f>IF(ISBLANK($OD$3),"",IF(OR(Tipy!LZ44=Výsledky!$OB$6,Tipy!LZ44=Výsledky!$OB$7,Tipy!LZ44=Výsledky!$OB$8,Tipy!LZ44=Výsledky!$OB$9),IF(VLOOKUP(Tipy!LZ44,'Kategórie hráčov'!$A$2:$B$55,2,FALSE)=30,30,20),0))</f>
        <v>0</v>
      </c>
      <c r="OC50" s="12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29" t="str">
        <f>IF(ISBLANK($OD$3),"",IF(ISBLANK(Tipy!LV44),"-",SUM(NY50:OC50)))</f>
        <v>-</v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>
        <f>IF(ISBLANK($NW$3),"",IF(ISBLANK(Tipy!LP45),0,IF(AND(Tipy!LP45=Výsledky!$NU$3,Tipy!LR45=Výsledky!$NW$3),60,0)))</f>
        <v>0</v>
      </c>
      <c r="NS51" s="12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5">
        <f>IF(ISBLANK($NW$3),"",IF(OR(Tipy!LS45=Výsledky!$NR$6,Tipy!LS45=Výsledky!$NR$7,Tipy!LS45=Výsledky!$NR$8,Tipy!LS45=Výsledky!$NR$9),IF(VLOOKUP(Tipy!LS45,'Kategórie hráčov'!$A$2:$B$55,2,FALSE)=30,30,20),0))</f>
        <v>0</v>
      </c>
      <c r="NU51" s="125">
        <f>IF(ISBLANK($NW$3),"",IF(OR(Tipy!LT45=Výsledky!$NU$6,Tipy!LT45=Výsledky!$NU$7,Tipy!LT45=Výsledky!$NU$8,Tipy!LT45=Výsledky!$NU$9),IF(VLOOKUP(Tipy!LT45,'Kategórie hráčov'!$A$2:$B$55,2,FALSE)=30,30,20),0))</f>
        <v>0</v>
      </c>
      <c r="NV51" s="12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9" t="str">
        <f>IF(ISBLANK($NW$3),"",IF(ISBLANK(Tipy!LP45),"-",SUM(NR51:NV51)))</f>
        <v>-</v>
      </c>
      <c r="NX51" s="128"/>
      <c r="NY51" s="125">
        <f>IF(ISBLANK($OD$3),"",IF(ISBLANK(Tipy!LV45),0,IF(AND(Tipy!LV45=Výsledky!$OB$3,Tipy!LX45=Výsledky!$OD$3),60,0)))</f>
        <v>0</v>
      </c>
      <c r="NZ51" s="12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25">
        <f>IF(ISBLANK($OD$3),"",IF(OR(Tipy!LY45=Výsledky!$NY$6,Tipy!LY45=Výsledky!$NY$7,Tipy!LY45=Výsledky!$NY$8,Tipy!LY45=Výsledky!$NY$9),IF(VLOOKUP(Tipy!LY45,'Kategórie hráčov'!$A$2:$B$55,2,FALSE)=30,30,20),0))</f>
        <v>0</v>
      </c>
      <c r="OB51" s="125">
        <f>IF(ISBLANK($OD$3),"",IF(OR(Tipy!LZ45=Výsledky!$OB$6,Tipy!LZ45=Výsledky!$OB$7,Tipy!LZ45=Výsledky!$OB$8,Tipy!LZ45=Výsledky!$OB$9),IF(VLOOKUP(Tipy!LZ45,'Kategórie hráčov'!$A$2:$B$55,2,FALSE)=30,30,20),0))</f>
        <v>0</v>
      </c>
      <c r="OC51" s="12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29" t="str">
        <f>IF(ISBLANK($OD$3),"",IF(ISBLANK(Tipy!LV45),"-",SUM(NY51:OC51)))</f>
        <v>-</v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>
        <f>IF(ISBLANK($NW$3),"",IF(ISBLANK(Tipy!LP46),0,IF(AND(Tipy!LP46=Výsledky!$NU$3,Tipy!LR46=Výsledky!$NW$3),60,0)))</f>
        <v>0</v>
      </c>
      <c r="NS52" s="12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5">
        <f>IF(ISBLANK($NW$3),"",IF(OR(Tipy!LS46=Výsledky!$NR$6,Tipy!LS46=Výsledky!$NR$7,Tipy!LS46=Výsledky!$NR$8,Tipy!LS46=Výsledky!$NR$9),IF(VLOOKUP(Tipy!LS46,'Kategórie hráčov'!$A$2:$B$55,2,FALSE)=30,30,20),0))</f>
        <v>0</v>
      </c>
      <c r="NU52" s="125">
        <f>IF(ISBLANK($NW$3),"",IF(OR(Tipy!LT46=Výsledky!$NU$6,Tipy!LT46=Výsledky!$NU$7,Tipy!LT46=Výsledky!$NU$8,Tipy!LT46=Výsledky!$NU$9),IF(VLOOKUP(Tipy!LT46,'Kategórie hráčov'!$A$2:$B$55,2,FALSE)=30,30,20),0))</f>
        <v>0</v>
      </c>
      <c r="NV52" s="12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9" t="str">
        <f>IF(ISBLANK($NW$3),"",IF(ISBLANK(Tipy!LP46),"-",SUM(NR52:NV52)))</f>
        <v>-</v>
      </c>
      <c r="NX52" s="128"/>
      <c r="NY52" s="125">
        <f>IF(ISBLANK($OD$3),"",IF(ISBLANK(Tipy!LV46),0,IF(AND(Tipy!LV46=Výsledky!$OB$3,Tipy!LX46=Výsledky!$OD$3),60,0)))</f>
        <v>0</v>
      </c>
      <c r="NZ52" s="12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125">
        <f>IF(ISBLANK($OD$3),"",IF(OR(Tipy!LY46=Výsledky!$NY$6,Tipy!LY46=Výsledky!$NY$7,Tipy!LY46=Výsledky!$NY$8,Tipy!LY46=Výsledky!$NY$9),IF(VLOOKUP(Tipy!LY46,'Kategórie hráčov'!$A$2:$B$55,2,FALSE)=30,30,20),0))</f>
        <v>0</v>
      </c>
      <c r="OB52" s="125">
        <f>IF(ISBLANK($OD$3),"",IF(OR(Tipy!LZ46=Výsledky!$OB$6,Tipy!LZ46=Výsledky!$OB$7,Tipy!LZ46=Výsledky!$OB$8,Tipy!LZ46=Výsledky!$OB$9),IF(VLOOKUP(Tipy!LZ46,'Kategórie hráčov'!$A$2:$B$55,2,FALSE)=30,30,20),0))</f>
        <v>0</v>
      </c>
      <c r="OC52" s="12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129" t="str">
        <f>IF(ISBLANK($OD$3),"",IF(ISBLANK(Tipy!LV46),"-",SUM(NY52:OC52)))</f>
        <v>-</v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>
        <f>IF(ISBLANK($NW$3),"",IF(ISBLANK(Tipy!LP47),0,IF(AND(Tipy!LP47=Výsledky!$NU$3,Tipy!LR47=Výsledky!$NW$3),60,0)))</f>
        <v>60</v>
      </c>
      <c r="NS53" s="12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5">
        <f>IF(ISBLANK($NW$3),"",IF(OR(Tipy!LS47=Výsledky!$NR$6,Tipy!LS47=Výsledky!$NR$7,Tipy!LS47=Výsledky!$NR$8,Tipy!LS47=Výsledky!$NR$9),IF(VLOOKUP(Tipy!LS47,'Kategórie hráčov'!$A$2:$B$55,2,FALSE)=30,30,20),0))</f>
        <v>20</v>
      </c>
      <c r="NU53" s="125">
        <f>IF(ISBLANK($NW$3),"",IF(OR(Tipy!LT47=Výsledky!$NU$6,Tipy!LT47=Výsledky!$NU$7,Tipy!LT47=Výsledky!$NU$8,Tipy!LT47=Výsledky!$NU$9),IF(VLOOKUP(Tipy!LT47,'Kategórie hráčov'!$A$2:$B$55,2,FALSE)=30,30,20),0))</f>
        <v>30</v>
      </c>
      <c r="NV53" s="12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9">
        <f>IF(ISBLANK($NW$3),"",IF(ISBLANK(Tipy!LP47),"-",SUM(NR53:NV53)))</f>
        <v>110</v>
      </c>
      <c r="NX53" s="128"/>
      <c r="NY53" s="125">
        <f>IF(ISBLANK($OD$3),"",IF(ISBLANK(Tipy!LV47),0,IF(AND(Tipy!LV47=Výsledky!$OB$3,Tipy!LX47=Výsledky!$OD$3),60,0)))</f>
        <v>0</v>
      </c>
      <c r="NZ53" s="12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20</v>
      </c>
      <c r="OA53" s="125">
        <f>IF(ISBLANK($OD$3),"",IF(OR(Tipy!LY47=Výsledky!$NY$6,Tipy!LY47=Výsledky!$NY$7,Tipy!LY47=Výsledky!$NY$8,Tipy!LY47=Výsledky!$NY$9),IF(VLOOKUP(Tipy!LY47,'Kategórie hráčov'!$A$2:$B$55,2,FALSE)=30,30,20),0))</f>
        <v>20</v>
      </c>
      <c r="OB53" s="125">
        <f>IF(ISBLANK($OD$3),"",IF(OR(Tipy!LZ47=Výsledky!$OB$6,Tipy!LZ47=Výsledky!$OB$7,Tipy!LZ47=Výsledky!$OB$8,Tipy!LZ47=Výsledky!$OB$9),IF(VLOOKUP(Tipy!LZ47,'Kategórie hráčov'!$A$2:$B$55,2,FALSE)=30,30,20),0))</f>
        <v>20</v>
      </c>
      <c r="OC53" s="12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29">
        <f>IF(ISBLANK($OD$3),"",IF(ISBLANK(Tipy!LV47),"-",SUM(NY53:OC53)))</f>
        <v>60</v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>
        <f>IF(ISBLANK($NW$3),"",IF(ISBLANK(Tipy!LP48),0,IF(AND(Tipy!LP48=Výsledky!$NU$3,Tipy!LR48=Výsledky!$NW$3),60,0)))</f>
        <v>0</v>
      </c>
      <c r="NS54" s="12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5">
        <f>IF(ISBLANK($NW$3),"",IF(OR(Tipy!LS48=Výsledky!$NR$6,Tipy!LS48=Výsledky!$NR$7,Tipy!LS48=Výsledky!$NR$8,Tipy!LS48=Výsledky!$NR$9),IF(VLOOKUP(Tipy!LS48,'Kategórie hráčov'!$A$2:$B$55,2,FALSE)=30,30,20),0))</f>
        <v>0</v>
      </c>
      <c r="NU54" s="125">
        <f>IF(ISBLANK($NW$3),"",IF(OR(Tipy!LT48=Výsledky!$NU$6,Tipy!LT48=Výsledky!$NU$7,Tipy!LT48=Výsledky!$NU$8,Tipy!LT48=Výsledky!$NU$9),IF(VLOOKUP(Tipy!LT48,'Kategórie hráčov'!$A$2:$B$55,2,FALSE)=30,30,20),0))</f>
        <v>0</v>
      </c>
      <c r="NV54" s="12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9" t="str">
        <f>IF(ISBLANK($NW$3),"",IF(ISBLANK(Tipy!LP48),"-",SUM(NR54:NV54)))</f>
        <v>-</v>
      </c>
      <c r="NX54" s="128"/>
      <c r="NY54" s="125">
        <f>IF(ISBLANK($OD$3),"",IF(ISBLANK(Tipy!LV48),0,IF(AND(Tipy!LV48=Výsledky!$OB$3,Tipy!LX48=Výsledky!$OD$3),60,0)))</f>
        <v>0</v>
      </c>
      <c r="NZ54" s="12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25">
        <f>IF(ISBLANK($OD$3),"",IF(OR(Tipy!LY48=Výsledky!$NY$6,Tipy!LY48=Výsledky!$NY$7,Tipy!LY48=Výsledky!$NY$8,Tipy!LY48=Výsledky!$NY$9),IF(VLOOKUP(Tipy!LY48,'Kategórie hráčov'!$A$2:$B$55,2,FALSE)=30,30,20),0))</f>
        <v>0</v>
      </c>
      <c r="OB54" s="125">
        <f>IF(ISBLANK($OD$3),"",IF(OR(Tipy!LZ48=Výsledky!$OB$6,Tipy!LZ48=Výsledky!$OB$7,Tipy!LZ48=Výsledky!$OB$8,Tipy!LZ48=Výsledky!$OB$9),IF(VLOOKUP(Tipy!LZ48,'Kategórie hráčov'!$A$2:$B$55,2,FALSE)=30,30,20),0))</f>
        <v>0</v>
      </c>
      <c r="OC54" s="12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29" t="str">
        <f>IF(ISBLANK($OD$3),"",IF(ISBLANK(Tipy!LV48),"-",SUM(NY54:OC54)))</f>
        <v>-</v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>
        <f>IF(ISBLANK($NW$3),"",IF(ISBLANK(Tipy!LP49),0,IF(AND(Tipy!LP49=Výsledky!$NU$3,Tipy!LR49=Výsledky!$NW$3),60,0)))</f>
        <v>0</v>
      </c>
      <c r="NS55" s="12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5">
        <f>IF(ISBLANK($NW$3),"",IF(OR(Tipy!LS49=Výsledky!$NR$6,Tipy!LS49=Výsledky!$NR$7,Tipy!LS49=Výsledky!$NR$8,Tipy!LS49=Výsledky!$NR$9),IF(VLOOKUP(Tipy!LS49,'Kategórie hráčov'!$A$2:$B$55,2,FALSE)=30,30,20),0))</f>
        <v>0</v>
      </c>
      <c r="NU55" s="125">
        <f>IF(ISBLANK($NW$3),"",IF(OR(Tipy!LT49=Výsledky!$NU$6,Tipy!LT49=Výsledky!$NU$7,Tipy!LT49=Výsledky!$NU$8,Tipy!LT49=Výsledky!$NU$9),IF(VLOOKUP(Tipy!LT49,'Kategórie hráčov'!$A$2:$B$55,2,FALSE)=30,30,20),0))</f>
        <v>0</v>
      </c>
      <c r="NV55" s="12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9" t="str">
        <f>IF(ISBLANK($NW$3),"",IF(ISBLANK(Tipy!LP49),"-",SUM(NR55:NV55)))</f>
        <v>-</v>
      </c>
      <c r="NX55" s="128"/>
      <c r="NY55" s="125">
        <f>IF(ISBLANK($OD$3),"",IF(ISBLANK(Tipy!LV49),0,IF(AND(Tipy!LV49=Výsledky!$OB$3,Tipy!LX49=Výsledky!$OD$3),60,0)))</f>
        <v>0</v>
      </c>
      <c r="NZ55" s="12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25">
        <f>IF(ISBLANK($OD$3),"",IF(OR(Tipy!LY49=Výsledky!$NY$6,Tipy!LY49=Výsledky!$NY$7,Tipy!LY49=Výsledky!$NY$8,Tipy!LY49=Výsledky!$NY$9),IF(VLOOKUP(Tipy!LY49,'Kategórie hráčov'!$A$2:$B$55,2,FALSE)=30,30,20),0))</f>
        <v>0</v>
      </c>
      <c r="OB55" s="125">
        <f>IF(ISBLANK($OD$3),"",IF(OR(Tipy!LZ49=Výsledky!$OB$6,Tipy!LZ49=Výsledky!$OB$7,Tipy!LZ49=Výsledky!$OB$8,Tipy!LZ49=Výsledky!$OB$9),IF(VLOOKUP(Tipy!LZ49,'Kategórie hráčov'!$A$2:$B$55,2,FALSE)=30,30,20),0))</f>
        <v>0</v>
      </c>
      <c r="OC55" s="12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29" t="str">
        <f>IF(ISBLANK($OD$3),"",IF(ISBLANK(Tipy!LV49),"-",SUM(NY55:OC55)))</f>
        <v>-</v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>
        <f>IF(ISBLANK($NW$3),"",IF(ISBLANK(Tipy!LP50),0,IF(AND(Tipy!LP50=Výsledky!$NU$3,Tipy!LR50=Výsledky!$NW$3),60,0)))</f>
        <v>0</v>
      </c>
      <c r="NS56" s="12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5">
        <f>IF(ISBLANK($NW$3),"",IF(OR(Tipy!LS50=Výsledky!$NR$6,Tipy!LS50=Výsledky!$NR$7,Tipy!LS50=Výsledky!$NR$8,Tipy!LS50=Výsledky!$NR$9),IF(VLOOKUP(Tipy!LS50,'Kategórie hráčov'!$A$2:$B$55,2,FALSE)=30,30,20),0))</f>
        <v>0</v>
      </c>
      <c r="NU56" s="125">
        <f>IF(ISBLANK($NW$3),"",IF(OR(Tipy!LT50=Výsledky!$NU$6,Tipy!LT50=Výsledky!$NU$7,Tipy!LT50=Výsledky!$NU$8,Tipy!LT50=Výsledky!$NU$9),IF(VLOOKUP(Tipy!LT50,'Kategórie hráčov'!$A$2:$B$55,2,FALSE)=30,30,20),0))</f>
        <v>0</v>
      </c>
      <c r="NV56" s="12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9">
        <f>IF(ISBLANK($NW$3),"",IF(ISBLANK(Tipy!LP50),"-",SUM(NR56:NV56)))</f>
        <v>20</v>
      </c>
      <c r="NX56" s="128"/>
      <c r="NY56" s="125">
        <f>IF(ISBLANK($OD$3),"",IF(ISBLANK(Tipy!LV50),0,IF(AND(Tipy!LV50=Výsledky!$OB$3,Tipy!LX50=Výsledky!$OD$3),60,0)))</f>
        <v>0</v>
      </c>
      <c r="NZ56" s="12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20</v>
      </c>
      <c r="OA56" s="125">
        <f>IF(ISBLANK($OD$3),"",IF(OR(Tipy!LY50=Výsledky!$NY$6,Tipy!LY50=Výsledky!$NY$7,Tipy!LY50=Výsledky!$NY$8,Tipy!LY50=Výsledky!$NY$9),IF(VLOOKUP(Tipy!LY50,'Kategórie hráčov'!$A$2:$B$55,2,FALSE)=30,30,20),0))</f>
        <v>20</v>
      </c>
      <c r="OB56" s="125">
        <f>IF(ISBLANK($OD$3),"",IF(OR(Tipy!LZ50=Výsledky!$OB$6,Tipy!LZ50=Výsledky!$OB$7,Tipy!LZ50=Výsledky!$OB$8,Tipy!LZ50=Výsledky!$OB$9),IF(VLOOKUP(Tipy!LZ50,'Kategórie hráčov'!$A$2:$B$55,2,FALSE)=30,30,20),0))</f>
        <v>0</v>
      </c>
      <c r="OC56" s="12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29">
        <f>IF(ISBLANK($OD$3),"",IF(ISBLANK(Tipy!LV50),"-",SUM(NY56:OC56)))</f>
        <v>40</v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>
        <f>IF(ISBLANK($NW$3),"",IF(ISBLANK(Tipy!LP51),0,IF(AND(Tipy!LP51=Výsledky!$NU$3,Tipy!LR51=Výsledky!$NW$3),60,0)))</f>
        <v>0</v>
      </c>
      <c r="NS57" s="12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5">
        <f>IF(ISBLANK($NW$3),"",IF(OR(Tipy!LS51=Výsledky!$NR$6,Tipy!LS51=Výsledky!$NR$7,Tipy!LS51=Výsledky!$NR$8,Tipy!LS51=Výsledky!$NR$9),IF(VLOOKUP(Tipy!LS51,'Kategórie hráčov'!$A$2:$B$55,2,FALSE)=30,30,20),0))</f>
        <v>0</v>
      </c>
      <c r="NU57" s="125">
        <f>IF(ISBLANK($NW$3),"",IF(OR(Tipy!LT51=Výsledky!$NU$6,Tipy!LT51=Výsledky!$NU$7,Tipy!LT51=Výsledky!$NU$8,Tipy!LT51=Výsledky!$NU$9),IF(VLOOKUP(Tipy!LT51,'Kategórie hráčov'!$A$2:$B$55,2,FALSE)=30,30,20),0))</f>
        <v>0</v>
      </c>
      <c r="NV57" s="12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9" t="str">
        <f>IF(ISBLANK($NW$3),"",IF(ISBLANK(Tipy!LP51),"-",SUM(NR57:NV57)))</f>
        <v>-</v>
      </c>
      <c r="NX57" s="128"/>
      <c r="NY57" s="125">
        <f>IF(ISBLANK($OD$3),"",IF(ISBLANK(Tipy!LV51),0,IF(AND(Tipy!LV51=Výsledky!$OB$3,Tipy!LX51=Výsledky!$OD$3),60,0)))</f>
        <v>0</v>
      </c>
      <c r="NZ57" s="12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25">
        <f>IF(ISBLANK($OD$3),"",IF(OR(Tipy!LY51=Výsledky!$NY$6,Tipy!LY51=Výsledky!$NY$7,Tipy!LY51=Výsledky!$NY$8,Tipy!LY51=Výsledky!$NY$9),IF(VLOOKUP(Tipy!LY51,'Kategórie hráčov'!$A$2:$B$55,2,FALSE)=30,30,20),0))</f>
        <v>0</v>
      </c>
      <c r="OB57" s="125">
        <f>IF(ISBLANK($OD$3),"",IF(OR(Tipy!LZ51=Výsledky!$OB$6,Tipy!LZ51=Výsledky!$OB$7,Tipy!LZ51=Výsledky!$OB$8,Tipy!LZ51=Výsledky!$OB$9),IF(VLOOKUP(Tipy!LZ51,'Kategórie hráčov'!$A$2:$B$55,2,FALSE)=30,30,20),0))</f>
        <v>0</v>
      </c>
      <c r="OC57" s="12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29" t="str">
        <f>IF(ISBLANK($OD$3),"",IF(ISBLANK(Tipy!LV51),"-",SUM(NY57:OC57)))</f>
        <v>-</v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>
        <f>IF(ISBLANK($NW$3),"",IF(ISBLANK(Tipy!LP52),0,IF(AND(Tipy!LP52=Výsledky!$NU$3,Tipy!LR52=Výsledky!$NW$3),60,0)))</f>
        <v>0</v>
      </c>
      <c r="NS58" s="12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5">
        <f>IF(ISBLANK($NW$3),"",IF(OR(Tipy!LS52=Výsledky!$NR$6,Tipy!LS52=Výsledky!$NR$7,Tipy!LS52=Výsledky!$NR$8,Tipy!LS52=Výsledky!$NR$9),IF(VLOOKUP(Tipy!LS52,'Kategórie hráčov'!$A$2:$B$55,2,FALSE)=30,30,20),0))</f>
        <v>0</v>
      </c>
      <c r="NU58" s="125">
        <f>IF(ISBLANK($NW$3),"",IF(OR(Tipy!LT52=Výsledky!$NU$6,Tipy!LT52=Výsledky!$NU$7,Tipy!LT52=Výsledky!$NU$8,Tipy!LT52=Výsledky!$NU$9),IF(VLOOKUP(Tipy!LT52,'Kategórie hráčov'!$A$2:$B$55,2,FALSE)=30,30,20),0))</f>
        <v>30</v>
      </c>
      <c r="NV58" s="126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9">
        <f>IF(ISBLANK($NW$3),"",IF(ISBLANK(Tipy!LP52),"-",SUM(NR58:NV58)))</f>
        <v>60</v>
      </c>
      <c r="NX58" s="128"/>
      <c r="NY58" s="125">
        <f>IF(ISBLANK($OD$3),"",IF(ISBLANK(Tipy!LV52),0,IF(AND(Tipy!LV52=Výsledky!$OB$3,Tipy!LX52=Výsledky!$OD$3),60,0)))</f>
        <v>0</v>
      </c>
      <c r="NZ58" s="12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125">
        <f>IF(ISBLANK($OD$3),"",IF(OR(Tipy!LY52=Výsledky!$NY$6,Tipy!LY52=Výsledky!$NY$7,Tipy!LY52=Výsledky!$NY$8,Tipy!LY52=Výsledky!$NY$9),IF(VLOOKUP(Tipy!LY52,'Kategórie hráčov'!$A$2:$B$55,2,FALSE)=30,30,20),0))</f>
        <v>20</v>
      </c>
      <c r="OB58" s="125">
        <f>IF(ISBLANK($OD$3),"",IF(OR(Tipy!LZ52=Výsledky!$OB$6,Tipy!LZ52=Výsledky!$OB$7,Tipy!LZ52=Výsledky!$OB$8,Tipy!LZ52=Výsledky!$OB$9),IF(VLOOKUP(Tipy!LZ52,'Kategórie hráčov'!$A$2:$B$55,2,FALSE)=30,30,20),0))</f>
        <v>30</v>
      </c>
      <c r="OC58" s="12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29">
        <f>IF(ISBLANK($OD$3),"",IF(ISBLANK(Tipy!LV52),"-",SUM(NY58:OC58)))</f>
        <v>70</v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>
        <f>IF(ISBLANK($NW$3),"",IF(ISBLANK(Tipy!LP53),0,IF(AND(Tipy!LP53=Výsledky!$NU$3,Tipy!LR53=Výsledky!$NW$3),60,0)))</f>
        <v>0</v>
      </c>
      <c r="NS59" s="12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5">
        <f>IF(ISBLANK($NW$3),"",IF(OR(Tipy!LS53=Výsledky!$NR$6,Tipy!LS53=Výsledky!$NR$7,Tipy!LS53=Výsledky!$NR$8,Tipy!LS53=Výsledky!$NR$9),IF(VLOOKUP(Tipy!LS53,'Kategórie hráčov'!$A$2:$B$55,2,FALSE)=30,30,20),0))</f>
        <v>0</v>
      </c>
      <c r="NU59" s="125">
        <f>IF(ISBLANK($NW$3),"",IF(OR(Tipy!LT53=Výsledky!$NU$6,Tipy!LT53=Výsledky!$NU$7,Tipy!LT53=Výsledky!$NU$8,Tipy!LT53=Výsledky!$NU$9),IF(VLOOKUP(Tipy!LT53,'Kategórie hráčov'!$A$2:$B$55,2,FALSE)=30,30,20),0))</f>
        <v>0</v>
      </c>
      <c r="NV59" s="12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9" t="str">
        <f>IF(ISBLANK($NW$3),"",IF(ISBLANK(Tipy!LP53),"-",SUM(NR59:NV59)))</f>
        <v>-</v>
      </c>
      <c r="NX59" s="128"/>
      <c r="NY59" s="125">
        <f>IF(ISBLANK($OD$3),"",IF(ISBLANK(Tipy!LV53),0,IF(AND(Tipy!LV53=Výsledky!$OB$3,Tipy!LX53=Výsledky!$OD$3),60,0)))</f>
        <v>0</v>
      </c>
      <c r="NZ59" s="12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25">
        <f>IF(ISBLANK($OD$3),"",IF(OR(Tipy!LY53=Výsledky!$NY$6,Tipy!LY53=Výsledky!$NY$7,Tipy!LY53=Výsledky!$NY$8,Tipy!LY53=Výsledky!$NY$9),IF(VLOOKUP(Tipy!LY53,'Kategórie hráčov'!$A$2:$B$55,2,FALSE)=30,30,20),0))</f>
        <v>0</v>
      </c>
      <c r="OB59" s="125">
        <f>IF(ISBLANK($OD$3),"",IF(OR(Tipy!LZ53=Výsledky!$OB$6,Tipy!LZ53=Výsledky!$OB$7,Tipy!LZ53=Výsledky!$OB$8,Tipy!LZ53=Výsledky!$OB$9),IF(VLOOKUP(Tipy!LZ53,'Kategórie hráčov'!$A$2:$B$55,2,FALSE)=30,30,20),0))</f>
        <v>0</v>
      </c>
      <c r="OC59" s="12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29" t="str">
        <f>IF(ISBLANK($OD$3),"",IF(ISBLANK(Tipy!LV53),"-",SUM(NY59:OC59)))</f>
        <v>-</v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>
        <f>IF(ISBLANK($NW$3),"",IF(ISBLANK(Tipy!LP54),0,IF(AND(Tipy!LP54=Výsledky!$NU$3,Tipy!LR54=Výsledky!$NW$3),60,0)))</f>
        <v>0</v>
      </c>
      <c r="NS60" s="12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5">
        <f>IF(ISBLANK($NW$3),"",IF(OR(Tipy!LS54=Výsledky!$NR$6,Tipy!LS54=Výsledky!$NR$7,Tipy!LS54=Výsledky!$NR$8,Tipy!LS54=Výsledky!$NR$9),IF(VLOOKUP(Tipy!LS54,'Kategórie hráčov'!$A$2:$B$55,2,FALSE)=30,30,20),0))</f>
        <v>0</v>
      </c>
      <c r="NU60" s="125">
        <f>IF(ISBLANK($NW$3),"",IF(OR(Tipy!LT54=Výsledky!$NU$6,Tipy!LT54=Výsledky!$NU$7,Tipy!LT54=Výsledky!$NU$8,Tipy!LT54=Výsledky!$NU$9),IF(VLOOKUP(Tipy!LT54,'Kategórie hráčov'!$A$2:$B$55,2,FALSE)=30,30,20),0))</f>
        <v>0</v>
      </c>
      <c r="NV60" s="12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9" t="str">
        <f>IF(ISBLANK($NW$3),"",IF(ISBLANK(Tipy!LP54),"-",SUM(NR60:NV60)))</f>
        <v>-</v>
      </c>
      <c r="NX60" s="128"/>
      <c r="NY60" s="125">
        <f>IF(ISBLANK($OD$3),"",IF(ISBLANK(Tipy!LV54),0,IF(AND(Tipy!LV54=Výsledky!$OB$3,Tipy!LX54=Výsledky!$OD$3),60,0)))</f>
        <v>0</v>
      </c>
      <c r="NZ60" s="12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25">
        <f>IF(ISBLANK($OD$3),"",IF(OR(Tipy!LY54=Výsledky!$NY$6,Tipy!LY54=Výsledky!$NY$7,Tipy!LY54=Výsledky!$NY$8,Tipy!LY54=Výsledky!$NY$9),IF(VLOOKUP(Tipy!LY54,'Kategórie hráčov'!$A$2:$B$55,2,FALSE)=30,30,20),0))</f>
        <v>0</v>
      </c>
      <c r="OB60" s="125">
        <f>IF(ISBLANK($OD$3),"",IF(OR(Tipy!LZ54=Výsledky!$OB$6,Tipy!LZ54=Výsledky!$OB$7,Tipy!LZ54=Výsledky!$OB$8,Tipy!LZ54=Výsledky!$OB$9),IF(VLOOKUP(Tipy!LZ54,'Kategórie hráčov'!$A$2:$B$55,2,FALSE)=30,30,20),0))</f>
        <v>0</v>
      </c>
      <c r="OC60" s="12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29" t="str">
        <f>IF(ISBLANK($OD$3),"",IF(ISBLANK(Tipy!LV54),"-",SUM(NY60:OC60)))</f>
        <v>-</v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>
        <f>IF(ISBLANK($NW$3),"",IF(ISBLANK(Tipy!LP55),0,IF(AND(Tipy!LP55=Výsledky!$NU$3,Tipy!LR55=Výsledky!$NW$3),60,0)))</f>
        <v>60</v>
      </c>
      <c r="NS61" s="12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5">
        <f>IF(ISBLANK($NW$3),"",IF(OR(Tipy!LS55=Výsledky!$NR$6,Tipy!LS55=Výsledky!$NR$7,Tipy!LS55=Výsledky!$NR$8,Tipy!LS55=Výsledky!$NR$9),IF(VLOOKUP(Tipy!LS55,'Kategórie hráčov'!$A$2:$B$55,2,FALSE)=30,30,20),0))</f>
        <v>0</v>
      </c>
      <c r="NU61" s="125">
        <f>IF(ISBLANK($NW$3),"",IF(OR(Tipy!LT55=Výsledky!$NU$6,Tipy!LT55=Výsledky!$NU$7,Tipy!LT55=Výsledky!$NU$8,Tipy!LT55=Výsledky!$NU$9),IF(VLOOKUP(Tipy!LT55,'Kategórie hráčov'!$A$2:$B$55,2,FALSE)=30,30,20),0))</f>
        <v>30</v>
      </c>
      <c r="NV61" s="12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9">
        <f>IF(ISBLANK($NW$3),"",IF(ISBLANK(Tipy!LP55),"-",SUM(NR61:NV61)))</f>
        <v>90</v>
      </c>
      <c r="NX61" s="128"/>
      <c r="NY61" s="125">
        <f>IF(ISBLANK($OD$3),"",IF(ISBLANK(Tipy!LV55),0,IF(AND(Tipy!LV55=Výsledky!$OB$3,Tipy!LX55=Výsledky!$OD$3),60,0)))</f>
        <v>0</v>
      </c>
      <c r="NZ61" s="12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125">
        <f>IF(ISBLANK($OD$3),"",IF(OR(Tipy!LY55=Výsledky!$NY$6,Tipy!LY55=Výsledky!$NY$7,Tipy!LY55=Výsledky!$NY$8,Tipy!LY55=Výsledky!$NY$9),IF(VLOOKUP(Tipy!LY55,'Kategórie hráčov'!$A$2:$B$55,2,FALSE)=30,30,20),0))</f>
        <v>20</v>
      </c>
      <c r="OB61" s="125">
        <f>IF(ISBLANK($OD$3),"",IF(OR(Tipy!LZ55=Výsledky!$OB$6,Tipy!LZ55=Výsledky!$OB$7,Tipy!LZ55=Výsledky!$OB$8,Tipy!LZ55=Výsledky!$OB$9),IF(VLOOKUP(Tipy!LZ55,'Kategórie hráčov'!$A$2:$B$55,2,FALSE)=30,30,20),0))</f>
        <v>30</v>
      </c>
      <c r="OC61" s="12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29">
        <f>IF(ISBLANK($OD$3),"",IF(ISBLANK(Tipy!LV55),"-",SUM(NY61:OC61)))</f>
        <v>70</v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>
        <f>IF(ISBLANK($NW$3),"",IF(ISBLANK(Tipy!LP56),0,IF(AND(Tipy!LP56=Výsledky!$NU$3,Tipy!LR56=Výsledky!$NW$3),60,0)))</f>
        <v>0</v>
      </c>
      <c r="NS62" s="12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5">
        <f>IF(ISBLANK($NW$3),"",IF(OR(Tipy!LS56=Výsledky!$NR$6,Tipy!LS56=Výsledky!$NR$7,Tipy!LS56=Výsledky!$NR$8,Tipy!LS56=Výsledky!$NR$9),IF(VLOOKUP(Tipy!LS56,'Kategórie hráčov'!$A$2:$B$55,2,FALSE)=30,30,20),0))</f>
        <v>0</v>
      </c>
      <c r="NU62" s="125">
        <f>IF(ISBLANK($NW$3),"",IF(OR(Tipy!LT56=Výsledky!$NU$6,Tipy!LT56=Výsledky!$NU$7,Tipy!LT56=Výsledky!$NU$8,Tipy!LT56=Výsledky!$NU$9),IF(VLOOKUP(Tipy!LT56,'Kategórie hráčov'!$A$2:$B$55,2,FALSE)=30,30,20),0))</f>
        <v>0</v>
      </c>
      <c r="NV62" s="12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9" t="str">
        <f>IF(ISBLANK($NW$3),"",IF(ISBLANK(Tipy!LP56),"-",SUM(NR62:NV62)))</f>
        <v>-</v>
      </c>
      <c r="NX62" s="128"/>
      <c r="NY62" s="125">
        <f>IF(ISBLANK($OD$3),"",IF(ISBLANK(Tipy!LV56),0,IF(AND(Tipy!LV56=Výsledky!$OB$3,Tipy!LX56=Výsledky!$OD$3),60,0)))</f>
        <v>0</v>
      </c>
      <c r="NZ62" s="12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25">
        <f>IF(ISBLANK($OD$3),"",IF(OR(Tipy!LY56=Výsledky!$NY$6,Tipy!LY56=Výsledky!$NY$7,Tipy!LY56=Výsledky!$NY$8,Tipy!LY56=Výsledky!$NY$9),IF(VLOOKUP(Tipy!LY56,'Kategórie hráčov'!$A$2:$B$55,2,FALSE)=30,30,20),0))</f>
        <v>0</v>
      </c>
      <c r="OB62" s="125">
        <f>IF(ISBLANK($OD$3),"",IF(OR(Tipy!LZ56=Výsledky!$OB$6,Tipy!LZ56=Výsledky!$OB$7,Tipy!LZ56=Výsledky!$OB$8,Tipy!LZ56=Výsledky!$OB$9),IF(VLOOKUP(Tipy!LZ56,'Kategórie hráčov'!$A$2:$B$55,2,FALSE)=30,30,20),0))</f>
        <v>0</v>
      </c>
      <c r="OC62" s="12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29" t="str">
        <f>IF(ISBLANK($OD$3),"",IF(ISBLANK(Tipy!LV56),"-",SUM(NY62:OC62)))</f>
        <v>-</v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>
        <f>IF(ISBLANK($NW$3),"",IF(ISBLANK(Tipy!LP57),0,IF(AND(Tipy!LP57=Výsledky!$NU$3,Tipy!LR57=Výsledky!$NW$3),60,0)))</f>
        <v>0</v>
      </c>
      <c r="NS63" s="12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5">
        <f>IF(ISBLANK($NW$3),"",IF(OR(Tipy!LS57=Výsledky!$NR$6,Tipy!LS57=Výsledky!$NR$7,Tipy!LS57=Výsledky!$NR$8,Tipy!LS57=Výsledky!$NR$9),IF(VLOOKUP(Tipy!LS57,'Kategórie hráčov'!$A$2:$B$55,2,FALSE)=30,30,20),0))</f>
        <v>0</v>
      </c>
      <c r="NU63" s="125">
        <f>IF(ISBLANK($NW$3),"",IF(OR(Tipy!LT57=Výsledky!$NU$6,Tipy!LT57=Výsledky!$NU$7,Tipy!LT57=Výsledky!$NU$8,Tipy!LT57=Výsledky!$NU$9),IF(VLOOKUP(Tipy!LT57,'Kategórie hráčov'!$A$2:$B$55,2,FALSE)=30,30,20),0))</f>
        <v>0</v>
      </c>
      <c r="NV63" s="12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9" t="str">
        <f>IF(ISBLANK($NW$3),"",IF(ISBLANK(Tipy!LP57),"-",SUM(NR63:NV63)))</f>
        <v>-</v>
      </c>
      <c r="NX63" s="128"/>
      <c r="NY63" s="125">
        <f>IF(ISBLANK($OD$3),"",IF(ISBLANK(Tipy!LV57),0,IF(AND(Tipy!LV57=Výsledky!$OB$3,Tipy!LX57=Výsledky!$OD$3),60,0)))</f>
        <v>0</v>
      </c>
      <c r="NZ63" s="12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20</v>
      </c>
      <c r="OA63" s="125">
        <f>IF(ISBLANK($OD$3),"",IF(OR(Tipy!LY57=Výsledky!$NY$6,Tipy!LY57=Výsledky!$NY$7,Tipy!LY57=Výsledky!$NY$8,Tipy!LY57=Výsledky!$NY$9),IF(VLOOKUP(Tipy!LY57,'Kategórie hráčov'!$A$2:$B$55,2,FALSE)=30,30,20),0))</f>
        <v>20</v>
      </c>
      <c r="OB63" s="125">
        <f>IF(ISBLANK($OD$3),"",IF(OR(Tipy!LZ57=Výsledky!$OB$6,Tipy!LZ57=Výsledky!$OB$7,Tipy!LZ57=Výsledky!$OB$8,Tipy!LZ57=Výsledky!$OB$9),IF(VLOOKUP(Tipy!LZ57,'Kategórie hráčov'!$A$2:$B$55,2,FALSE)=30,30,20),0))</f>
        <v>0</v>
      </c>
      <c r="OC63" s="12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29">
        <f>IF(ISBLANK($OD$3),"",IF(ISBLANK(Tipy!LV57),"-",SUM(NY63:OC63)))</f>
        <v>40</v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>
        <f>IF(ISBLANK($NW$3),"",IF(ISBLANK(Tipy!LP58),0,IF(AND(Tipy!LP58=Výsledky!$NU$3,Tipy!LR58=Výsledky!$NW$3),60,0)))</f>
        <v>0</v>
      </c>
      <c r="NS64" s="12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5">
        <f>IF(ISBLANK($NW$3),"",IF(OR(Tipy!LS58=Výsledky!$NR$6,Tipy!LS58=Výsledky!$NR$7,Tipy!LS58=Výsledky!$NR$8,Tipy!LS58=Výsledky!$NR$9),IF(VLOOKUP(Tipy!LS58,'Kategórie hráčov'!$A$2:$B$55,2,FALSE)=30,30,20),0))</f>
        <v>0</v>
      </c>
      <c r="NU64" s="125">
        <f>IF(ISBLANK($NW$3),"",IF(OR(Tipy!LT58=Výsledky!$NU$6,Tipy!LT58=Výsledky!$NU$7,Tipy!LT58=Výsledky!$NU$8,Tipy!LT58=Výsledky!$NU$9),IF(VLOOKUP(Tipy!LT58,'Kategórie hráčov'!$A$2:$B$55,2,FALSE)=30,30,20),0))</f>
        <v>30</v>
      </c>
      <c r="NV64" s="12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9">
        <f>IF(ISBLANK($NW$3),"",IF(ISBLANK(Tipy!LP58),"-",SUM(NR64:NV64)))</f>
        <v>50</v>
      </c>
      <c r="NX64" s="128"/>
      <c r="NY64" s="125">
        <f>IF(ISBLANK($OD$3),"",IF(ISBLANK(Tipy!LV58),0,IF(AND(Tipy!LV58=Výsledky!$OB$3,Tipy!LX58=Výsledky!$OD$3),60,0)))</f>
        <v>0</v>
      </c>
      <c r="NZ64" s="12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20</v>
      </c>
      <c r="OA64" s="125">
        <f>IF(ISBLANK($OD$3),"",IF(OR(Tipy!LY58=Výsledky!$NY$6,Tipy!LY58=Výsledky!$NY$7,Tipy!LY58=Výsledky!$NY$8,Tipy!LY58=Výsledky!$NY$9),IF(VLOOKUP(Tipy!LY58,'Kategórie hráčov'!$A$2:$B$55,2,FALSE)=30,30,20),0))</f>
        <v>20</v>
      </c>
      <c r="OB64" s="125">
        <f>IF(ISBLANK($OD$3),"",IF(OR(Tipy!LZ58=Výsledky!$OB$6,Tipy!LZ58=Výsledky!$OB$7,Tipy!LZ58=Výsledky!$OB$8,Tipy!LZ58=Výsledky!$OB$9),IF(VLOOKUP(Tipy!LZ58,'Kategórie hráčov'!$A$2:$B$55,2,FALSE)=30,30,20),0))</f>
        <v>30</v>
      </c>
      <c r="OC64" s="12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29">
        <f>IF(ISBLANK($OD$3),"",IF(ISBLANK(Tipy!LV58),"-",SUM(NY64:OC64)))</f>
        <v>70</v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>
        <f>IF(ISBLANK($NW$3),"",IF(ISBLANK(Tipy!LP59),0,IF(AND(Tipy!LP59=Výsledky!$NU$3,Tipy!LR59=Výsledky!$NW$3),60,0)))</f>
        <v>0</v>
      </c>
      <c r="NS65" s="12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5">
        <f>IF(ISBLANK($NW$3),"",IF(OR(Tipy!LS59=Výsledky!$NR$6,Tipy!LS59=Výsledky!$NR$7,Tipy!LS59=Výsledky!$NR$8,Tipy!LS59=Výsledky!$NR$9),IF(VLOOKUP(Tipy!LS59,'Kategórie hráčov'!$A$2:$B$55,2,FALSE)=30,30,20),0))</f>
        <v>0</v>
      </c>
      <c r="NU65" s="125">
        <f>IF(ISBLANK($NW$3),"",IF(OR(Tipy!LT59=Výsledky!$NU$6,Tipy!LT59=Výsledky!$NU$7,Tipy!LT59=Výsledky!$NU$8,Tipy!LT59=Výsledky!$NU$9),IF(VLOOKUP(Tipy!LT59,'Kategórie hráčov'!$A$2:$B$55,2,FALSE)=30,30,20),0))</f>
        <v>0</v>
      </c>
      <c r="NV65" s="12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9" t="str">
        <f>IF(ISBLANK($NW$3),"",IF(ISBLANK(Tipy!LP59),"-",SUM(NR65:NV65)))</f>
        <v>-</v>
      </c>
      <c r="NX65" s="128"/>
      <c r="NY65" s="125">
        <f>IF(ISBLANK($OD$3),"",IF(ISBLANK(Tipy!LV59),0,IF(AND(Tipy!LV59=Výsledky!$OB$3,Tipy!LX59=Výsledky!$OD$3),60,0)))</f>
        <v>0</v>
      </c>
      <c r="NZ65" s="12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25">
        <f>IF(ISBLANK($OD$3),"",IF(OR(Tipy!LY59=Výsledky!$NY$6,Tipy!LY59=Výsledky!$NY$7,Tipy!LY59=Výsledky!$NY$8,Tipy!LY59=Výsledky!$NY$9),IF(VLOOKUP(Tipy!LY59,'Kategórie hráčov'!$A$2:$B$55,2,FALSE)=30,30,20),0))</f>
        <v>0</v>
      </c>
      <c r="OB65" s="125">
        <f>IF(ISBLANK($OD$3),"",IF(OR(Tipy!LZ59=Výsledky!$OB$6,Tipy!LZ59=Výsledky!$OB$7,Tipy!LZ59=Výsledky!$OB$8,Tipy!LZ59=Výsledky!$OB$9),IF(VLOOKUP(Tipy!LZ59,'Kategórie hráčov'!$A$2:$B$55,2,FALSE)=30,30,20),0))</f>
        <v>0</v>
      </c>
      <c r="OC65" s="12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29" t="str">
        <f>IF(ISBLANK($OD$3),"",IF(ISBLANK(Tipy!LV59),"-",SUM(NY65:OC65)))</f>
        <v>-</v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>
        <f>IF(ISBLANK($NW$3),"",IF(ISBLANK(Tipy!LP60),0,IF(AND(Tipy!LP60=Výsledky!$NU$3,Tipy!LR60=Výsledky!$NW$3),60,0)))</f>
        <v>0</v>
      </c>
      <c r="NS66" s="12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5">
        <f>IF(ISBLANK($NW$3),"",IF(OR(Tipy!LS60=Výsledky!$NR$6,Tipy!LS60=Výsledky!$NR$7,Tipy!LS60=Výsledky!$NR$8,Tipy!LS60=Výsledky!$NR$9),IF(VLOOKUP(Tipy!LS60,'Kategórie hráčov'!$A$2:$B$55,2,FALSE)=30,30,20),0))</f>
        <v>0</v>
      </c>
      <c r="NU66" s="125">
        <f>IF(ISBLANK($NW$3),"",IF(OR(Tipy!LT60=Výsledky!$NU$6,Tipy!LT60=Výsledky!$NU$7,Tipy!LT60=Výsledky!$NU$8,Tipy!LT60=Výsledky!$NU$9),IF(VLOOKUP(Tipy!LT60,'Kategórie hráčov'!$A$2:$B$55,2,FALSE)=30,30,20),0))</f>
        <v>0</v>
      </c>
      <c r="NV66" s="12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9" t="str">
        <f>IF(ISBLANK($NW$3),"",IF(ISBLANK(Tipy!LP60),"-",SUM(NR66:NV66)))</f>
        <v>-</v>
      </c>
      <c r="NX66" s="128"/>
      <c r="NY66" s="125">
        <f>IF(ISBLANK($OD$3),"",IF(ISBLANK(Tipy!LV60),0,IF(AND(Tipy!LV60=Výsledky!$OB$3,Tipy!LX60=Výsledky!$OD$3),60,0)))</f>
        <v>0</v>
      </c>
      <c r="NZ66" s="12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25">
        <f>IF(ISBLANK($OD$3),"",IF(OR(Tipy!LY60=Výsledky!$NY$6,Tipy!LY60=Výsledky!$NY$7,Tipy!LY60=Výsledky!$NY$8,Tipy!LY60=Výsledky!$NY$9),IF(VLOOKUP(Tipy!LY60,'Kategórie hráčov'!$A$2:$B$55,2,FALSE)=30,30,20),0))</f>
        <v>0</v>
      </c>
      <c r="OB66" s="125">
        <f>IF(ISBLANK($OD$3),"",IF(OR(Tipy!LZ60=Výsledky!$OB$6,Tipy!LZ60=Výsledky!$OB$7,Tipy!LZ60=Výsledky!$OB$8,Tipy!LZ60=Výsledky!$OB$9),IF(VLOOKUP(Tipy!LZ60,'Kategórie hráčov'!$A$2:$B$55,2,FALSE)=30,30,20),0))</f>
        <v>0</v>
      </c>
      <c r="OC66" s="12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29" t="str">
        <f>IF(ISBLANK($OD$3),"",IF(ISBLANK(Tipy!LV60),"-",SUM(NY66:OC66)))</f>
        <v>-</v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>
        <f>IF(ISBLANK($NW$3),"",IF(ISBLANK(Tipy!LP61),0,IF(AND(Tipy!LP61=Výsledky!$NU$3,Tipy!LR61=Výsledky!$NW$3),60,0)))</f>
        <v>0</v>
      </c>
      <c r="NS67" s="12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5">
        <f>IF(ISBLANK($NW$3),"",IF(OR(Tipy!LS61=Výsledky!$NR$6,Tipy!LS61=Výsledky!$NR$7,Tipy!LS61=Výsledky!$NR$8,Tipy!LS61=Výsledky!$NR$9),IF(VLOOKUP(Tipy!LS61,'Kategórie hráčov'!$A$2:$B$55,2,FALSE)=30,30,20),0))</f>
        <v>0</v>
      </c>
      <c r="NU67" s="125">
        <f>IF(ISBLANK($NW$3),"",IF(OR(Tipy!LT61=Výsledky!$NU$6,Tipy!LT61=Výsledky!$NU$7,Tipy!LT61=Výsledky!$NU$8,Tipy!LT61=Výsledky!$NU$9),IF(VLOOKUP(Tipy!LT61,'Kategórie hráčov'!$A$2:$B$55,2,FALSE)=30,30,20),0))</f>
        <v>30</v>
      </c>
      <c r="NV67" s="126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9">
        <f>IF(ISBLANK($NW$3),"",IF(ISBLANK(Tipy!LP61),"-",SUM(NR67:NV67)))</f>
        <v>60</v>
      </c>
      <c r="NX67" s="128"/>
      <c r="NY67" s="125">
        <f>IF(ISBLANK($OD$3),"",IF(ISBLANK(Tipy!LV61),0,IF(AND(Tipy!LV61=Výsledky!$OB$3,Tipy!LX61=Výsledky!$OD$3),60,0)))</f>
        <v>0</v>
      </c>
      <c r="NZ67" s="12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20</v>
      </c>
      <c r="OA67" s="125">
        <f>IF(ISBLANK($OD$3),"",IF(OR(Tipy!LY61=Výsledky!$NY$6,Tipy!LY61=Výsledky!$NY$7,Tipy!LY61=Výsledky!$NY$8,Tipy!LY61=Výsledky!$NY$9),IF(VLOOKUP(Tipy!LY61,'Kategórie hráčov'!$A$2:$B$55,2,FALSE)=30,30,20),0))</f>
        <v>20</v>
      </c>
      <c r="OB67" s="125">
        <f>IF(ISBLANK($OD$3),"",IF(OR(Tipy!LZ61=Výsledky!$OB$6,Tipy!LZ61=Výsledky!$OB$7,Tipy!LZ61=Výsledky!$OB$8,Tipy!LZ61=Výsledky!$OB$9),IF(VLOOKUP(Tipy!LZ61,'Kategórie hráčov'!$A$2:$B$55,2,FALSE)=30,30,20),0))</f>
        <v>30</v>
      </c>
      <c r="OC67" s="12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29">
        <f>IF(ISBLANK($OD$3),"",IF(ISBLANK(Tipy!LV61),"-",SUM(NY67:OC67)))</f>
        <v>70</v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>
        <f>IF(ISBLANK($NW$3),"",IF(ISBLANK(Tipy!LP62),0,IF(AND(Tipy!LP62=Výsledky!$NU$3,Tipy!LR62=Výsledky!$NW$3),60,0)))</f>
        <v>0</v>
      </c>
      <c r="NS68" s="12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5">
        <f>IF(ISBLANK($NW$3),"",IF(OR(Tipy!LS62=Výsledky!$NR$6,Tipy!LS62=Výsledky!$NR$7,Tipy!LS62=Výsledky!$NR$8,Tipy!LS62=Výsledky!$NR$9),IF(VLOOKUP(Tipy!LS62,'Kategórie hráčov'!$A$2:$B$55,2,FALSE)=30,30,20),0))</f>
        <v>0</v>
      </c>
      <c r="NU68" s="125">
        <f>IF(ISBLANK($NW$3),"",IF(OR(Tipy!LT62=Výsledky!$NU$6,Tipy!LT62=Výsledky!$NU$7,Tipy!LT62=Výsledky!$NU$8,Tipy!LT62=Výsledky!$NU$9),IF(VLOOKUP(Tipy!LT62,'Kategórie hráčov'!$A$2:$B$55,2,FALSE)=30,30,20),0))</f>
        <v>30</v>
      </c>
      <c r="NV68" s="126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9">
        <f>IF(ISBLANK($NW$3),"",IF(ISBLANK(Tipy!LP62),"-",SUM(NR68:NV68)))</f>
        <v>40</v>
      </c>
      <c r="NX68" s="128"/>
      <c r="NY68" s="125">
        <f>IF(ISBLANK($OD$3),"",IF(ISBLANK(Tipy!LV62),0,IF(AND(Tipy!LV62=Výsledky!$OB$3,Tipy!LX62=Výsledky!$OD$3),60,0)))</f>
        <v>0</v>
      </c>
      <c r="NZ68" s="12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20</v>
      </c>
      <c r="OA68" s="125">
        <f>IF(ISBLANK($OD$3),"",IF(OR(Tipy!LY62=Výsledky!$NY$6,Tipy!LY62=Výsledky!$NY$7,Tipy!LY62=Výsledky!$NY$8,Tipy!LY62=Výsledky!$NY$9),IF(VLOOKUP(Tipy!LY62,'Kategórie hráčov'!$A$2:$B$55,2,FALSE)=30,30,20),0))</f>
        <v>20</v>
      </c>
      <c r="OB68" s="125">
        <f>IF(ISBLANK($OD$3),"",IF(OR(Tipy!LZ62=Výsledky!$OB$6,Tipy!LZ62=Výsledky!$OB$7,Tipy!LZ62=Výsledky!$OB$8,Tipy!LZ62=Výsledky!$OB$9),IF(VLOOKUP(Tipy!LZ62,'Kategórie hráčov'!$A$2:$B$55,2,FALSE)=30,30,20),0))</f>
        <v>0</v>
      </c>
      <c r="OC68" s="12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29">
        <f>IF(ISBLANK($OD$3),"",IF(ISBLANK(Tipy!LV62),"-",SUM(NY68:OC68)))</f>
        <v>40</v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>
        <f>IF(ISBLANK($NW$3),"",IF(ISBLANK(Tipy!LP63),0,IF(AND(Tipy!LP63=Výsledky!$NU$3,Tipy!LR63=Výsledky!$NW$3),60,0)))</f>
        <v>0</v>
      </c>
      <c r="NS69" s="12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5">
        <f>IF(ISBLANK($NW$3),"",IF(OR(Tipy!LS63=Výsledky!$NR$6,Tipy!LS63=Výsledky!$NR$7,Tipy!LS63=Výsledky!$NR$8,Tipy!LS63=Výsledky!$NR$9),IF(VLOOKUP(Tipy!LS63,'Kategórie hráčov'!$A$2:$B$55,2,FALSE)=30,30,20),0))</f>
        <v>0</v>
      </c>
      <c r="NU69" s="125">
        <f>IF(ISBLANK($NW$3),"",IF(OR(Tipy!LT63=Výsledky!$NU$6,Tipy!LT63=Výsledky!$NU$7,Tipy!LT63=Výsledky!$NU$8,Tipy!LT63=Výsledky!$NU$9),IF(VLOOKUP(Tipy!LT63,'Kategórie hráčov'!$A$2:$B$55,2,FALSE)=30,30,20),0))</f>
        <v>30</v>
      </c>
      <c r="NV69" s="12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9">
        <f>IF(ISBLANK($NW$3),"",IF(ISBLANK(Tipy!LP63),"-",SUM(NR69:NV69)))</f>
        <v>30</v>
      </c>
      <c r="NX69" s="128"/>
      <c r="NY69" s="125">
        <f>IF(ISBLANK($OD$3),"",IF(ISBLANK(Tipy!LV63),0,IF(AND(Tipy!LV63=Výsledky!$OB$3,Tipy!LX63=Výsledky!$OD$3),60,0)))</f>
        <v>0</v>
      </c>
      <c r="NZ69" s="12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25">
        <f>IF(ISBLANK($OD$3),"",IF(OR(Tipy!LY63=Výsledky!$NY$6,Tipy!LY63=Výsledky!$NY$7,Tipy!LY63=Výsledky!$NY$8,Tipy!LY63=Výsledky!$NY$9),IF(VLOOKUP(Tipy!LY63,'Kategórie hráčov'!$A$2:$B$55,2,FALSE)=30,30,20),0))</f>
        <v>0</v>
      </c>
      <c r="OB69" s="125">
        <f>IF(ISBLANK($OD$3),"",IF(OR(Tipy!LZ63=Výsledky!$OB$6,Tipy!LZ63=Výsledky!$OB$7,Tipy!LZ63=Výsledky!$OB$8,Tipy!LZ63=Výsledky!$OB$9),IF(VLOOKUP(Tipy!LZ63,'Kategórie hráčov'!$A$2:$B$55,2,FALSE)=30,30,20),0))</f>
        <v>0</v>
      </c>
      <c r="OC69" s="12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29" t="str">
        <f>IF(ISBLANK($OD$3),"",IF(ISBLANK(Tipy!LV63),"-",SUM(NY69:OC69)))</f>
        <v>-</v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>
        <f>IF(ISBLANK($NW$3),"",IF(ISBLANK(Tipy!LP64),0,IF(AND(Tipy!LP64=Výsledky!$NU$3,Tipy!LR64=Výsledky!$NW$3),60,0)))</f>
        <v>0</v>
      </c>
      <c r="NS70" s="12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5">
        <f>IF(ISBLANK($NW$3),"",IF(OR(Tipy!LS64=Výsledky!$NR$6,Tipy!LS64=Výsledky!$NR$7,Tipy!LS64=Výsledky!$NR$8,Tipy!LS64=Výsledky!$NR$9),IF(VLOOKUP(Tipy!LS64,'Kategórie hráčov'!$A$2:$B$55,2,FALSE)=30,30,20),0))</f>
        <v>0</v>
      </c>
      <c r="NU70" s="125">
        <f>IF(ISBLANK($NW$3),"",IF(OR(Tipy!LT64=Výsledky!$NU$6,Tipy!LT64=Výsledky!$NU$7,Tipy!LT64=Výsledky!$NU$8,Tipy!LT64=Výsledky!$NU$9),IF(VLOOKUP(Tipy!LT64,'Kategórie hráčov'!$A$2:$B$55,2,FALSE)=30,30,20),0))</f>
        <v>30</v>
      </c>
      <c r="NV70" s="126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9">
        <f>IF(ISBLANK($NW$3),"",IF(ISBLANK(Tipy!LP64),"-",SUM(NR70:NV70)))</f>
        <v>60</v>
      </c>
      <c r="NX70" s="128"/>
      <c r="NY70" s="125">
        <f>IF(ISBLANK($OD$3),"",IF(ISBLANK(Tipy!LV64),0,IF(AND(Tipy!LV64=Výsledky!$OB$3,Tipy!LX64=Výsledky!$OD$3),60,0)))</f>
        <v>0</v>
      </c>
      <c r="NZ70" s="12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20</v>
      </c>
      <c r="OA70" s="125">
        <f>IF(ISBLANK($OD$3),"",IF(OR(Tipy!LY64=Výsledky!$NY$6,Tipy!LY64=Výsledky!$NY$7,Tipy!LY64=Výsledky!$NY$8,Tipy!LY64=Výsledky!$NY$9),IF(VLOOKUP(Tipy!LY64,'Kategórie hráčov'!$A$2:$B$55,2,FALSE)=30,30,20),0))</f>
        <v>20</v>
      </c>
      <c r="OB70" s="125">
        <f>IF(ISBLANK($OD$3),"",IF(OR(Tipy!LZ64=Výsledky!$OB$6,Tipy!LZ64=Výsledky!$OB$7,Tipy!LZ64=Výsledky!$OB$8,Tipy!LZ64=Výsledky!$OB$9),IF(VLOOKUP(Tipy!LZ64,'Kategórie hráčov'!$A$2:$B$55,2,FALSE)=30,30,20),0))</f>
        <v>30</v>
      </c>
      <c r="OC70" s="12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29">
        <f>IF(ISBLANK($OD$3),"",IF(ISBLANK(Tipy!LV64),"-",SUM(NY70:OC70)))</f>
        <v>70</v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>
        <f>IF(ISBLANK($NW$3),"",IF(ISBLANK(Tipy!LP65),0,IF(AND(Tipy!LP65=Výsledky!$NU$3,Tipy!LR65=Výsledky!$NW$3),60,0)))</f>
        <v>0</v>
      </c>
      <c r="NS71" s="12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5">
        <f>IF(ISBLANK($NW$3),"",IF(OR(Tipy!LS65=Výsledky!$NR$6,Tipy!LS65=Výsledky!$NR$7,Tipy!LS65=Výsledky!$NR$8,Tipy!LS65=Výsledky!$NR$9),IF(VLOOKUP(Tipy!LS65,'Kategórie hráčov'!$A$2:$B$55,2,FALSE)=30,30,20),0))</f>
        <v>0</v>
      </c>
      <c r="NU71" s="125">
        <f>IF(ISBLANK($NW$3),"",IF(OR(Tipy!LT65=Výsledky!$NU$6,Tipy!LT65=Výsledky!$NU$7,Tipy!LT65=Výsledky!$NU$8,Tipy!LT65=Výsledky!$NU$9),IF(VLOOKUP(Tipy!LT65,'Kategórie hráčov'!$A$2:$B$55,2,FALSE)=30,30,20),0))</f>
        <v>0</v>
      </c>
      <c r="NV71" s="12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9" t="str">
        <f>IF(ISBLANK($NW$3),"",IF(ISBLANK(Tipy!LP65),"-",SUM(NR71:NV71)))</f>
        <v>-</v>
      </c>
      <c r="NX71" s="128"/>
      <c r="NY71" s="125">
        <f>IF(ISBLANK($OD$3),"",IF(ISBLANK(Tipy!LV65),0,IF(AND(Tipy!LV65=Výsledky!$OB$3,Tipy!LX65=Výsledky!$OD$3),60,0)))</f>
        <v>0</v>
      </c>
      <c r="NZ71" s="12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25">
        <f>IF(ISBLANK($OD$3),"",IF(OR(Tipy!LY65=Výsledky!$NY$6,Tipy!LY65=Výsledky!$NY$7,Tipy!LY65=Výsledky!$NY$8,Tipy!LY65=Výsledky!$NY$9),IF(VLOOKUP(Tipy!LY65,'Kategórie hráčov'!$A$2:$B$55,2,FALSE)=30,30,20),0))</f>
        <v>0</v>
      </c>
      <c r="OB71" s="125">
        <f>IF(ISBLANK($OD$3),"",IF(OR(Tipy!LZ65=Výsledky!$OB$6,Tipy!LZ65=Výsledky!$OB$7,Tipy!LZ65=Výsledky!$OB$8,Tipy!LZ65=Výsledky!$OB$9),IF(VLOOKUP(Tipy!LZ65,'Kategórie hráčov'!$A$2:$B$55,2,FALSE)=30,30,20),0))</f>
        <v>0</v>
      </c>
      <c r="OC71" s="12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29" t="str">
        <f>IF(ISBLANK($OD$3),"",IF(ISBLANK(Tipy!LV65),"-",SUM(NY71:OC71)))</f>
        <v>-</v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>
        <f>IF(ISBLANK($NW$3),"",IF(ISBLANK(Tipy!LP66),0,IF(AND(Tipy!LP66=Výsledky!$NU$3,Tipy!LR66=Výsledky!$NW$3),60,0)))</f>
        <v>0</v>
      </c>
      <c r="NS72" s="12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5">
        <f>IF(ISBLANK($NW$3),"",IF(OR(Tipy!LS66=Výsledky!$NR$6,Tipy!LS66=Výsledky!$NR$7,Tipy!LS66=Výsledky!$NR$8,Tipy!LS66=Výsledky!$NR$9),IF(VLOOKUP(Tipy!LS66,'Kategórie hráčov'!$A$2:$B$55,2,FALSE)=30,30,20),0))</f>
        <v>0</v>
      </c>
      <c r="NU72" s="125">
        <f>IF(ISBLANK($NW$3),"",IF(OR(Tipy!LT66=Výsledky!$NU$6,Tipy!LT66=Výsledky!$NU$7,Tipy!LT66=Výsledky!$NU$8,Tipy!LT66=Výsledky!$NU$9),IF(VLOOKUP(Tipy!LT66,'Kategórie hráčov'!$A$2:$B$55,2,FALSE)=30,30,20),0))</f>
        <v>0</v>
      </c>
      <c r="NV72" s="12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9" t="str">
        <f>IF(ISBLANK($NW$3),"",IF(ISBLANK(Tipy!LP66),"-",SUM(NR72:NV72)))</f>
        <v>-</v>
      </c>
      <c r="NX72" s="128"/>
      <c r="NY72" s="125">
        <f>IF(ISBLANK($OD$3),"",IF(ISBLANK(Tipy!LV66),0,IF(AND(Tipy!LV66=Výsledky!$OB$3,Tipy!LX66=Výsledky!$OD$3),60,0)))</f>
        <v>0</v>
      </c>
      <c r="NZ72" s="12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125">
        <f>IF(ISBLANK($OD$3),"",IF(OR(Tipy!LY66=Výsledky!$NY$6,Tipy!LY66=Výsledky!$NY$7,Tipy!LY66=Výsledky!$NY$8,Tipy!LY66=Výsledky!$NY$9),IF(VLOOKUP(Tipy!LY66,'Kategórie hráčov'!$A$2:$B$55,2,FALSE)=30,30,20),0))</f>
        <v>0</v>
      </c>
      <c r="OB72" s="125">
        <f>IF(ISBLANK($OD$3),"",IF(OR(Tipy!LZ66=Výsledky!$OB$6,Tipy!LZ66=Výsledky!$OB$7,Tipy!LZ66=Výsledky!$OB$8,Tipy!LZ66=Výsledky!$OB$9),IF(VLOOKUP(Tipy!LZ66,'Kategórie hráčov'!$A$2:$B$55,2,FALSE)=30,30,20),0))</f>
        <v>0</v>
      </c>
      <c r="OC72" s="12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29" t="str">
        <f>IF(ISBLANK($OD$3),"",IF(ISBLANK(Tipy!LV66),"-",SUM(NY72:OC72)))</f>
        <v>-</v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>
        <f>IF(ISBLANK($NW$3),"",IF(ISBLANK(Tipy!LP67),0,IF(AND(Tipy!LP67=Výsledky!$NU$3,Tipy!LR67=Výsledky!$NW$3),60,0)))</f>
        <v>0</v>
      </c>
      <c r="NS73" s="12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5">
        <f>IF(ISBLANK($NW$3),"",IF(OR(Tipy!LS67=Výsledky!$NR$6,Tipy!LS67=Výsledky!$NR$7,Tipy!LS67=Výsledky!$NR$8,Tipy!LS67=Výsledky!$NR$9),IF(VLOOKUP(Tipy!LS67,'Kategórie hráčov'!$A$2:$B$55,2,FALSE)=30,30,20),0))</f>
        <v>0</v>
      </c>
      <c r="NU73" s="125">
        <f>IF(ISBLANK($NW$3),"",IF(OR(Tipy!LT67=Výsledky!$NU$6,Tipy!LT67=Výsledky!$NU$7,Tipy!LT67=Výsledky!$NU$8,Tipy!LT67=Výsledky!$NU$9),IF(VLOOKUP(Tipy!LT67,'Kategórie hráčov'!$A$2:$B$55,2,FALSE)=30,30,20),0))</f>
        <v>0</v>
      </c>
      <c r="NV73" s="12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9" t="str">
        <f>IF(ISBLANK($NW$3),"",IF(ISBLANK(Tipy!LP67),"-",SUM(NR73:NV73)))</f>
        <v>-</v>
      </c>
      <c r="NX73" s="128"/>
      <c r="NY73" s="125">
        <f>IF(ISBLANK($OD$3),"",IF(ISBLANK(Tipy!LV67),0,IF(AND(Tipy!LV67=Výsledky!$OB$3,Tipy!LX67=Výsledky!$OD$3),60,0)))</f>
        <v>0</v>
      </c>
      <c r="NZ73" s="12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25">
        <f>IF(ISBLANK($OD$3),"",IF(OR(Tipy!LY67=Výsledky!$NY$6,Tipy!LY67=Výsledky!$NY$7,Tipy!LY67=Výsledky!$NY$8,Tipy!LY67=Výsledky!$NY$9),IF(VLOOKUP(Tipy!LY67,'Kategórie hráčov'!$A$2:$B$55,2,FALSE)=30,30,20),0))</f>
        <v>0</v>
      </c>
      <c r="OB73" s="125">
        <f>IF(ISBLANK($OD$3),"",IF(OR(Tipy!LZ67=Výsledky!$OB$6,Tipy!LZ67=Výsledky!$OB$7,Tipy!LZ67=Výsledky!$OB$8,Tipy!LZ67=Výsledky!$OB$9),IF(VLOOKUP(Tipy!LZ67,'Kategórie hráčov'!$A$2:$B$55,2,FALSE)=30,30,20),0))</f>
        <v>0</v>
      </c>
      <c r="OC73" s="12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29" t="str">
        <f>IF(ISBLANK($OD$3),"",IF(ISBLANK(Tipy!LV67),"-",SUM(NY73:OC73)))</f>
        <v>-</v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>
        <f>IF(ISBLANK($NW$3),"",IF(ISBLANK(Tipy!LP68),0,IF(AND(Tipy!LP68=Výsledky!$NU$3,Tipy!LR68=Výsledky!$NW$3),60,0)))</f>
        <v>0</v>
      </c>
      <c r="NS74" s="12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5">
        <f>IF(ISBLANK($NW$3),"",IF(OR(Tipy!LS68=Výsledky!$NR$6,Tipy!LS68=Výsledky!$NR$7,Tipy!LS68=Výsledky!$NR$8,Tipy!LS68=Výsledky!$NR$9),IF(VLOOKUP(Tipy!LS68,'Kategórie hráčov'!$A$2:$B$55,2,FALSE)=30,30,20),0))</f>
        <v>0</v>
      </c>
      <c r="NU74" s="125">
        <f>IF(ISBLANK($NW$3),"",IF(OR(Tipy!LT68=Výsledky!$NU$6,Tipy!LT68=Výsledky!$NU$7,Tipy!LT68=Výsledky!$NU$8,Tipy!LT68=Výsledky!$NU$9),IF(VLOOKUP(Tipy!LT68,'Kategórie hráčov'!$A$2:$B$55,2,FALSE)=30,30,20),0))</f>
        <v>0</v>
      </c>
      <c r="NV74" s="12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9" t="str">
        <f>IF(ISBLANK($NW$3),"",IF(ISBLANK(Tipy!LP68),"-",SUM(NR74:NV74)))</f>
        <v>-</v>
      </c>
      <c r="NX74" s="128"/>
      <c r="NY74" s="125">
        <f>IF(ISBLANK($OD$3),"",IF(ISBLANK(Tipy!LV68),0,IF(AND(Tipy!LV68=Výsledky!$OB$3,Tipy!LX68=Výsledky!$OD$3),60,0)))</f>
        <v>0</v>
      </c>
      <c r="NZ74" s="12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25">
        <f>IF(ISBLANK($OD$3),"",IF(OR(Tipy!LY68=Výsledky!$NY$6,Tipy!LY68=Výsledky!$NY$7,Tipy!LY68=Výsledky!$NY$8,Tipy!LY68=Výsledky!$NY$9),IF(VLOOKUP(Tipy!LY68,'Kategórie hráčov'!$A$2:$B$55,2,FALSE)=30,30,20),0))</f>
        <v>0</v>
      </c>
      <c r="OB74" s="125">
        <f>IF(ISBLANK($OD$3),"",IF(OR(Tipy!LZ68=Výsledky!$OB$6,Tipy!LZ68=Výsledky!$OB$7,Tipy!LZ68=Výsledky!$OB$8,Tipy!LZ68=Výsledky!$OB$9),IF(VLOOKUP(Tipy!LZ68,'Kategórie hráčov'!$A$2:$B$55,2,FALSE)=30,30,20),0))</f>
        <v>0</v>
      </c>
      <c r="OC74" s="12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29" t="str">
        <f>IF(ISBLANK($OD$3),"",IF(ISBLANK(Tipy!LV68),"-",SUM(NY74:OC74)))</f>
        <v>-</v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>
        <f>IF(ISBLANK($NW$3),"",IF(ISBLANK(Tipy!LP69),0,IF(AND(Tipy!LP69=Výsledky!$NU$3,Tipy!LR69=Výsledky!$NW$3),60,0)))</f>
        <v>0</v>
      </c>
      <c r="NS75" s="12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5">
        <f>IF(ISBLANK($NW$3),"",IF(OR(Tipy!LS69=Výsledky!$NR$6,Tipy!LS69=Výsledky!$NR$7,Tipy!LS69=Výsledky!$NR$8,Tipy!LS69=Výsledky!$NR$9),IF(VLOOKUP(Tipy!LS69,'Kategórie hráčov'!$A$2:$B$55,2,FALSE)=30,30,20),0))</f>
        <v>0</v>
      </c>
      <c r="NU75" s="125">
        <f>IF(ISBLANK($NW$3),"",IF(OR(Tipy!LT69=Výsledky!$NU$6,Tipy!LT69=Výsledky!$NU$7,Tipy!LT69=Výsledky!$NU$8,Tipy!LT69=Výsledky!$NU$9),IF(VLOOKUP(Tipy!LT69,'Kategórie hráčov'!$A$2:$B$55,2,FALSE)=30,30,20),0))</f>
        <v>0</v>
      </c>
      <c r="NV75" s="12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9" t="str">
        <f>IF(ISBLANK($NW$3),"",IF(ISBLANK(Tipy!LP69),"-",SUM(NR75:NV75)))</f>
        <v>-</v>
      </c>
      <c r="NX75" s="128"/>
      <c r="NY75" s="125">
        <f>IF(ISBLANK($OD$3),"",IF(ISBLANK(Tipy!LV69),0,IF(AND(Tipy!LV69=Výsledky!$OB$3,Tipy!LX69=Výsledky!$OD$3),60,0)))</f>
        <v>0</v>
      </c>
      <c r="NZ75" s="12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25">
        <f>IF(ISBLANK($OD$3),"",IF(OR(Tipy!LY69=Výsledky!$NY$6,Tipy!LY69=Výsledky!$NY$7,Tipy!LY69=Výsledky!$NY$8,Tipy!LY69=Výsledky!$NY$9),IF(VLOOKUP(Tipy!LY69,'Kategórie hráčov'!$A$2:$B$55,2,FALSE)=30,30,20),0))</f>
        <v>0</v>
      </c>
      <c r="OB75" s="125">
        <f>IF(ISBLANK($OD$3),"",IF(OR(Tipy!LZ69=Výsledky!$OB$6,Tipy!LZ69=Výsledky!$OB$7,Tipy!LZ69=Výsledky!$OB$8,Tipy!LZ69=Výsledky!$OB$9),IF(VLOOKUP(Tipy!LZ69,'Kategórie hráčov'!$A$2:$B$55,2,FALSE)=30,30,20),0))</f>
        <v>0</v>
      </c>
      <c r="OC75" s="12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29" t="str">
        <f>IF(ISBLANK($OD$3),"",IF(ISBLANK(Tipy!LV69),"-",SUM(NY75:OC75)))</f>
        <v>-</v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>
        <f>IF(ISBLANK($NW$3),"",IF(ISBLANK(Tipy!LP70),0,IF(AND(Tipy!LP70=Výsledky!$NU$3,Tipy!LR70=Výsledky!$NW$3),60,0)))</f>
        <v>0</v>
      </c>
      <c r="NS76" s="12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5">
        <f>IF(ISBLANK($NW$3),"",IF(OR(Tipy!LS70=Výsledky!$NR$6,Tipy!LS70=Výsledky!$NR$7,Tipy!LS70=Výsledky!$NR$8,Tipy!LS70=Výsledky!$NR$9),IF(VLOOKUP(Tipy!LS70,'Kategórie hráčov'!$A$2:$B$55,2,FALSE)=30,30,20),0))</f>
        <v>0</v>
      </c>
      <c r="NU76" s="125">
        <f>IF(ISBLANK($NW$3),"",IF(OR(Tipy!LT70=Výsledky!$NU$6,Tipy!LT70=Výsledky!$NU$7,Tipy!LT70=Výsledky!$NU$8,Tipy!LT70=Výsledky!$NU$9),IF(VLOOKUP(Tipy!LT70,'Kategórie hráčov'!$A$2:$B$55,2,FALSE)=30,30,20),0))</f>
        <v>0</v>
      </c>
      <c r="NV76" s="12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9" t="str">
        <f>IF(ISBLANK($NW$3),"",IF(ISBLANK(Tipy!LP70),"-",SUM(NR76:NV76)))</f>
        <v>-</v>
      </c>
      <c r="NX76" s="128"/>
      <c r="NY76" s="125">
        <f>IF(ISBLANK($OD$3),"",IF(ISBLANK(Tipy!LV70),0,IF(AND(Tipy!LV70=Výsledky!$OB$3,Tipy!LX70=Výsledky!$OD$3),60,0)))</f>
        <v>0</v>
      </c>
      <c r="NZ76" s="12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25">
        <f>IF(ISBLANK($OD$3),"",IF(OR(Tipy!LY70=Výsledky!$NY$6,Tipy!LY70=Výsledky!$NY$7,Tipy!LY70=Výsledky!$NY$8,Tipy!LY70=Výsledky!$NY$9),IF(VLOOKUP(Tipy!LY70,'Kategórie hráčov'!$A$2:$B$55,2,FALSE)=30,30,20),0))</f>
        <v>0</v>
      </c>
      <c r="OB76" s="125">
        <f>IF(ISBLANK($OD$3),"",IF(OR(Tipy!LZ70=Výsledky!$OB$6,Tipy!LZ70=Výsledky!$OB$7,Tipy!LZ70=Výsledky!$OB$8,Tipy!LZ70=Výsledky!$OB$9),IF(VLOOKUP(Tipy!LZ70,'Kategórie hráčov'!$A$2:$B$55,2,FALSE)=30,30,20),0))</f>
        <v>0</v>
      </c>
      <c r="OC76" s="12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29" t="str">
        <f>IF(ISBLANK($OD$3),"",IF(ISBLANK(Tipy!LV70),"-",SUM(NY76:OC76)))</f>
        <v>-</v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>
        <f>IF(ISBLANK($NW$3),"",IF(ISBLANK(Tipy!LP71),0,IF(AND(Tipy!LP71=Výsledky!$NU$3,Tipy!LR71=Výsledky!$NW$3),60,0)))</f>
        <v>0</v>
      </c>
      <c r="NS77" s="12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5">
        <f>IF(ISBLANK($NW$3),"",IF(OR(Tipy!LS71=Výsledky!$NR$6,Tipy!LS71=Výsledky!$NR$7,Tipy!LS71=Výsledky!$NR$8,Tipy!LS71=Výsledky!$NR$9),IF(VLOOKUP(Tipy!LS71,'Kategórie hráčov'!$A$2:$B$55,2,FALSE)=30,30,20),0))</f>
        <v>0</v>
      </c>
      <c r="NU77" s="125">
        <f>IF(ISBLANK($NW$3),"",IF(OR(Tipy!LT71=Výsledky!$NU$6,Tipy!LT71=Výsledky!$NU$7,Tipy!LT71=Výsledky!$NU$8,Tipy!LT71=Výsledky!$NU$9),IF(VLOOKUP(Tipy!LT71,'Kategórie hráčov'!$A$2:$B$55,2,FALSE)=30,30,20),0))</f>
        <v>30</v>
      </c>
      <c r="NV77" s="12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9">
        <f>IF(ISBLANK($NW$3),"",IF(ISBLANK(Tipy!LP71),"-",SUM(NR77:NV77)))</f>
        <v>60</v>
      </c>
      <c r="NX77" s="128"/>
      <c r="NY77" s="125">
        <f>IF(ISBLANK($OD$3),"",IF(ISBLANK(Tipy!LV71),0,IF(AND(Tipy!LV71=Výsledky!$OB$3,Tipy!LX71=Výsledky!$OD$3),60,0)))</f>
        <v>0</v>
      </c>
      <c r="NZ77" s="12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25">
        <f>IF(ISBLANK($OD$3),"",IF(OR(Tipy!LY71=Výsledky!$NY$6,Tipy!LY71=Výsledky!$NY$7,Tipy!LY71=Výsledky!$NY$8,Tipy!LY71=Výsledky!$NY$9),IF(VLOOKUP(Tipy!LY71,'Kategórie hráčov'!$A$2:$B$55,2,FALSE)=30,30,20),0))</f>
        <v>0</v>
      </c>
      <c r="OB77" s="125">
        <f>IF(ISBLANK($OD$3),"",IF(OR(Tipy!LZ71=Výsledky!$OB$6,Tipy!LZ71=Výsledky!$OB$7,Tipy!LZ71=Výsledky!$OB$8,Tipy!LZ71=Výsledky!$OB$9),IF(VLOOKUP(Tipy!LZ71,'Kategórie hráčov'!$A$2:$B$55,2,FALSE)=30,30,20),0))</f>
        <v>30</v>
      </c>
      <c r="OC77" s="12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29">
        <f>IF(ISBLANK($OD$3),"",IF(ISBLANK(Tipy!LV71),"-",SUM(NY77:OC77)))</f>
        <v>50</v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>
        <f>IF(ISBLANK($NW$3),"",IF(ISBLANK(Tipy!LP72),0,IF(AND(Tipy!LP72=Výsledky!$NU$3,Tipy!LR72=Výsledky!$NW$3),60,0)))</f>
        <v>60</v>
      </c>
      <c r="NS78" s="12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5">
        <f>IF(ISBLANK($NW$3),"",IF(OR(Tipy!LS72=Výsledky!$NR$6,Tipy!LS72=Výsledky!$NR$7,Tipy!LS72=Výsledky!$NR$8,Tipy!LS72=Výsledky!$NR$9),IF(VLOOKUP(Tipy!LS72,'Kategórie hráčov'!$A$2:$B$55,2,FALSE)=30,30,20),0))</f>
        <v>0</v>
      </c>
      <c r="NU78" s="125">
        <f>IF(ISBLANK($NW$3),"",IF(OR(Tipy!LT72=Výsledky!$NU$6,Tipy!LT72=Výsledky!$NU$7,Tipy!LT72=Výsledky!$NU$8,Tipy!LT72=Výsledky!$NU$9),IF(VLOOKUP(Tipy!LT72,'Kategórie hráčov'!$A$2:$B$55,2,FALSE)=30,30,20),0))</f>
        <v>30</v>
      </c>
      <c r="NV78" s="12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9">
        <f>IF(ISBLANK($NW$3),"",IF(ISBLANK(Tipy!LP72),"-",SUM(NR78:NV78)))</f>
        <v>90</v>
      </c>
      <c r="NX78" s="128"/>
      <c r="NY78" s="125">
        <f>IF(ISBLANK($OD$3),"",IF(ISBLANK(Tipy!LV72),0,IF(AND(Tipy!LV72=Výsledky!$OB$3,Tipy!LX72=Výsledky!$OD$3),60,0)))</f>
        <v>0</v>
      </c>
      <c r="NZ78" s="12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25">
        <f>IF(ISBLANK($OD$3),"",IF(OR(Tipy!LY72=Výsledky!$NY$6,Tipy!LY72=Výsledky!$NY$7,Tipy!LY72=Výsledky!$NY$8,Tipy!LY72=Výsledky!$NY$9),IF(VLOOKUP(Tipy!LY72,'Kategórie hráčov'!$A$2:$B$55,2,FALSE)=30,30,20),0))</f>
        <v>0</v>
      </c>
      <c r="OB78" s="125">
        <f>IF(ISBLANK($OD$3),"",IF(OR(Tipy!LZ72=Výsledky!$OB$6,Tipy!LZ72=Výsledky!$OB$7,Tipy!LZ72=Výsledky!$OB$8,Tipy!LZ72=Výsledky!$OB$9),IF(VLOOKUP(Tipy!LZ72,'Kategórie hráčov'!$A$2:$B$55,2,FALSE)=30,30,20),0))</f>
        <v>30</v>
      </c>
      <c r="OC78" s="12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129">
        <f>IF(ISBLANK($OD$3),"",IF(ISBLANK(Tipy!LV72),"-",SUM(NY78:OC78)))</f>
        <v>50</v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>
        <f>IF(ISBLANK($NW$3),"",IF(ISBLANK(Tipy!LP73),0,IF(AND(Tipy!LP73=Výsledky!$NU$3,Tipy!LR73=Výsledky!$NW$3),60,0)))</f>
        <v>0</v>
      </c>
      <c r="NS79" s="12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5">
        <f>IF(ISBLANK($NW$3),"",IF(OR(Tipy!LS73=Výsledky!$NR$6,Tipy!LS73=Výsledky!$NR$7,Tipy!LS73=Výsledky!$NR$8,Tipy!LS73=Výsledky!$NR$9),IF(VLOOKUP(Tipy!LS73,'Kategórie hráčov'!$A$2:$B$55,2,FALSE)=30,30,20),0))</f>
        <v>0</v>
      </c>
      <c r="NU79" s="125">
        <f>IF(ISBLANK($NW$3),"",IF(OR(Tipy!LT73=Výsledky!$NU$6,Tipy!LT73=Výsledky!$NU$7,Tipy!LT73=Výsledky!$NU$8,Tipy!LT73=Výsledky!$NU$9),IF(VLOOKUP(Tipy!LT73,'Kategórie hráčov'!$A$2:$B$55,2,FALSE)=30,30,20),0))</f>
        <v>0</v>
      </c>
      <c r="NV79" s="12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9" t="str">
        <f>IF(ISBLANK($NW$3),"",IF(ISBLANK(Tipy!LP73),"-",SUM(NR79:NV79)))</f>
        <v>-</v>
      </c>
      <c r="NX79" s="128"/>
      <c r="NY79" s="125">
        <f>IF(ISBLANK($OD$3),"",IF(ISBLANK(Tipy!LV73),0,IF(AND(Tipy!LV73=Výsledky!$OB$3,Tipy!LX73=Výsledky!$OD$3),60,0)))</f>
        <v>0</v>
      </c>
      <c r="NZ79" s="12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25">
        <f>IF(ISBLANK($OD$3),"",IF(OR(Tipy!LY73=Výsledky!$NY$6,Tipy!LY73=Výsledky!$NY$7,Tipy!LY73=Výsledky!$NY$8,Tipy!LY73=Výsledky!$NY$9),IF(VLOOKUP(Tipy!LY73,'Kategórie hráčov'!$A$2:$B$55,2,FALSE)=30,30,20),0))</f>
        <v>0</v>
      </c>
      <c r="OB79" s="125">
        <f>IF(ISBLANK($OD$3),"",IF(OR(Tipy!LZ73=Výsledky!$OB$6,Tipy!LZ73=Výsledky!$OB$7,Tipy!LZ73=Výsledky!$OB$8,Tipy!LZ73=Výsledky!$OB$9),IF(VLOOKUP(Tipy!LZ73,'Kategórie hráčov'!$A$2:$B$55,2,FALSE)=30,30,20),0))</f>
        <v>0</v>
      </c>
      <c r="OC79" s="12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29" t="str">
        <f>IF(ISBLANK($OD$3),"",IF(ISBLANK(Tipy!LV73),"-",SUM(NY79:OC79)))</f>
        <v>-</v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>
        <f>IF(ISBLANK($NW$3),"",IF(ISBLANK(Tipy!LP74),0,IF(AND(Tipy!LP74=Výsledky!$NU$3,Tipy!LR74=Výsledky!$NW$3),60,0)))</f>
        <v>0</v>
      </c>
      <c r="NS80" s="12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5">
        <f>IF(ISBLANK($NW$3),"",IF(OR(Tipy!LS74=Výsledky!$NR$6,Tipy!LS74=Výsledky!$NR$7,Tipy!LS74=Výsledky!$NR$8,Tipy!LS74=Výsledky!$NR$9),IF(VLOOKUP(Tipy!LS74,'Kategórie hráčov'!$A$2:$B$55,2,FALSE)=30,30,20),0))</f>
        <v>0</v>
      </c>
      <c r="NU80" s="125">
        <f>IF(ISBLANK($NW$3),"",IF(OR(Tipy!LT74=Výsledky!$NU$6,Tipy!LT74=Výsledky!$NU$7,Tipy!LT74=Výsledky!$NU$8,Tipy!LT74=Výsledky!$NU$9),IF(VLOOKUP(Tipy!LT74,'Kategórie hráčov'!$A$2:$B$55,2,FALSE)=30,30,20),0))</f>
        <v>0</v>
      </c>
      <c r="NV80" s="12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9" t="str">
        <f>IF(ISBLANK($NW$3),"",IF(ISBLANK(Tipy!LP74),"-",SUM(NR80:NV80)))</f>
        <v>-</v>
      </c>
      <c r="NX80" s="128"/>
      <c r="NY80" s="125">
        <f>IF(ISBLANK($OD$3),"",IF(ISBLANK(Tipy!LV74),0,IF(AND(Tipy!LV74=Výsledky!$OB$3,Tipy!LX74=Výsledky!$OD$3),60,0)))</f>
        <v>0</v>
      </c>
      <c r="NZ80" s="12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25">
        <f>IF(ISBLANK($OD$3),"",IF(OR(Tipy!LY74=Výsledky!$NY$6,Tipy!LY74=Výsledky!$NY$7,Tipy!LY74=Výsledky!$NY$8,Tipy!LY74=Výsledky!$NY$9),IF(VLOOKUP(Tipy!LY74,'Kategórie hráčov'!$A$2:$B$55,2,FALSE)=30,30,20),0))</f>
        <v>0</v>
      </c>
      <c r="OB80" s="125">
        <f>IF(ISBLANK($OD$3),"",IF(OR(Tipy!LZ74=Výsledky!$OB$6,Tipy!LZ74=Výsledky!$OB$7,Tipy!LZ74=Výsledky!$OB$8,Tipy!LZ74=Výsledky!$OB$9),IF(VLOOKUP(Tipy!LZ74,'Kategórie hráčov'!$A$2:$B$55,2,FALSE)=30,30,20),0))</f>
        <v>0</v>
      </c>
      <c r="OC80" s="12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29" t="str">
        <f>IF(ISBLANK($OD$3),"",IF(ISBLANK(Tipy!LV74),"-",SUM(NY80:OC80)))</f>
        <v>-</v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>
        <f>IF(ISBLANK($NW$3),"",IF(ISBLANK(Tipy!LP75),0,IF(AND(Tipy!LP75=Výsledky!$NU$3,Tipy!LR75=Výsledky!$NW$3),60,0)))</f>
        <v>0</v>
      </c>
      <c r="NS81" s="12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5">
        <f>IF(ISBLANK($NW$3),"",IF(OR(Tipy!LS75=Výsledky!$NR$6,Tipy!LS75=Výsledky!$NR$7,Tipy!LS75=Výsledky!$NR$8,Tipy!LS75=Výsledky!$NR$9),IF(VLOOKUP(Tipy!LS75,'Kategórie hráčov'!$A$2:$B$55,2,FALSE)=30,30,20),0))</f>
        <v>0</v>
      </c>
      <c r="NU81" s="125">
        <f>IF(ISBLANK($NW$3),"",IF(OR(Tipy!LT75=Výsledky!$NU$6,Tipy!LT75=Výsledky!$NU$7,Tipy!LT75=Výsledky!$NU$8,Tipy!LT75=Výsledky!$NU$9),IF(VLOOKUP(Tipy!LT75,'Kategórie hráčov'!$A$2:$B$55,2,FALSE)=30,30,20),0))</f>
        <v>0</v>
      </c>
      <c r="NV81" s="12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9" t="str">
        <f>IF(ISBLANK($NW$3),"",IF(ISBLANK(Tipy!LP75),"-",SUM(NR81:NV81)))</f>
        <v>-</v>
      </c>
      <c r="NX81" s="128"/>
      <c r="NY81" s="125">
        <f>IF(ISBLANK($OD$3),"",IF(ISBLANK(Tipy!LV75),0,IF(AND(Tipy!LV75=Výsledky!$OB$3,Tipy!LX75=Výsledky!$OD$3),60,0)))</f>
        <v>0</v>
      </c>
      <c r="NZ81" s="12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25">
        <f>IF(ISBLANK($OD$3),"",IF(OR(Tipy!LY75=Výsledky!$NY$6,Tipy!LY75=Výsledky!$NY$7,Tipy!LY75=Výsledky!$NY$8,Tipy!LY75=Výsledky!$NY$9),IF(VLOOKUP(Tipy!LY75,'Kategórie hráčov'!$A$2:$B$55,2,FALSE)=30,30,20),0))</f>
        <v>0</v>
      </c>
      <c r="OB81" s="125">
        <f>IF(ISBLANK($OD$3),"",IF(OR(Tipy!LZ75=Výsledky!$OB$6,Tipy!LZ75=Výsledky!$OB$7,Tipy!LZ75=Výsledky!$OB$8,Tipy!LZ75=Výsledky!$OB$9),IF(VLOOKUP(Tipy!LZ75,'Kategórie hráčov'!$A$2:$B$55,2,FALSE)=30,30,20),0))</f>
        <v>0</v>
      </c>
      <c r="OC81" s="12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29">
        <f>IF(ISBLANK($OD$3),"",IF(ISBLANK(Tipy!LV75),"-",SUM(NY81:OC81)))</f>
        <v>20</v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>
        <f>IF(ISBLANK($NW$3),"",IF(ISBLANK(Tipy!LP76),0,IF(AND(Tipy!LP76=Výsledky!$NU$3,Tipy!LR76=Výsledky!$NW$3),60,0)))</f>
        <v>0</v>
      </c>
      <c r="NS82" s="12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5">
        <f>IF(ISBLANK($NW$3),"",IF(OR(Tipy!LS76=Výsledky!$NR$6,Tipy!LS76=Výsledky!$NR$7,Tipy!LS76=Výsledky!$NR$8,Tipy!LS76=Výsledky!$NR$9),IF(VLOOKUP(Tipy!LS76,'Kategórie hráčov'!$A$2:$B$55,2,FALSE)=30,30,20),0))</f>
        <v>0</v>
      </c>
      <c r="NU82" s="125">
        <f>IF(ISBLANK($NW$3),"",IF(OR(Tipy!LT76=Výsledky!$NU$6,Tipy!LT76=Výsledky!$NU$7,Tipy!LT76=Výsledky!$NU$8,Tipy!LT76=Výsledky!$NU$9),IF(VLOOKUP(Tipy!LT76,'Kategórie hráčov'!$A$2:$B$55,2,FALSE)=30,30,20),0))</f>
        <v>0</v>
      </c>
      <c r="NV82" s="12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9" t="str">
        <f>IF(ISBLANK($NW$3),"",IF(ISBLANK(Tipy!LP76),"-",SUM(NR82:NV82)))</f>
        <v>-</v>
      </c>
      <c r="NX82" s="128"/>
      <c r="NY82" s="125">
        <f>IF(ISBLANK($OD$3),"",IF(ISBLANK(Tipy!LV76),0,IF(AND(Tipy!LV76=Výsledky!$OB$3,Tipy!LX76=Výsledky!$OD$3),60,0)))</f>
        <v>0</v>
      </c>
      <c r="NZ82" s="12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25">
        <f>IF(ISBLANK($OD$3),"",IF(OR(Tipy!LY76=Výsledky!$NY$6,Tipy!LY76=Výsledky!$NY$7,Tipy!LY76=Výsledky!$NY$8,Tipy!LY76=Výsledky!$NY$9),IF(VLOOKUP(Tipy!LY76,'Kategórie hráčov'!$A$2:$B$55,2,FALSE)=30,30,20),0))</f>
        <v>0</v>
      </c>
      <c r="OB82" s="125">
        <f>IF(ISBLANK($OD$3),"",IF(OR(Tipy!LZ76=Výsledky!$OB$6,Tipy!LZ76=Výsledky!$OB$7,Tipy!LZ76=Výsledky!$OB$8,Tipy!LZ76=Výsledky!$OB$9),IF(VLOOKUP(Tipy!LZ76,'Kategórie hráčov'!$A$2:$B$55,2,FALSE)=30,30,20),0))</f>
        <v>0</v>
      </c>
      <c r="OC82" s="12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29" t="str">
        <f>IF(ISBLANK($OD$3),"",IF(ISBLANK(Tipy!LV76),"-",SUM(NY82:OC82)))</f>
        <v>-</v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>
        <f>IF(ISBLANK($NW$3),"",IF(ISBLANK(Tipy!LP77),0,IF(AND(Tipy!LP77=Výsledky!$NU$3,Tipy!LR77=Výsledky!$NW$3),60,0)))</f>
        <v>60</v>
      </c>
      <c r="NS83" s="12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5">
        <f>IF(ISBLANK($NW$3),"",IF(OR(Tipy!LS77=Výsledky!$NR$6,Tipy!LS77=Výsledky!$NR$7,Tipy!LS77=Výsledky!$NR$8,Tipy!LS77=Výsledky!$NR$9),IF(VLOOKUP(Tipy!LS77,'Kategórie hráčov'!$A$2:$B$55,2,FALSE)=30,30,20),0))</f>
        <v>0</v>
      </c>
      <c r="NU83" s="125">
        <f>IF(ISBLANK($NW$3),"",IF(OR(Tipy!LT77=Výsledky!$NU$6,Tipy!LT77=Výsledky!$NU$7,Tipy!LT77=Výsledky!$NU$8,Tipy!LT77=Výsledky!$NU$9),IF(VLOOKUP(Tipy!LT77,'Kategórie hráčov'!$A$2:$B$55,2,FALSE)=30,30,20),0))</f>
        <v>30</v>
      </c>
      <c r="NV83" s="12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9">
        <f>IF(ISBLANK($NW$3),"",IF(ISBLANK(Tipy!LP77),"-",SUM(NR83:NV83)))</f>
        <v>90</v>
      </c>
      <c r="NX83" s="128"/>
      <c r="NY83" s="125">
        <f>IF(ISBLANK($OD$3),"",IF(ISBLANK(Tipy!LV77),0,IF(AND(Tipy!LV77=Výsledky!$OB$3,Tipy!LX77=Výsledky!$OD$3),60,0)))</f>
        <v>0</v>
      </c>
      <c r="NZ83" s="12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25">
        <f>IF(ISBLANK($OD$3),"",IF(OR(Tipy!LY77=Výsledky!$NY$6,Tipy!LY77=Výsledky!$NY$7,Tipy!LY77=Výsledky!$NY$8,Tipy!LY77=Výsledky!$NY$9),IF(VLOOKUP(Tipy!LY77,'Kategórie hráčov'!$A$2:$B$55,2,FALSE)=30,30,20),0))</f>
        <v>20</v>
      </c>
      <c r="OB83" s="125">
        <f>IF(ISBLANK($OD$3),"",IF(OR(Tipy!LZ77=Výsledky!$OB$6,Tipy!LZ77=Výsledky!$OB$7,Tipy!LZ77=Výsledky!$OB$8,Tipy!LZ77=Výsledky!$OB$9),IF(VLOOKUP(Tipy!LZ77,'Kategórie hráčov'!$A$2:$B$55,2,FALSE)=30,30,20),0))</f>
        <v>0</v>
      </c>
      <c r="OC83" s="126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29">
        <f>IF(ISBLANK($OD$3),"",IF(ISBLANK(Tipy!LV77),"-",SUM(NY83:OC83)))</f>
        <v>50</v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>
        <f>IF(ISBLANK($NW$3),"",IF(ISBLANK(Tipy!LP78),0,IF(AND(Tipy!LP78=Výsledky!$NU$3,Tipy!LR78=Výsledky!$NW$3),60,0)))</f>
        <v>0</v>
      </c>
      <c r="NS84" s="12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5">
        <f>IF(ISBLANK($NW$3),"",IF(OR(Tipy!LS78=Výsledky!$NR$6,Tipy!LS78=Výsledky!$NR$7,Tipy!LS78=Výsledky!$NR$8,Tipy!LS78=Výsledky!$NR$9),IF(VLOOKUP(Tipy!LS78,'Kategórie hráčov'!$A$2:$B$55,2,FALSE)=30,30,20),0))</f>
        <v>0</v>
      </c>
      <c r="NU84" s="125">
        <f>IF(ISBLANK($NW$3),"",IF(OR(Tipy!LT78=Výsledky!$NU$6,Tipy!LT78=Výsledky!$NU$7,Tipy!LT78=Výsledky!$NU$8,Tipy!LT78=Výsledky!$NU$9),IF(VLOOKUP(Tipy!LT78,'Kategórie hráčov'!$A$2:$B$55,2,FALSE)=30,30,20),0))</f>
        <v>0</v>
      </c>
      <c r="NV84" s="126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9">
        <f>IF(ISBLANK($NW$3),"",IF(ISBLANK(Tipy!LP78),"-",SUM(NR84:NV84)))</f>
        <v>30</v>
      </c>
      <c r="NX84" s="128"/>
      <c r="NY84" s="125">
        <f>IF(ISBLANK($OD$3),"",IF(ISBLANK(Tipy!LV78),0,IF(AND(Tipy!LV78=Výsledky!$OB$3,Tipy!LX78=Výsledky!$OD$3),60,0)))</f>
        <v>0</v>
      </c>
      <c r="NZ84" s="125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125">
        <f>IF(ISBLANK($OD$3),"",IF(OR(Tipy!LY78=Výsledky!$NY$6,Tipy!LY78=Výsledky!$NY$7,Tipy!LY78=Výsledky!$NY$8,Tipy!LY78=Výsledky!$NY$9),IF(VLOOKUP(Tipy!LY78,'Kategórie hráčov'!$A$2:$B$55,2,FALSE)=30,30,20),0))</f>
        <v>20</v>
      </c>
      <c r="OB84" s="125">
        <f>IF(ISBLANK($OD$3),"",IF(OR(Tipy!LZ78=Výsledky!$OB$6,Tipy!LZ78=Výsledky!$OB$7,Tipy!LZ78=Výsledky!$OB$8,Tipy!LZ78=Výsledky!$OB$9),IF(VLOOKUP(Tipy!LZ78,'Kategórie hráčov'!$A$2:$B$55,2,FALSE)=30,30,20),0))</f>
        <v>30</v>
      </c>
      <c r="OC84" s="126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29">
        <f>IF(ISBLANK($OD$3),"",IF(ISBLANK(Tipy!LV78),"-",SUM(NY84:OC84)))</f>
        <v>70</v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>
        <f>IF(ISBLANK($NW$3),"",IF(ISBLANK(Tipy!LP79),0,IF(AND(Tipy!LP79=Výsledky!$NU$3,Tipy!LR79=Výsledky!$NW$3),60,0)))</f>
        <v>0</v>
      </c>
      <c r="NS85" s="125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5">
        <f>IF(ISBLANK($NW$3),"",IF(OR(Tipy!LS79=Výsledky!$NR$6,Tipy!LS79=Výsledky!$NR$7,Tipy!LS79=Výsledky!$NR$8,Tipy!LS79=Výsledky!$NR$9),IF(VLOOKUP(Tipy!LS79,'Kategórie hráčov'!$A$2:$B$55,2,FALSE)=30,30,20),0))</f>
        <v>0</v>
      </c>
      <c r="NU85" s="125">
        <f>IF(ISBLANK($NW$3),"",IF(OR(Tipy!LT79=Výsledky!$NU$6,Tipy!LT79=Výsledky!$NU$7,Tipy!LT79=Výsledky!$NU$8,Tipy!LT79=Výsledky!$NU$9),IF(VLOOKUP(Tipy!LT79,'Kategórie hráčov'!$A$2:$B$55,2,FALSE)=30,30,20),0))</f>
        <v>0</v>
      </c>
      <c r="NV85" s="126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9">
        <f>IF(ISBLANK($NW$3),"",IF(ISBLANK(Tipy!LP79),"-",SUM(NR85:NV85)))</f>
        <v>30</v>
      </c>
      <c r="NX85" s="128"/>
      <c r="NY85" s="125">
        <f>IF(ISBLANK($OD$3),"",IF(ISBLANK(Tipy!LV79),0,IF(AND(Tipy!LV79=Výsledky!$OB$3,Tipy!LX79=Výsledky!$OD$3),60,0)))</f>
        <v>0</v>
      </c>
      <c r="NZ85" s="125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25">
        <f>IF(ISBLANK($OD$3),"",IF(OR(Tipy!LY79=Výsledky!$NY$6,Tipy!LY79=Výsledky!$NY$7,Tipy!LY79=Výsledky!$NY$8,Tipy!LY79=Výsledky!$NY$9),IF(VLOOKUP(Tipy!LY79,'Kategórie hráčov'!$A$2:$B$55,2,FALSE)=30,30,20),0))</f>
        <v>0</v>
      </c>
      <c r="OB85" s="125">
        <f>IF(ISBLANK($OD$3),"",IF(OR(Tipy!LZ79=Výsledky!$OB$6,Tipy!LZ79=Výsledky!$OB$7,Tipy!LZ79=Výsledky!$OB$8,Tipy!LZ79=Výsledky!$OB$9),IF(VLOOKUP(Tipy!LZ79,'Kategórie hráčov'!$A$2:$B$55,2,FALSE)=30,30,20),0))</f>
        <v>0</v>
      </c>
      <c r="OC85" s="126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29" t="str">
        <f>IF(ISBLANK($OD$3),"",IF(ISBLANK(Tipy!LV79),"-",SUM(NY85:OC85)))</f>
        <v>-</v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>
        <f>IF(ISBLANK($NW$3),"",IF(ISBLANK(Tipy!LP80),0,IF(AND(Tipy!LP80=Výsledky!$NU$3,Tipy!LR80=Výsledky!$NW$3),60,0)))</f>
        <v>0</v>
      </c>
      <c r="NS86" s="125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5">
        <f>IF(ISBLANK($NW$3),"",IF(OR(Tipy!LS80=Výsledky!$NR$6,Tipy!LS80=Výsledky!$NR$7,Tipy!LS80=Výsledky!$NR$8,Tipy!LS80=Výsledky!$NR$9),IF(VLOOKUP(Tipy!LS80,'Kategórie hráčov'!$A$2:$B$55,2,FALSE)=30,30,20),0))</f>
        <v>0</v>
      </c>
      <c r="NU86" s="125">
        <f>IF(ISBLANK($NW$3),"",IF(OR(Tipy!LT80=Výsledky!$NU$6,Tipy!LT80=Výsledky!$NU$7,Tipy!LT80=Výsledky!$NU$8,Tipy!LT80=Výsledky!$NU$9),IF(VLOOKUP(Tipy!LT80,'Kategórie hráčov'!$A$2:$B$55,2,FALSE)=30,30,20),0))</f>
        <v>0</v>
      </c>
      <c r="NV86" s="126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9">
        <f>IF(ISBLANK($NW$3),"",IF(ISBLANK(Tipy!LP80),"-",SUM(NR86:NV86)))</f>
        <v>0</v>
      </c>
      <c r="NX86" s="128"/>
      <c r="NY86" s="125">
        <f>IF(ISBLANK($OD$3),"",IF(ISBLANK(Tipy!LV80),0,IF(AND(Tipy!LV80=Výsledky!$OB$3,Tipy!LX80=Výsledky!$OD$3),60,0)))</f>
        <v>0</v>
      </c>
      <c r="NZ86" s="125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20</v>
      </c>
      <c r="OA86" s="125">
        <f>IF(ISBLANK($OD$3),"",IF(OR(Tipy!LY80=Výsledky!$NY$6,Tipy!LY80=Výsledky!$NY$7,Tipy!LY80=Výsledky!$NY$8,Tipy!LY80=Výsledky!$NY$9),IF(VLOOKUP(Tipy!LY80,'Kategórie hráčov'!$A$2:$B$55,2,FALSE)=30,30,20),0))</f>
        <v>0</v>
      </c>
      <c r="OB86" s="125">
        <f>IF(ISBLANK($OD$3),"",IF(OR(Tipy!LZ80=Výsledky!$OB$6,Tipy!LZ80=Výsledky!$OB$7,Tipy!LZ80=Výsledky!$OB$8,Tipy!LZ80=Výsledky!$OB$9),IF(VLOOKUP(Tipy!LZ80,'Kategórie hráčov'!$A$2:$B$55,2,FALSE)=30,30,20),0))</f>
        <v>30</v>
      </c>
      <c r="OC86" s="126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29">
        <f>IF(ISBLANK($OD$3),"",IF(ISBLANK(Tipy!LV80),"-",SUM(NY86:OC86)))</f>
        <v>50</v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>
        <f>IF(ISBLANK($NW$3),"",IF(ISBLANK(Tipy!LP81),0,IF(AND(Tipy!LP81=Výsledky!$NU$3,Tipy!LR81=Výsledky!$NW$3),60,0)))</f>
        <v>0</v>
      </c>
      <c r="NS87" s="125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5">
        <f>IF(ISBLANK($NW$3),"",IF(OR(Tipy!LS81=Výsledky!$NR$6,Tipy!LS81=Výsledky!$NR$7,Tipy!LS81=Výsledky!$NR$8,Tipy!LS81=Výsledky!$NR$9),IF(VLOOKUP(Tipy!LS81,'Kategórie hráčov'!$A$2:$B$55,2,FALSE)=30,30,20),0))</f>
        <v>0</v>
      </c>
      <c r="NU87" s="125">
        <f>IF(ISBLANK($NW$3),"",IF(OR(Tipy!LT81=Výsledky!$NU$6,Tipy!LT81=Výsledky!$NU$7,Tipy!LT81=Výsledky!$NU$8,Tipy!LT81=Výsledky!$NU$9),IF(VLOOKUP(Tipy!LT81,'Kategórie hráčov'!$A$2:$B$55,2,FALSE)=30,30,20),0))</f>
        <v>30</v>
      </c>
      <c r="NV87" s="126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9">
        <f>IF(ISBLANK($NW$3),"",IF(ISBLANK(Tipy!LP81),"-",SUM(NR87:NV87)))</f>
        <v>60</v>
      </c>
      <c r="NX87" s="128"/>
      <c r="NY87" s="125">
        <f>IF(ISBLANK($OD$3),"",IF(ISBLANK(Tipy!LV81),0,IF(AND(Tipy!LV81=Výsledky!$OB$3,Tipy!LX81=Výsledky!$OD$3),60,0)))</f>
        <v>0</v>
      </c>
      <c r="NZ87" s="125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20</v>
      </c>
      <c r="OA87" s="125">
        <f>IF(ISBLANK($OD$3),"",IF(OR(Tipy!LY81=Výsledky!$NY$6,Tipy!LY81=Výsledky!$NY$7,Tipy!LY81=Výsledky!$NY$8,Tipy!LY81=Výsledky!$NY$9),IF(VLOOKUP(Tipy!LY81,'Kategórie hráčov'!$A$2:$B$55,2,FALSE)=30,30,20),0))</f>
        <v>0</v>
      </c>
      <c r="OB87" s="125">
        <f>IF(ISBLANK($OD$3),"",IF(OR(Tipy!LZ81=Výsledky!$OB$6,Tipy!LZ81=Výsledky!$OB$7,Tipy!LZ81=Výsledky!$OB$8,Tipy!LZ81=Výsledky!$OB$9),IF(VLOOKUP(Tipy!LZ81,'Kategórie hráčov'!$A$2:$B$55,2,FALSE)=30,30,20),0))</f>
        <v>0</v>
      </c>
      <c r="OC87" s="126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29">
        <f>IF(ISBLANK($OD$3),"",IF(ISBLANK(Tipy!LV81),"-",SUM(NY87:OC87)))</f>
        <v>20</v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>
        <f>IF(ISBLANK($NW$3),"",IF(ISBLANK(Tipy!LP82),0,IF(AND(Tipy!LP82=Výsledky!$NU$3,Tipy!LR82=Výsledky!$NW$3),60,0)))</f>
        <v>0</v>
      </c>
      <c r="NS88" s="125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5">
        <f>IF(ISBLANK($NW$3),"",IF(OR(Tipy!LS82=Výsledky!$NR$6,Tipy!LS82=Výsledky!$NR$7,Tipy!LS82=Výsledky!$NR$8,Tipy!LS82=Výsledky!$NR$9),IF(VLOOKUP(Tipy!LS82,'Kategórie hráčov'!$A$2:$B$55,2,FALSE)=30,30,20),0))</f>
        <v>0</v>
      </c>
      <c r="NU88" s="125">
        <f>IF(ISBLANK($NW$3),"",IF(OR(Tipy!LT82=Výsledky!$NU$6,Tipy!LT82=Výsledky!$NU$7,Tipy!LT82=Výsledky!$NU$8,Tipy!LT82=Výsledky!$NU$9),IF(VLOOKUP(Tipy!LT82,'Kategórie hráčov'!$A$2:$B$55,2,FALSE)=30,30,20),0))</f>
        <v>0</v>
      </c>
      <c r="NV88" s="126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9" t="str">
        <f>IF(ISBLANK($NW$3),"",IF(ISBLANK(Tipy!LP82),"-",SUM(NR88:NV88)))</f>
        <v>-</v>
      </c>
      <c r="NX88" s="128"/>
      <c r="NY88" s="125">
        <f>IF(ISBLANK($OD$3),"",IF(ISBLANK(Tipy!LV82),0,IF(AND(Tipy!LV82=Výsledky!$OB$3,Tipy!LX82=Výsledky!$OD$3),60,0)))</f>
        <v>0</v>
      </c>
      <c r="NZ88" s="125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25">
        <f>IF(ISBLANK($OD$3),"",IF(OR(Tipy!LY82=Výsledky!$NY$6,Tipy!LY82=Výsledky!$NY$7,Tipy!LY82=Výsledky!$NY$8,Tipy!LY82=Výsledky!$NY$9),IF(VLOOKUP(Tipy!LY82,'Kategórie hráčov'!$A$2:$B$55,2,FALSE)=30,30,20),0))</f>
        <v>0</v>
      </c>
      <c r="OB88" s="125">
        <f>IF(ISBLANK($OD$3),"",IF(OR(Tipy!LZ82=Výsledky!$OB$6,Tipy!LZ82=Výsledky!$OB$7,Tipy!LZ82=Výsledky!$OB$8,Tipy!LZ82=Výsledky!$OB$9),IF(VLOOKUP(Tipy!LZ82,'Kategórie hráčov'!$A$2:$B$55,2,FALSE)=30,30,20),0))</f>
        <v>0</v>
      </c>
      <c r="OC88" s="126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29" t="str">
        <f>IF(ISBLANK($OD$3),"",IF(ISBLANK(Tipy!LV82),"-",SUM(NY88:OC88)))</f>
        <v>-</v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>
        <f>IF(ISBLANK($NW$3),"",IF(ISBLANK(Tipy!LP83),0,IF(AND(Tipy!LP83=Výsledky!$NU$3,Tipy!LR83=Výsledky!$NW$3),60,0)))</f>
        <v>0</v>
      </c>
      <c r="NS89" s="125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5">
        <f>IF(ISBLANK($NW$3),"",IF(OR(Tipy!LS83=Výsledky!$NR$6,Tipy!LS83=Výsledky!$NR$7,Tipy!LS83=Výsledky!$NR$8,Tipy!LS83=Výsledky!$NR$9),IF(VLOOKUP(Tipy!LS83,'Kategórie hráčov'!$A$2:$B$55,2,FALSE)=30,30,20),0))</f>
        <v>0</v>
      </c>
      <c r="NU89" s="125">
        <f>IF(ISBLANK($NW$3),"",IF(OR(Tipy!LT83=Výsledky!$NU$6,Tipy!LT83=Výsledky!$NU$7,Tipy!LT83=Výsledky!$NU$8,Tipy!LT83=Výsledky!$NU$9),IF(VLOOKUP(Tipy!LT83,'Kategórie hráčov'!$A$2:$B$55,2,FALSE)=30,30,20),0))</f>
        <v>0</v>
      </c>
      <c r="NV89" s="126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9" t="str">
        <f>IF(ISBLANK($NW$3),"",IF(ISBLANK(Tipy!LP83),"-",SUM(NR89:NV89)))</f>
        <v>-</v>
      </c>
      <c r="NX89" s="128"/>
      <c r="NY89" s="125">
        <f>IF(ISBLANK($OD$3),"",IF(ISBLANK(Tipy!LV83),0,IF(AND(Tipy!LV83=Výsledky!$OB$3,Tipy!LX83=Výsledky!$OD$3),60,0)))</f>
        <v>0</v>
      </c>
      <c r="NZ89" s="125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25">
        <f>IF(ISBLANK($OD$3),"",IF(OR(Tipy!LY83=Výsledky!$NY$6,Tipy!LY83=Výsledky!$NY$7,Tipy!LY83=Výsledky!$NY$8,Tipy!LY83=Výsledky!$NY$9),IF(VLOOKUP(Tipy!LY83,'Kategórie hráčov'!$A$2:$B$55,2,FALSE)=30,30,20),0))</f>
        <v>0</v>
      </c>
      <c r="OB89" s="125">
        <f>IF(ISBLANK($OD$3),"",IF(OR(Tipy!LZ83=Výsledky!$OB$6,Tipy!LZ83=Výsledky!$OB$7,Tipy!LZ83=Výsledky!$OB$8,Tipy!LZ83=Výsledky!$OB$9),IF(VLOOKUP(Tipy!LZ83,'Kategórie hráčov'!$A$2:$B$55,2,FALSE)=30,30,20),0))</f>
        <v>0</v>
      </c>
      <c r="OC89" s="126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29" t="str">
        <f>IF(ISBLANK($OD$3),"",IF(ISBLANK(Tipy!LV83),"-",SUM(NY89:OC89)))</f>
        <v>-</v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>
        <f>IF(ISBLANK($NW$3),"",IF(ISBLANK(Tipy!LP84),0,IF(AND(Tipy!LP84=Výsledky!$NU$3,Tipy!LR84=Výsledky!$NW$3),60,0)))</f>
        <v>0</v>
      </c>
      <c r="NS90" s="13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2">
        <f>IF(ISBLANK($NW$3),"",IF(OR(Tipy!LS84=Výsledky!$NR$6,Tipy!LS84=Výsledky!$NR$7,Tipy!LS84=Výsledky!$NR$8,Tipy!LS84=Výsledky!$NR$9),IF(VLOOKUP(Tipy!LS84,'Kategórie hráčov'!$A$2:$B$55,2,FALSE)=30,30,20),0))</f>
        <v>0</v>
      </c>
      <c r="NU90" s="132">
        <f>IF(ISBLANK($NW$3),"",IF(OR(Tipy!LT84=Výsledky!$NU$6,Tipy!LT84=Výsledky!$NU$7,Tipy!LT84=Výsledky!$NU$8,Tipy!LT84=Výsledky!$NU$9),IF(VLOOKUP(Tipy!LT84,'Kategórie hráčov'!$A$2:$B$55,2,FALSE)=30,30,20),0))</f>
        <v>0</v>
      </c>
      <c r="NV90" s="13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4" t="str">
        <f>IF(ISBLANK($NW$3),"",IF(ISBLANK(Tipy!LP84),"-",SUM(NR90:NV90)))</f>
        <v>-</v>
      </c>
      <c r="NX90" s="128"/>
      <c r="NY90" s="131">
        <f>IF(ISBLANK($OD$3),"",IF(ISBLANK(Tipy!LV84),0,IF(AND(Tipy!LV84=Výsledky!$OB$3,Tipy!LX84=Výsledky!$OD$3),60,0)))</f>
        <v>0</v>
      </c>
      <c r="NZ90" s="132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0</v>
      </c>
      <c r="OA90" s="132">
        <f>IF(ISBLANK($OD$3),"",IF(OR(Tipy!LY84=Výsledky!$NY$6,Tipy!LY84=Výsledky!$NY$7,Tipy!LY84=Výsledky!$NY$8,Tipy!LY84=Výsledky!$NY$9),IF(VLOOKUP(Tipy!LY84,'Kategórie hráčov'!$A$2:$B$55,2,FALSE)=30,30,20),0))</f>
        <v>0</v>
      </c>
      <c r="OB90" s="132">
        <f>IF(ISBLANK($OD$3),"",IF(OR(Tipy!LZ84=Výsledky!$OB$6,Tipy!LZ84=Výsledky!$OB$7,Tipy!LZ84=Výsledky!$OB$8,Tipy!LZ84=Výsledky!$OB$9),IF(VLOOKUP(Tipy!LZ84,'Kategórie hráčov'!$A$2:$B$55,2,FALSE)=30,30,20),0))</f>
        <v>0</v>
      </c>
      <c r="OC90" s="133">
        <f>IF(ISBLANK($OD$3),"",IF(ISBLANK(Tipy!LV84),0,IF(OR(AND(Tipy!LV84=Výsledky!$OB$3,OR(Tipy!LX84=Výsledky!$OD$3+1,Tipy!LX84=Výsledky!$OD$3-1)),AND(Tipy!LX84=Výsledky!$OD$3,OR(Tipy!LV84=Výsledky!$OB$3+1,Tipy!LV84=Výsledky!$OB$3-1))),10,0)))</f>
        <v>0</v>
      </c>
      <c r="OD90" s="134" t="str">
        <f>IF(ISBLANK($OD$3),"",IF(ISBLANK(Tipy!LV84),"-",SUM(NY90:OC90)))</f>
        <v>-</v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32" t="s">
        <v>180</v>
      </c>
      <c r="B92" s="143" t="s">
        <v>173</v>
      </c>
      <c r="C92" s="144"/>
      <c r="D92" s="290">
        <f>IF(ISBLANK(I3),"",COUNTIF(I12:I90,"&gt;=0"))</f>
        <v>57</v>
      </c>
      <c r="E92" s="290"/>
      <c r="F92" s="291">
        <f>IF(ISBLANK(I3),"",D92/COUNT($A$12:$A$90))</f>
        <v>0.72151898734177211</v>
      </c>
      <c r="G92" s="291"/>
      <c r="H92" s="145"/>
      <c r="I92" s="146"/>
      <c r="J92" s="147"/>
      <c r="K92" s="290">
        <f>IF(ISBLANK(P3),"",COUNTIF(P12:P90,"&gt;=0"))</f>
        <v>60</v>
      </c>
      <c r="L92" s="290"/>
      <c r="M92" s="291">
        <f>IF(ISBLANK(P3),"",K92/COUNT($A$12:$A$90))</f>
        <v>0.759493670886076</v>
      </c>
      <c r="N92" s="291"/>
      <c r="O92" s="145"/>
      <c r="P92" s="146"/>
      <c r="Q92" s="148"/>
      <c r="R92" s="290">
        <f>IF(ISBLANK(W3),"",COUNTIF(W12:W90,"&gt;=0"))</f>
        <v>67</v>
      </c>
      <c r="S92" s="290"/>
      <c r="T92" s="291">
        <f>IF(ISBLANK(W3),"",R92/COUNT($A$12:$A$90))</f>
        <v>0.84810126582278478</v>
      </c>
      <c r="U92" s="291"/>
      <c r="V92" s="145"/>
      <c r="W92" s="146"/>
      <c r="X92" s="148"/>
      <c r="Y92" s="290">
        <f>IF(ISBLANK(AD3),"",COUNTIF(AD12:AD90,"&gt;=0"))</f>
        <v>66</v>
      </c>
      <c r="Z92" s="290"/>
      <c r="AA92" s="291">
        <f>IF(ISBLANK(AD3),"",Y92/COUNT($A$12:$A$90))</f>
        <v>0.83544303797468356</v>
      </c>
      <c r="AB92" s="291"/>
      <c r="AC92" s="145"/>
      <c r="AD92" s="146"/>
      <c r="AE92" s="148"/>
      <c r="AF92" s="290">
        <f>IF(ISBLANK(AK3),"",COUNTIF(AK12:AK90,"&gt;=0"))</f>
        <v>59</v>
      </c>
      <c r="AG92" s="290"/>
      <c r="AH92" s="291">
        <f>IF(ISBLANK(AK3),"",AF92/COUNT($A$12:$A$90))</f>
        <v>0.74683544303797467</v>
      </c>
      <c r="AI92" s="291"/>
      <c r="AJ92" s="145"/>
      <c r="AK92" s="146"/>
      <c r="AL92" s="148"/>
      <c r="AM92" s="290">
        <f>IF(ISBLANK(AR3),"",COUNTIF(AR12:AR90,"&gt;=0"))</f>
        <v>62</v>
      </c>
      <c r="AN92" s="290"/>
      <c r="AO92" s="291">
        <f>IF(ISBLANK(AR3),"",AM92/COUNT($A$12:$A$90))</f>
        <v>0.78481012658227844</v>
      </c>
      <c r="AP92" s="291"/>
      <c r="AQ92" s="145"/>
      <c r="AR92" s="146"/>
      <c r="AS92" s="148"/>
      <c r="AT92" s="290">
        <f>IF(ISBLANK(AY3),"",COUNTIF(AY12:AY90,"&gt;=0"))</f>
        <v>54</v>
      </c>
      <c r="AU92" s="290"/>
      <c r="AV92" s="291">
        <f>IF(ISBLANK(AY3),"",AT92/COUNT($A$12:$A$90))</f>
        <v>0.68354430379746833</v>
      </c>
      <c r="AW92" s="291"/>
      <c r="AX92" s="145"/>
      <c r="AY92" s="146"/>
      <c r="AZ92" s="148"/>
      <c r="BA92" s="290">
        <f>IF(ISBLANK(BF3),"",COUNTIF(BF12:BF90,"&gt;=0"))</f>
        <v>59</v>
      </c>
      <c r="BB92" s="290"/>
      <c r="BC92" s="291">
        <f>IF(ISBLANK(BF3),"",BA92/COUNT($A$12:$A$90))</f>
        <v>0.74683544303797467</v>
      </c>
      <c r="BD92" s="291"/>
      <c r="BE92" s="145"/>
      <c r="BF92" s="146"/>
      <c r="BG92" s="148"/>
      <c r="BH92" s="290">
        <f>IF(ISBLANK(BM3),"",COUNTIF(BM12:BM90,"&gt;=0"))</f>
        <v>36</v>
      </c>
      <c r="BI92" s="290"/>
      <c r="BJ92" s="291">
        <f>IF(ISBLANK(BM3),"",BH92/COUNT($A$12:$A$90))</f>
        <v>0.45569620253164556</v>
      </c>
      <c r="BK92" s="291"/>
      <c r="BL92" s="145"/>
      <c r="BM92" s="146"/>
      <c r="BN92" s="148"/>
      <c r="BO92" s="290">
        <f>IF(ISBLANK(BT3),"",COUNTIF(BT12:BT90,"&gt;=0"))</f>
        <v>55</v>
      </c>
      <c r="BP92" s="290"/>
      <c r="BQ92" s="291">
        <f>IF(ISBLANK(BT3),"",BO92/COUNT($A$12:$A$90))</f>
        <v>0.69620253164556967</v>
      </c>
      <c r="BR92" s="291"/>
      <c r="BS92" s="145"/>
      <c r="BT92" s="146"/>
      <c r="BU92" s="148"/>
      <c r="BV92" s="290">
        <f>IF(ISBLANK(CA3),"",COUNTIF(CA12:CA90,"&gt;=0"))</f>
        <v>37</v>
      </c>
      <c r="BW92" s="290"/>
      <c r="BX92" s="291">
        <f>IF(ISBLANK(CA3),"",BV92/COUNT($A$12:$A$90))</f>
        <v>0.46835443037974683</v>
      </c>
      <c r="BY92" s="291"/>
      <c r="BZ92" s="145"/>
      <c r="CA92" s="146"/>
      <c r="CB92" s="148"/>
      <c r="CC92" s="290">
        <f>IF(ISBLANK(CH3),"",COUNTIF(CH12:CH90,"&gt;=0"))</f>
        <v>52</v>
      </c>
      <c r="CD92" s="290"/>
      <c r="CE92" s="291">
        <f>IF(ISBLANK(CH3),"",CC92/COUNT($A$12:$A$90))</f>
        <v>0.65822784810126578</v>
      </c>
      <c r="CF92" s="291"/>
      <c r="CG92" s="145"/>
      <c r="CH92" s="146"/>
      <c r="CI92" s="148"/>
      <c r="CJ92" s="290">
        <f>IF(ISBLANK(CO3),"",COUNTIF(CO12:CO90,"&gt;=0"))</f>
        <v>55</v>
      </c>
      <c r="CK92" s="290"/>
      <c r="CL92" s="291">
        <f>IF(ISBLANK(CO3),"",CJ92/COUNT($A$12:$A$90))</f>
        <v>0.69620253164556967</v>
      </c>
      <c r="CM92" s="291"/>
      <c r="CN92" s="145"/>
      <c r="CO92" s="146"/>
      <c r="CP92" s="148"/>
      <c r="CQ92" s="290">
        <f>IF(ISBLANK(CV3),"",COUNTIF(CV12:CV90,"&gt;=0"))</f>
        <v>47</v>
      </c>
      <c r="CR92" s="290"/>
      <c r="CS92" s="291">
        <f>IF(ISBLANK(CV3),"",CQ92/COUNT($A$12:$A$90))</f>
        <v>0.59493670886075944</v>
      </c>
      <c r="CT92" s="291"/>
      <c r="CU92" s="145"/>
      <c r="CV92" s="146"/>
      <c r="CW92" s="148"/>
      <c r="CX92" s="290">
        <f>IF(ISBLANK(DC3),"",COUNTIF(DC12:DC90,"&gt;=0"))</f>
        <v>49</v>
      </c>
      <c r="CY92" s="290"/>
      <c r="CZ92" s="291">
        <f>IF(ISBLANK(DC3),"",CX92/COUNT($A$12:$A$90))</f>
        <v>0.620253164556962</v>
      </c>
      <c r="DA92" s="291"/>
      <c r="DB92" s="145"/>
      <c r="DC92" s="146"/>
      <c r="DD92" s="148"/>
      <c r="DE92" s="290">
        <f>IF(ISBLANK(DJ3),"",COUNTIF(DJ12:DJ90,"&gt;=0"))</f>
        <v>52</v>
      </c>
      <c r="DF92" s="290"/>
      <c r="DG92" s="291">
        <f>IF(ISBLANK(DJ3),"",DE92/COUNT($A$12:$A$90))</f>
        <v>0.65822784810126578</v>
      </c>
      <c r="DH92" s="291"/>
      <c r="DI92" s="145"/>
      <c r="DJ92" s="146"/>
      <c r="DK92" s="148"/>
      <c r="DL92" s="290">
        <f>IF(ISBLANK(DQ3),"",COUNTIF(DQ12:DQ90,"&gt;=0"))</f>
        <v>51</v>
      </c>
      <c r="DM92" s="290"/>
      <c r="DN92" s="291">
        <f>IF(ISBLANK(DQ3),"",DL92/COUNT($A$12:$A$90))</f>
        <v>0.64556962025316456</v>
      </c>
      <c r="DO92" s="291"/>
      <c r="DP92" s="145"/>
      <c r="DQ92" s="146"/>
      <c r="DR92" s="148"/>
      <c r="DS92" s="290">
        <f>IF(ISBLANK(DX3),"",COUNTIF(DX12:DX90,"&gt;=0"))</f>
        <v>51</v>
      </c>
      <c r="DT92" s="290"/>
      <c r="DU92" s="291">
        <f>IF(ISBLANK(DX3),"",DS92/COUNT($A$12:$A$90))</f>
        <v>0.64556962025316456</v>
      </c>
      <c r="DV92" s="291"/>
      <c r="DW92" s="145"/>
      <c r="DX92" s="146"/>
      <c r="DY92" s="148"/>
      <c r="DZ92" s="290">
        <f>IF(ISBLANK(EE3),"",COUNTIF(EE12:EE90,"&gt;=0"))</f>
        <v>51</v>
      </c>
      <c r="EA92" s="290"/>
      <c r="EB92" s="291">
        <f>IF(ISBLANK(EE3),"",DZ92/COUNT($A$12:$A$90))</f>
        <v>0.64556962025316456</v>
      </c>
      <c r="EC92" s="291"/>
      <c r="ED92" s="145"/>
      <c r="EE92" s="146"/>
      <c r="EF92" s="148"/>
      <c r="EG92" s="290">
        <f>IF(ISBLANK(EL3),"",COUNTIF(EL12:EL90,"&gt;=0"))</f>
        <v>48</v>
      </c>
      <c r="EH92" s="290"/>
      <c r="EI92" s="291">
        <f>IF(ISBLANK(EL3),"",EG92/COUNT($A$12:$A$90))</f>
        <v>0.60759493670886078</v>
      </c>
      <c r="EJ92" s="291"/>
      <c r="EK92" s="145"/>
      <c r="EL92" s="146"/>
      <c r="EM92" s="148"/>
      <c r="EN92" s="290">
        <f>IF(ISBLANK(ES3),"",COUNTIF(ES12:ES90,"&gt;=0"))</f>
        <v>46</v>
      </c>
      <c r="EO92" s="290"/>
      <c r="EP92" s="291">
        <f>IF(ISBLANK(ES3),"",EN92/COUNT($A$12:$A$90))</f>
        <v>0.58227848101265822</v>
      </c>
      <c r="EQ92" s="291"/>
      <c r="ER92" s="145"/>
      <c r="ES92" s="146"/>
      <c r="ET92" s="148"/>
      <c r="EU92" s="290">
        <f>IF(ISBLANK(EZ3),"",COUNTIF(EZ12:EZ90,"&gt;=0"))</f>
        <v>50</v>
      </c>
      <c r="EV92" s="290"/>
      <c r="EW92" s="291">
        <f>IF(ISBLANK(EZ3),"",EU92/COUNT($A$12:$A$90))</f>
        <v>0.63291139240506333</v>
      </c>
      <c r="EX92" s="291"/>
      <c r="EY92" s="145"/>
      <c r="EZ92" s="146"/>
      <c r="FA92" s="148"/>
      <c r="FB92" s="290">
        <f>IF(ISBLANK(FG3),"",COUNTIF(FG12:FG90,"&gt;=0"))</f>
        <v>50</v>
      </c>
      <c r="FC92" s="290"/>
      <c r="FD92" s="291">
        <f>IF(ISBLANK(FG3),"",FB92/COUNT($A$12:$A$90))</f>
        <v>0.63291139240506333</v>
      </c>
      <c r="FE92" s="291"/>
      <c r="FF92" s="145"/>
      <c r="FG92" s="146"/>
      <c r="FH92" s="148"/>
      <c r="FI92" s="290">
        <f>IF(ISBLANK(FN3),"",COUNTIF(FN12:FN90,"&gt;=0"))</f>
        <v>43</v>
      </c>
      <c r="FJ92" s="290"/>
      <c r="FK92" s="291">
        <f>IF(ISBLANK(FN3),"",FI92/COUNT($A$12:$A$90))</f>
        <v>0.54430379746835444</v>
      </c>
      <c r="FL92" s="291"/>
      <c r="FM92" s="145"/>
      <c r="FN92" s="146"/>
      <c r="FO92" s="148"/>
      <c r="FP92" s="290">
        <f>IF(ISBLANK(FU3),"",COUNTIF(FU12:FU90,"&gt;=0"))</f>
        <v>41</v>
      </c>
      <c r="FQ92" s="290"/>
      <c r="FR92" s="291">
        <f>IF(ISBLANK(FU3),"",FP92/COUNT($A$12:$A$90))</f>
        <v>0.51898734177215189</v>
      </c>
      <c r="FS92" s="291"/>
      <c r="FT92" s="145"/>
      <c r="FU92" s="146"/>
      <c r="FV92" s="148"/>
      <c r="FW92" s="290">
        <f>IF(ISBLANK(GB3),"",COUNTIF(GB12:GB90,"&gt;=0"))</f>
        <v>39</v>
      </c>
      <c r="FX92" s="290"/>
      <c r="FY92" s="291">
        <f>IF(ISBLANK(GB3),"",FW92/COUNT($A$12:$A$90))</f>
        <v>0.49367088607594939</v>
      </c>
      <c r="FZ92" s="291"/>
      <c r="GA92" s="145"/>
      <c r="GB92" s="146"/>
      <c r="GC92" s="148"/>
      <c r="GD92" s="290">
        <f>IF(ISBLANK(GI3),"",COUNTIF(GI12:GI90,"&gt;=0"))</f>
        <v>43</v>
      </c>
      <c r="GE92" s="290"/>
      <c r="GF92" s="291">
        <f>IF(ISBLANK(GI3),"",GD92/COUNT($A$12:$A$90))</f>
        <v>0.54430379746835444</v>
      </c>
      <c r="GG92" s="291"/>
      <c r="GH92" s="145"/>
      <c r="GI92" s="146"/>
      <c r="GJ92" s="148"/>
      <c r="GK92" s="290">
        <f>IF(ISBLANK(GP3),"",COUNTIF(GP12:GP90,"&gt;=0"))</f>
        <v>46</v>
      </c>
      <c r="GL92" s="290"/>
      <c r="GM92" s="291">
        <f>IF(ISBLANK(GP3),"",GK92/COUNT($A$12:$A$90))</f>
        <v>0.58227848101265822</v>
      </c>
      <c r="GN92" s="291"/>
      <c r="GO92" s="145"/>
      <c r="GP92" s="146"/>
      <c r="GQ92" s="148"/>
      <c r="GR92" s="290">
        <f>IF(ISBLANK(GW3),"",COUNTIF(GW12:GW90,"&gt;=0"))</f>
        <v>40</v>
      </c>
      <c r="GS92" s="290"/>
      <c r="GT92" s="291">
        <f>IF(ISBLANK(GW3),"",GR92/COUNT($A$12:$A$90))</f>
        <v>0.50632911392405067</v>
      </c>
      <c r="GU92" s="291"/>
      <c r="GV92" s="145"/>
      <c r="GW92" s="146"/>
      <c r="GX92" s="148"/>
      <c r="GY92" s="290">
        <f>IF(ISBLANK(HD3),"",COUNTIF(HD12:HD90,"&gt;=0"))</f>
        <v>40</v>
      </c>
      <c r="GZ92" s="290"/>
      <c r="HA92" s="291">
        <f>IF(ISBLANK(HD3),"",GY92/COUNT($A$12:$A$90))</f>
        <v>0.50632911392405067</v>
      </c>
      <c r="HB92" s="291"/>
      <c r="HC92" s="145"/>
      <c r="HD92" s="146"/>
      <c r="HE92" s="148"/>
      <c r="HF92" s="290">
        <f>IF(ISBLANK(HK3),"",COUNTIF(HK12:HK90,"&gt;=0"))</f>
        <v>44</v>
      </c>
      <c r="HG92" s="290"/>
      <c r="HH92" s="291">
        <f>IF(ISBLANK(HK3),"",HF92/COUNT($A$12:$A$90))</f>
        <v>0.55696202531645567</v>
      </c>
      <c r="HI92" s="291"/>
      <c r="HJ92" s="145"/>
      <c r="HK92" s="146"/>
      <c r="HL92" s="148"/>
      <c r="HM92" s="290">
        <f>IF(ISBLANK(HR3),"",COUNTIF(HR12:HR90,"&gt;=0"))</f>
        <v>36</v>
      </c>
      <c r="HN92" s="290"/>
      <c r="HO92" s="291">
        <f>IF(ISBLANK(HR3),"",HM92/COUNT($A$12:$A$90))</f>
        <v>0.45569620253164556</v>
      </c>
      <c r="HP92" s="291"/>
      <c r="HQ92" s="145"/>
      <c r="HR92" s="146"/>
      <c r="HS92" s="148"/>
      <c r="HT92" s="290" t="str">
        <f>IF(ISBLANK(HY3),"",COUNTIF(HY12:HY90,"&gt;=0"))</f>
        <v/>
      </c>
      <c r="HU92" s="290"/>
      <c r="HV92" s="291" t="str">
        <f>IF(ISBLANK(HY3),"",HT92/COUNT($A$12:$A$90))</f>
        <v/>
      </c>
      <c r="HW92" s="291"/>
      <c r="HX92" s="145"/>
      <c r="HY92" s="146"/>
      <c r="HZ92" s="148"/>
      <c r="IA92" s="290">
        <f>IF(ISBLANK(IF3),"",COUNTIF(IF12:IF90,"&gt;=0"))</f>
        <v>37</v>
      </c>
      <c r="IB92" s="290"/>
      <c r="IC92" s="291">
        <f>IF(ISBLANK(IF3),"",IA92/COUNT($A$12:$A$90))</f>
        <v>0.46835443037974683</v>
      </c>
      <c r="ID92" s="291"/>
      <c r="IE92" s="145"/>
      <c r="IF92" s="146"/>
      <c r="IG92" s="148"/>
      <c r="IH92" s="290" t="str">
        <f>IF(ISBLANK(IM3),"",COUNTIF(IM12:IM90,"&gt;=0"))</f>
        <v/>
      </c>
      <c r="II92" s="290"/>
      <c r="IJ92" s="291" t="str">
        <f>IF(ISBLANK(IM3),"",IH92/COUNT($A$12:$A$90))</f>
        <v/>
      </c>
      <c r="IK92" s="291"/>
      <c r="IL92" s="145"/>
      <c r="IM92" s="146"/>
      <c r="IN92" s="148"/>
      <c r="IO92" s="290">
        <f>IF(ISBLANK(IT3),"",COUNTIF(IT12:IT90,"&gt;=0"))</f>
        <v>40</v>
      </c>
      <c r="IP92" s="290"/>
      <c r="IQ92" s="291">
        <f>IF(ISBLANK(IT3),"",IO92/COUNT($A$12:$A$90))</f>
        <v>0.50632911392405067</v>
      </c>
      <c r="IR92" s="291"/>
      <c r="IS92" s="145"/>
      <c r="IT92" s="146"/>
      <c r="IU92" s="148"/>
      <c r="IV92" s="290">
        <f>IF(ISBLANK(JA3),"",COUNTIF(JA12:JA90,"&gt;=0"))</f>
        <v>42</v>
      </c>
      <c r="IW92" s="290"/>
      <c r="IX92" s="291">
        <f>IF(ISBLANK(JA3),"",IV92/COUNT($A$12:$A$90))</f>
        <v>0.53164556962025311</v>
      </c>
      <c r="IY92" s="291"/>
      <c r="IZ92" s="145"/>
      <c r="JA92" s="146"/>
      <c r="JB92" s="148"/>
      <c r="JC92" s="290">
        <f>IF(ISBLANK(JH3),"",COUNTIF(JH12:JH90,"&gt;=0"))</f>
        <v>42</v>
      </c>
      <c r="JD92" s="290"/>
      <c r="JE92" s="291">
        <f>IF(ISBLANK(JH3),"",JC92/COUNT($A$12:$A$90))</f>
        <v>0.53164556962025311</v>
      </c>
      <c r="JF92" s="291"/>
      <c r="JG92" s="145"/>
      <c r="JH92" s="146"/>
      <c r="JI92" s="148"/>
      <c r="JJ92" s="290">
        <f>IF(ISBLANK(JO3),"",COUNTIF(JO12:JO90,"&gt;=0"))</f>
        <v>41</v>
      </c>
      <c r="JK92" s="290"/>
      <c r="JL92" s="291">
        <f>IF(ISBLANK(JO3),"",JJ92/COUNT($A$12:$A$90))</f>
        <v>0.51898734177215189</v>
      </c>
      <c r="JM92" s="291"/>
      <c r="JN92" s="145"/>
      <c r="JO92" s="146"/>
      <c r="JP92" s="148"/>
      <c r="JQ92" s="290">
        <f>IF(ISBLANK(JV3),"",COUNTIF(JV12:JV90,"&gt;=0"))</f>
        <v>41</v>
      </c>
      <c r="JR92" s="290"/>
      <c r="JS92" s="291">
        <f>IF(ISBLANK(JV3),"",JQ92/COUNT($A$12:$A$90))</f>
        <v>0.51898734177215189</v>
      </c>
      <c r="JT92" s="291"/>
      <c r="JU92" s="145"/>
      <c r="JV92" s="146"/>
      <c r="JW92" s="148"/>
      <c r="JX92" s="290" t="str">
        <f>IF(ISBLANK(KC3),"",COUNTIF(KC12:KC90,"&gt;=0"))</f>
        <v/>
      </c>
      <c r="JY92" s="290"/>
      <c r="JZ92" s="291" t="str">
        <f>IF(ISBLANK(KC3),"",JX92/COUNT($A$12:$A$90))</f>
        <v/>
      </c>
      <c r="KA92" s="291"/>
      <c r="KB92" s="145"/>
      <c r="KC92" s="146"/>
      <c r="KD92" s="148"/>
      <c r="KE92" s="290" t="str">
        <f>IF(ISBLANK(KJ3),"",COUNTIF(KJ12:KJ90,"&gt;=0"))</f>
        <v/>
      </c>
      <c r="KF92" s="290"/>
      <c r="KG92" s="291" t="str">
        <f>IF(ISBLANK(KJ3),"",KE92/COUNT($A$12:$A$90))</f>
        <v/>
      </c>
      <c r="KH92" s="291"/>
      <c r="KI92" s="145"/>
      <c r="KJ92" s="146"/>
      <c r="KK92" s="148"/>
      <c r="KL92" s="290">
        <f>IF(ISBLANK(KQ3),"",COUNTIF(KQ12:KQ90,"&gt;=0"))</f>
        <v>41</v>
      </c>
      <c r="KM92" s="290"/>
      <c r="KN92" s="291">
        <f>IF(ISBLANK(KQ3),"",KL92/COUNT($A$12:$A$90))</f>
        <v>0.51898734177215189</v>
      </c>
      <c r="KO92" s="291"/>
      <c r="KP92" s="145"/>
      <c r="KQ92" s="146"/>
      <c r="KR92" s="148"/>
      <c r="KS92" s="290">
        <f>IF(ISBLANK(KX3),"",COUNTIF(KX12:KX90,"&gt;=0"))</f>
        <v>40</v>
      </c>
      <c r="KT92" s="290"/>
      <c r="KU92" s="291">
        <f>IF(ISBLANK(KX3),"",KS92/COUNT($A$12:$A$90))</f>
        <v>0.50632911392405067</v>
      </c>
      <c r="KV92" s="291"/>
      <c r="KW92" s="145"/>
      <c r="KX92" s="146"/>
      <c r="KY92" s="149"/>
      <c r="KZ92" s="290">
        <f>IF(ISBLANK(LE3),"",COUNTIF(LE12:LE90,"&gt;=0"))</f>
        <v>40</v>
      </c>
      <c r="LA92" s="290"/>
      <c r="LB92" s="291">
        <f>IF(ISBLANK(LE3),"",KZ92/COUNT($A$12:$A$90))</f>
        <v>0.50632911392405067</v>
      </c>
      <c r="LC92" s="291"/>
      <c r="LD92" s="145"/>
      <c r="LE92" s="146"/>
      <c r="LF92" s="148"/>
      <c r="LG92" s="290" t="str">
        <f>IF(ISBLANK(LL3),"",COUNTIF(LL12:LL90,"&gt;=0"))</f>
        <v/>
      </c>
      <c r="LH92" s="290"/>
      <c r="LI92" s="291" t="str">
        <f>IF(ISBLANK(LL3),"",LG92/COUNT($A$12:$A$90))</f>
        <v/>
      </c>
      <c r="LJ92" s="291"/>
      <c r="LK92" s="145"/>
      <c r="LL92" s="146"/>
      <c r="LM92" s="148"/>
      <c r="LN92" s="290" t="str">
        <f>IF(ISBLANK(LS3),"",COUNTIF(LS12:LS90,"&gt;=0"))</f>
        <v/>
      </c>
      <c r="LO92" s="290"/>
      <c r="LP92" s="291" t="str">
        <f>IF(ISBLANK(LS3),"",LN92/COUNT($A$12:$A$90))</f>
        <v/>
      </c>
      <c r="LQ92" s="291"/>
      <c r="LR92" s="145"/>
      <c r="LS92" s="146"/>
      <c r="LT92" s="148"/>
      <c r="LU92" s="290">
        <f>IF(ISBLANK(LZ3),"",COUNTIF(LZ12:LZ90,"&gt;=0"))</f>
        <v>38</v>
      </c>
      <c r="LV92" s="290"/>
      <c r="LW92" s="291">
        <f>IF(ISBLANK(LZ3),"",LU92/COUNT($A$12:$A$90))</f>
        <v>0.48101265822784811</v>
      </c>
      <c r="LX92" s="291"/>
      <c r="LY92" s="145"/>
      <c r="LZ92" s="146"/>
      <c r="MA92" s="148"/>
      <c r="MB92" s="290">
        <f>IF(ISBLANK(MG3),"",COUNTIF(MG12:MG90,"&gt;=0"))</f>
        <v>34</v>
      </c>
      <c r="MC92" s="290"/>
      <c r="MD92" s="291">
        <f>IF(ISBLANK(MG3),"",MB92/COUNT($A$12:$A$90))</f>
        <v>0.43037974683544306</v>
      </c>
      <c r="ME92" s="291"/>
      <c r="MF92" s="145"/>
      <c r="MG92" s="146"/>
      <c r="MH92" s="148"/>
      <c r="MI92" s="290" t="str">
        <f>IF(ISBLANK(MN3),"",COUNTIF(MN12:MN90,"&gt;=0"))</f>
        <v/>
      </c>
      <c r="MJ92" s="290"/>
      <c r="MK92" s="291" t="str">
        <f>IF(ISBLANK(MN3),"",MI92/COUNT($A$12:$A$90))</f>
        <v/>
      </c>
      <c r="ML92" s="291"/>
      <c r="MM92" s="145"/>
      <c r="MN92" s="146"/>
      <c r="MO92" s="148"/>
      <c r="MP92" s="290">
        <f>IF(ISBLANK(MU3),"",COUNTIF(MU12:MU90,"&gt;=0"))</f>
        <v>38</v>
      </c>
      <c r="MQ92" s="290"/>
      <c r="MR92" s="291">
        <f>IF(ISBLANK(MU3),"",MP92/COUNT($A$12:$A$90))</f>
        <v>0.48101265822784811</v>
      </c>
      <c r="MS92" s="291"/>
      <c r="MT92" s="145"/>
      <c r="MU92" s="146"/>
      <c r="MV92" s="148"/>
      <c r="MW92" s="290" t="str">
        <f>IF(ISBLANK(NB3),"",COUNTIF(NB12:NB90,"&gt;=0"))</f>
        <v/>
      </c>
      <c r="MX92" s="290"/>
      <c r="MY92" s="291" t="str">
        <f>IF(ISBLANK(NB3),"",MW92/COUNT($A$12:$A$90))</f>
        <v/>
      </c>
      <c r="MZ92" s="291"/>
      <c r="NA92" s="145"/>
      <c r="NB92" s="146"/>
      <c r="NC92" s="148"/>
      <c r="ND92" s="290">
        <f>IF(ISBLANK(NI3),"",COUNTIF(NI12:NI90,"&gt;=0"))</f>
        <v>32</v>
      </c>
      <c r="NE92" s="290"/>
      <c r="NF92" s="291">
        <f>IF(ISBLANK(NI3),"",ND92/COUNT($A$12:$A$90))</f>
        <v>0.4050632911392405</v>
      </c>
      <c r="NG92" s="291"/>
      <c r="NH92" s="145"/>
      <c r="NI92" s="146"/>
      <c r="NJ92" s="148"/>
      <c r="NK92" s="290" t="str">
        <f>IF(ISBLANK(NP3),"",COUNTIF(NP12:NP90,"&gt;=0"))</f>
        <v/>
      </c>
      <c r="NL92" s="290"/>
      <c r="NM92" s="291" t="str">
        <f>IF(ISBLANK(NP3),"",NK92/COUNT($A$12:$A$90))</f>
        <v/>
      </c>
      <c r="NN92" s="291"/>
      <c r="NO92" s="145"/>
      <c r="NP92" s="146"/>
      <c r="NQ92" s="148"/>
      <c r="NR92" s="290">
        <f>IF(ISBLANK(NW3),"",COUNTIF(NW12:NW90,"&gt;=0"))</f>
        <v>35</v>
      </c>
      <c r="NS92" s="290"/>
      <c r="NT92" s="291">
        <f>IF(ISBLANK(NW3),"",NR92/COUNT($A$12:$A$90))</f>
        <v>0.44303797468354428</v>
      </c>
      <c r="NU92" s="291"/>
      <c r="NV92" s="145"/>
      <c r="NW92" s="146"/>
      <c r="NX92" s="148"/>
      <c r="NY92" s="290">
        <f>IF(ISBLANK(OD3),"",COUNTIF(OD12:OD90,"&gt;=0"))</f>
        <v>35</v>
      </c>
      <c r="NZ92" s="290"/>
      <c r="OA92" s="291">
        <f>IF(ISBLANK(OD3),"",NY92/COUNT($A$12:$A$90))</f>
        <v>0.44303797468354428</v>
      </c>
      <c r="OB92" s="291"/>
      <c r="OC92" s="145"/>
      <c r="OD92" s="146"/>
      <c r="OE92" s="148"/>
      <c r="OF92" s="290" t="str">
        <f>IF(ISBLANK(OK3),"",COUNTIF(OK12:OK90,"&gt;=0"))</f>
        <v/>
      </c>
      <c r="OG92" s="290"/>
      <c r="OH92" s="291" t="str">
        <f>IF(ISBLANK(OK3),"",OF92/COUNT($A$12:$A$90))</f>
        <v/>
      </c>
      <c r="OI92" s="291"/>
      <c r="OJ92" s="145"/>
      <c r="OK92" s="146"/>
      <c r="OL92" s="148"/>
      <c r="OM92" s="290" t="str">
        <f>IF(ISBLANK(OR3),"",COUNTIF(OR12:OR90,"&gt;=0"))</f>
        <v/>
      </c>
      <c r="ON92" s="290"/>
      <c r="OO92" s="291" t="str">
        <f>IF(ISBLANK(OR3),"",OM92/COUNT($A$12:$A$90))</f>
        <v/>
      </c>
      <c r="OP92" s="291"/>
      <c r="OQ92" s="145"/>
      <c r="OR92" s="146"/>
      <c r="OS92" s="148"/>
      <c r="OT92" s="290" t="str">
        <f>IF(ISBLANK(OY3),"",COUNTIF(OY12:OY90,"&gt;=0"))</f>
        <v/>
      </c>
      <c r="OU92" s="290"/>
      <c r="OV92" s="291" t="str">
        <f>IF(ISBLANK(OY3),"",OT92/COUNT($A$12:$A$90))</f>
        <v/>
      </c>
      <c r="OW92" s="291"/>
      <c r="OX92" s="145"/>
      <c r="OY92" s="146"/>
      <c r="OZ92" s="148"/>
      <c r="PA92" s="290" t="str">
        <f>IF(ISBLANK(PF3),"",COUNTIF(PF12:PF90,"&gt;=0"))</f>
        <v/>
      </c>
      <c r="PB92" s="290"/>
      <c r="PC92" s="291" t="str">
        <f>IF(ISBLANK(PF3),"",PA92/COUNT($A$12:$A$90))</f>
        <v/>
      </c>
      <c r="PD92" s="291"/>
      <c r="PE92" s="145"/>
      <c r="PF92" s="146"/>
      <c r="PG92" s="148"/>
      <c r="PH92" s="290" t="str">
        <f>IF(ISBLANK(PM3),"",COUNTIF(PM12:PM90,"&gt;=0"))</f>
        <v/>
      </c>
      <c r="PI92" s="290"/>
      <c r="PJ92" s="291" t="str">
        <f>IF(ISBLANK(PM3),"",PH92/COUNT($A$12:$A$90))</f>
        <v/>
      </c>
      <c r="PK92" s="291"/>
      <c r="PL92" s="145"/>
      <c r="PM92" s="146"/>
      <c r="PN92" s="148"/>
      <c r="PO92" s="290" t="str">
        <f>IF(ISBLANK(PT3),"",COUNTIF(PT12:PT90,"&gt;=0"))</f>
        <v/>
      </c>
      <c r="PP92" s="290"/>
      <c r="PQ92" s="291" t="str">
        <f>IF(ISBLANK(PT3),"",PO92/COUNT($A$12:$A$90))</f>
        <v/>
      </c>
      <c r="PR92" s="291"/>
      <c r="PS92" s="145"/>
      <c r="PT92" s="146"/>
      <c r="PU92" s="148"/>
      <c r="PV92" s="290" t="str">
        <f>IF(ISBLANK(QA3),"",COUNTIF(QA12:QA90,"&gt;=0"))</f>
        <v/>
      </c>
      <c r="PW92" s="290"/>
      <c r="PX92" s="291" t="str">
        <f>IF(ISBLANK(QA3),"",PV92/COUNT($A$12:$A$90))</f>
        <v/>
      </c>
      <c r="PY92" s="291"/>
      <c r="PZ92" s="145"/>
      <c r="QA92" s="146"/>
      <c r="QB92" s="148"/>
      <c r="QC92" s="290" t="str">
        <f>IF(ISBLANK(QH3),"",COUNTIF(QH12:QH90,"&gt;=0"))</f>
        <v/>
      </c>
      <c r="QD92" s="290"/>
      <c r="QE92" s="291" t="str">
        <f>IF(ISBLANK(QH3),"",QC92/COUNT($A$12:$A$90))</f>
        <v/>
      </c>
      <c r="QF92" s="291"/>
      <c r="QG92" s="145"/>
      <c r="QH92" s="146"/>
      <c r="QI92" s="130"/>
      <c r="QJ92" s="130"/>
    </row>
    <row r="93" spans="1:452" ht="15" customHeight="1">
      <c r="A93" s="333"/>
      <c r="B93" s="150" t="s">
        <v>174</v>
      </c>
      <c r="C93" s="144"/>
      <c r="D93" s="286">
        <f>IF(ISBLANK(I3),"",COUNTIF(D12:D90,"=60"))</f>
        <v>5</v>
      </c>
      <c r="E93" s="286"/>
      <c r="F93" s="284">
        <f>IF(ISBLANK(I3),"",D93/D92)</f>
        <v>8.771929824561403E-2</v>
      </c>
      <c r="G93" s="284"/>
      <c r="H93" s="284">
        <f>IF(ISBLANK(I3),"",(D93+D94)/D92)</f>
        <v>0.40350877192982454</v>
      </c>
      <c r="I93" s="285"/>
      <c r="J93" s="147"/>
      <c r="K93" s="286">
        <f>IF(ISBLANK(P3),"",COUNTIF(K12:K90,"=60"))</f>
        <v>0</v>
      </c>
      <c r="L93" s="286"/>
      <c r="M93" s="284">
        <f>IF(ISBLANK(P3),"",K93/K92)</f>
        <v>0</v>
      </c>
      <c r="N93" s="284"/>
      <c r="O93" s="284">
        <f>IF(ISBLANK(P3),"",(K93+K94)/K92)</f>
        <v>0</v>
      </c>
      <c r="P93" s="285"/>
      <c r="Q93" s="148"/>
      <c r="R93" s="286">
        <f>IF(ISBLANK(W3),"",COUNTIF(R12:R90,"=60"))</f>
        <v>0</v>
      </c>
      <c r="S93" s="286"/>
      <c r="T93" s="284">
        <f>IF(ISBLANK(W3),"",R93/R92)</f>
        <v>0</v>
      </c>
      <c r="U93" s="284"/>
      <c r="V93" s="284">
        <f>IF(ISBLANK(W3),"",(R93+R94)/R92)</f>
        <v>1.4925373134328358E-2</v>
      </c>
      <c r="W93" s="285"/>
      <c r="X93" s="148"/>
      <c r="Y93" s="286">
        <f>IF(ISBLANK(AD3),"",COUNTIF(Y12:Y90,"=60"))</f>
        <v>0</v>
      </c>
      <c r="Z93" s="286"/>
      <c r="AA93" s="284">
        <f>IF(ISBLANK(AD3),"",Y93/Y92)</f>
        <v>0</v>
      </c>
      <c r="AB93" s="284"/>
      <c r="AC93" s="284">
        <f>IF(ISBLANK(AD3),"",(Y93+Y94)/Y92)</f>
        <v>0</v>
      </c>
      <c r="AD93" s="285"/>
      <c r="AE93" s="148"/>
      <c r="AF93" s="286">
        <f>IF(ISBLANK(AK3),"",COUNTIF(AF12:AF90,"=60"))</f>
        <v>0</v>
      </c>
      <c r="AG93" s="286"/>
      <c r="AH93" s="284">
        <f>IF(ISBLANK(AK3),"",AF93/AF92)</f>
        <v>0</v>
      </c>
      <c r="AI93" s="284"/>
      <c r="AJ93" s="284">
        <f>IF(ISBLANK(AK3),"",(AF93+AF94)/AF92)</f>
        <v>1</v>
      </c>
      <c r="AK93" s="285"/>
      <c r="AL93" s="148"/>
      <c r="AM93" s="286">
        <f>IF(ISBLANK(AR3),"",COUNTIF(AM12:AM90,"=60"))</f>
        <v>17</v>
      </c>
      <c r="AN93" s="286"/>
      <c r="AO93" s="284">
        <f>IF(ISBLANK(AR3),"",AM93/AM92)</f>
        <v>0.27419354838709675</v>
      </c>
      <c r="AP93" s="284"/>
      <c r="AQ93" s="284">
        <f>IF(ISBLANK(AR3),"",(AM93+AM94)/AM92)</f>
        <v>0.95161290322580649</v>
      </c>
      <c r="AR93" s="285"/>
      <c r="AS93" s="148"/>
      <c r="AT93" s="286">
        <f>IF(ISBLANK(AY3),"",COUNTIF(AT12:AT90,"=60"))</f>
        <v>0</v>
      </c>
      <c r="AU93" s="286"/>
      <c r="AV93" s="284">
        <f>IF(ISBLANK(AY3),"",AT93/AT92)</f>
        <v>0</v>
      </c>
      <c r="AW93" s="284"/>
      <c r="AX93" s="284">
        <f>IF(ISBLANK(AY3),"",(AT93+AT94)/AT92)</f>
        <v>3.7037037037037035E-2</v>
      </c>
      <c r="AY93" s="285"/>
      <c r="AZ93" s="148"/>
      <c r="BA93" s="286">
        <f>IF(ISBLANK(BF3),"",COUNTIF(BA12:BA90,"=60"))</f>
        <v>0</v>
      </c>
      <c r="BB93" s="286"/>
      <c r="BC93" s="284">
        <f>IF(ISBLANK(BF3),"",BA93/BA92)</f>
        <v>0</v>
      </c>
      <c r="BD93" s="284"/>
      <c r="BE93" s="284">
        <f>IF(ISBLANK(BF3),"",(BA93+BA94)/BA92)</f>
        <v>3.3898305084745763E-2</v>
      </c>
      <c r="BF93" s="285"/>
      <c r="BG93" s="148"/>
      <c r="BH93" s="286">
        <f>IF(ISBLANK(BM3),"",COUNTIF(BH12:BH90,"=60"))</f>
        <v>15</v>
      </c>
      <c r="BI93" s="286"/>
      <c r="BJ93" s="284">
        <f>IF(ISBLANK(BM3),"",BH93/BH92)</f>
        <v>0.41666666666666669</v>
      </c>
      <c r="BK93" s="284"/>
      <c r="BL93" s="284">
        <f>IF(ISBLANK(BM3),"",(BH93+BH94)/BH92)</f>
        <v>0.91666666666666663</v>
      </c>
      <c r="BM93" s="285"/>
      <c r="BN93" s="148"/>
      <c r="BO93" s="286">
        <f>IF(ISBLANK(BT3),"",COUNTIF(BO12:BO90,"=60"))</f>
        <v>10</v>
      </c>
      <c r="BP93" s="286"/>
      <c r="BQ93" s="284">
        <f>IF(ISBLANK(BT3),"",BO93/BO92)</f>
        <v>0.18181818181818182</v>
      </c>
      <c r="BR93" s="284"/>
      <c r="BS93" s="284">
        <f>IF(ISBLANK(BT3),"",(BO93+BO94)/BO92)</f>
        <v>0.81818181818181823</v>
      </c>
      <c r="BT93" s="285"/>
      <c r="BU93" s="148"/>
      <c r="BV93" s="286">
        <f>IF(ISBLANK(CA3),"",COUNTIF(BV12:BV90,"=60"))</f>
        <v>1</v>
      </c>
      <c r="BW93" s="286"/>
      <c r="BX93" s="284">
        <f>IF(ISBLANK(CA3),"",BV93/BV92)</f>
        <v>2.7027027027027029E-2</v>
      </c>
      <c r="BY93" s="284"/>
      <c r="BZ93" s="284">
        <f>IF(ISBLANK(CA3),"",(BV93+BV94)/BV92)</f>
        <v>0.13513513513513514</v>
      </c>
      <c r="CA93" s="285"/>
      <c r="CB93" s="148"/>
      <c r="CC93" s="286">
        <f>IF(ISBLANK(CH3),"",COUNTIF(CC12:CC90,"=60"))</f>
        <v>0</v>
      </c>
      <c r="CD93" s="286"/>
      <c r="CE93" s="284">
        <f>IF(ISBLANK(CH3),"",CC93/CC92)</f>
        <v>0</v>
      </c>
      <c r="CF93" s="284"/>
      <c r="CG93" s="284">
        <f>IF(ISBLANK(CH3),"",(CC93+CC94)/CC92)</f>
        <v>1.9230769230769232E-2</v>
      </c>
      <c r="CH93" s="285"/>
      <c r="CI93" s="148"/>
      <c r="CJ93" s="286">
        <f>IF(ISBLANK(CO3),"",COUNTIF(CJ12:CJ90,"=60"))</f>
        <v>8</v>
      </c>
      <c r="CK93" s="286"/>
      <c r="CL93" s="284">
        <f>IF(ISBLANK(CO3),"",CJ93/CJ92)</f>
        <v>0.14545454545454545</v>
      </c>
      <c r="CM93" s="284"/>
      <c r="CN93" s="284">
        <f>IF(ISBLANK(CO3),"",(CJ93+CJ94)/CJ92)</f>
        <v>0.94545454545454544</v>
      </c>
      <c r="CO93" s="285"/>
      <c r="CP93" s="148"/>
      <c r="CQ93" s="286">
        <f>IF(ISBLANK(CV3),"",COUNTIF(CQ12:CQ90,"=60"))</f>
        <v>0</v>
      </c>
      <c r="CR93" s="286"/>
      <c r="CS93" s="284">
        <f>IF(ISBLANK(CV3),"",CQ93/CQ92)</f>
        <v>0</v>
      </c>
      <c r="CT93" s="284"/>
      <c r="CU93" s="284">
        <f>IF(ISBLANK(CV3),"",(CQ93+CQ94)/CQ92)</f>
        <v>0.1702127659574468</v>
      </c>
      <c r="CV93" s="285"/>
      <c r="CW93" s="148"/>
      <c r="CX93" s="286">
        <f>IF(ISBLANK(DC3),"",COUNTIF(CX12:CX90,"=60"))</f>
        <v>0</v>
      </c>
      <c r="CY93" s="286"/>
      <c r="CZ93" s="284">
        <f>IF(ISBLANK(DC3),"",CX93/CX92)</f>
        <v>0</v>
      </c>
      <c r="DA93" s="284"/>
      <c r="DB93" s="284">
        <f>IF(ISBLANK(DC3),"",(CX93+CX94)/CX92)</f>
        <v>1</v>
      </c>
      <c r="DC93" s="285"/>
      <c r="DD93" s="148"/>
      <c r="DE93" s="286">
        <f>IF(ISBLANK(DJ3),"",COUNTIF(DE12:DE90,"=60"))</f>
        <v>1</v>
      </c>
      <c r="DF93" s="286"/>
      <c r="DG93" s="284">
        <f>IF(ISBLANK(DJ3),"",DE93/DE92)</f>
        <v>1.9230769230769232E-2</v>
      </c>
      <c r="DH93" s="284"/>
      <c r="DI93" s="284">
        <f>IF(ISBLANK(DJ3),"",(DE93+DE94)/DE92)</f>
        <v>0.53846153846153844</v>
      </c>
      <c r="DJ93" s="285"/>
      <c r="DK93" s="148"/>
      <c r="DL93" s="286">
        <f>IF(ISBLANK(DQ3),"",COUNTIF(DL12:DL90,"=60"))</f>
        <v>2</v>
      </c>
      <c r="DM93" s="286"/>
      <c r="DN93" s="284">
        <f>IF(ISBLANK(DQ3),"",DL93/DL92)</f>
        <v>3.9215686274509803E-2</v>
      </c>
      <c r="DO93" s="284"/>
      <c r="DP93" s="284">
        <f>IF(ISBLANK(DQ3),"",(DL93+DL94)/DL92)</f>
        <v>0.96078431372549022</v>
      </c>
      <c r="DQ93" s="285"/>
      <c r="DR93" s="148"/>
      <c r="DS93" s="286">
        <f>IF(ISBLANK(DX3),"",COUNTIF(DS12:DS90,"=60"))</f>
        <v>0</v>
      </c>
      <c r="DT93" s="286"/>
      <c r="DU93" s="284">
        <f>IF(ISBLANK(DX3),"",DS93/DS92)</f>
        <v>0</v>
      </c>
      <c r="DV93" s="284"/>
      <c r="DW93" s="284">
        <f>IF(ISBLANK(DX3),"",(DS93+DS94)/DS92)</f>
        <v>0</v>
      </c>
      <c r="DX93" s="285"/>
      <c r="DY93" s="148"/>
      <c r="DZ93" s="286">
        <f>IF(ISBLANK(EE3),"",COUNTIF(DZ12:DZ90,"=60"))</f>
        <v>0</v>
      </c>
      <c r="EA93" s="286"/>
      <c r="EB93" s="284">
        <f>IF(ISBLANK(EE3),"",DZ93/DZ92)</f>
        <v>0</v>
      </c>
      <c r="EC93" s="284"/>
      <c r="ED93" s="284">
        <f>IF(ISBLANK(EE3),"",(DZ93+DZ94)/DZ92)</f>
        <v>0.49019607843137253</v>
      </c>
      <c r="EE93" s="285"/>
      <c r="EF93" s="148"/>
      <c r="EG93" s="286">
        <f>IF(ISBLANK(EL3),"",COUNTIF(EG12:EG90,"=60"))</f>
        <v>0</v>
      </c>
      <c r="EH93" s="286"/>
      <c r="EI93" s="284">
        <f>IF(ISBLANK(EL3),"",EG93/EG92)</f>
        <v>0</v>
      </c>
      <c r="EJ93" s="284"/>
      <c r="EK93" s="284">
        <f>IF(ISBLANK(EL3),"",(EG93+EG94)/EG92)</f>
        <v>0</v>
      </c>
      <c r="EL93" s="285"/>
      <c r="EM93" s="148"/>
      <c r="EN93" s="286">
        <f>IF(ISBLANK(ES3),"",COUNTIF(EN12:EN90,"=60"))</f>
        <v>3</v>
      </c>
      <c r="EO93" s="286"/>
      <c r="EP93" s="284">
        <f>IF(ISBLANK(ES3),"",EN93/EN92)</f>
        <v>6.5217391304347824E-2</v>
      </c>
      <c r="EQ93" s="284"/>
      <c r="ER93" s="284">
        <f>IF(ISBLANK(ES3),"",(EN93+EN94)/EN92)</f>
        <v>0.5</v>
      </c>
      <c r="ES93" s="285"/>
      <c r="ET93" s="148"/>
      <c r="EU93" s="286">
        <f>IF(ISBLANK(EZ3),"",COUNTIF(EU12:EU90,"=60"))</f>
        <v>19</v>
      </c>
      <c r="EV93" s="286"/>
      <c r="EW93" s="284">
        <f>IF(ISBLANK(EZ3),"",EU93/EU92)</f>
        <v>0.38</v>
      </c>
      <c r="EX93" s="284"/>
      <c r="EY93" s="284">
        <f>IF(ISBLANK(EZ3),"",(EU93+EU94)/EU92)</f>
        <v>0.82</v>
      </c>
      <c r="EZ93" s="285"/>
      <c r="FA93" s="148"/>
      <c r="FB93" s="286">
        <f>IF(ISBLANK(FG3),"",COUNTIF(FB12:FB90,"=60"))</f>
        <v>0</v>
      </c>
      <c r="FC93" s="286"/>
      <c r="FD93" s="284">
        <f>IF(ISBLANK(FG3),"",FB93/FB92)</f>
        <v>0</v>
      </c>
      <c r="FE93" s="284"/>
      <c r="FF93" s="284">
        <f>IF(ISBLANK(FG3),"",(FB93+FB94)/FB92)</f>
        <v>0.02</v>
      </c>
      <c r="FG93" s="285"/>
      <c r="FH93" s="148"/>
      <c r="FI93" s="286">
        <f>IF(ISBLANK(FN3),"",COUNTIF(FI12:FI90,"=60"))</f>
        <v>9</v>
      </c>
      <c r="FJ93" s="286"/>
      <c r="FK93" s="284">
        <f>IF(ISBLANK(FN3),"",FI93/FI92)</f>
        <v>0.20930232558139536</v>
      </c>
      <c r="FL93" s="284"/>
      <c r="FM93" s="284">
        <f>IF(ISBLANK(FN3),"",(FI93+FI94)/FI92)</f>
        <v>0.97674418604651159</v>
      </c>
      <c r="FN93" s="285"/>
      <c r="FO93" s="148"/>
      <c r="FP93" s="286">
        <f>IF(ISBLANK(FU3),"",COUNTIF(FP12:FP90,"=60"))</f>
        <v>1</v>
      </c>
      <c r="FQ93" s="286"/>
      <c r="FR93" s="284">
        <f>IF(ISBLANK(FU3),"",FP93/FP92)</f>
        <v>2.4390243902439025E-2</v>
      </c>
      <c r="FS93" s="284"/>
      <c r="FT93" s="284">
        <f>IF(ISBLANK(FU3),"",(FP93+FP94)/FP92)</f>
        <v>7.3170731707317069E-2</v>
      </c>
      <c r="FU93" s="285"/>
      <c r="FV93" s="148"/>
      <c r="FW93" s="286">
        <f>IF(ISBLANK(GB3),"",COUNTIF(FW12:FW90,"=60"))</f>
        <v>9</v>
      </c>
      <c r="FX93" s="286"/>
      <c r="FY93" s="284">
        <f>IF(ISBLANK(GB3),"",FW93/FW92)</f>
        <v>0.23076923076923078</v>
      </c>
      <c r="FZ93" s="284"/>
      <c r="GA93" s="284">
        <f>IF(ISBLANK(GB3),"",(FW93+FW94)/FW92)</f>
        <v>0.94871794871794868</v>
      </c>
      <c r="GB93" s="285"/>
      <c r="GC93" s="148"/>
      <c r="GD93" s="286">
        <f>IF(ISBLANK(GI3),"",COUNTIF(GD12:GD90,"=60"))</f>
        <v>2</v>
      </c>
      <c r="GE93" s="286"/>
      <c r="GF93" s="284">
        <f>IF(ISBLANK(GI3),"",GD93/GD92)</f>
        <v>4.6511627906976744E-2</v>
      </c>
      <c r="GG93" s="284"/>
      <c r="GH93" s="284">
        <f>IF(ISBLANK(GI3),"",(GD93+GD94)/GD92)</f>
        <v>1</v>
      </c>
      <c r="GI93" s="285"/>
      <c r="GJ93" s="148"/>
      <c r="GK93" s="286">
        <f>IF(ISBLANK(GP3),"",COUNTIF(GK12:GK90,"=60"))</f>
        <v>0</v>
      </c>
      <c r="GL93" s="286"/>
      <c r="GM93" s="284">
        <f>IF(ISBLANK(GP3),"",GK93/GK92)</f>
        <v>0</v>
      </c>
      <c r="GN93" s="284"/>
      <c r="GO93" s="284">
        <f>IF(ISBLANK(GP3),"",(GK93+GK94)/GK92)</f>
        <v>0</v>
      </c>
      <c r="GP93" s="285"/>
      <c r="GQ93" s="148"/>
      <c r="GR93" s="286">
        <f>IF(ISBLANK(GW3),"",COUNTIF(GR12:GR90,"=60"))</f>
        <v>2</v>
      </c>
      <c r="GS93" s="286"/>
      <c r="GT93" s="284">
        <f>IF(ISBLANK(GW3),"",GR93/GR92)</f>
        <v>0.05</v>
      </c>
      <c r="GU93" s="284"/>
      <c r="GV93" s="284">
        <f>IF(ISBLANK(GW3),"",(GR93+GR94)/GR92)</f>
        <v>0.15</v>
      </c>
      <c r="GW93" s="285"/>
      <c r="GX93" s="148"/>
      <c r="GY93" s="286">
        <f>IF(ISBLANK(HD3),"",COUNTIF(GY12:GY90,"=60"))</f>
        <v>3</v>
      </c>
      <c r="GZ93" s="286"/>
      <c r="HA93" s="284">
        <f>IF(ISBLANK(HD3),"",GY93/GY92)</f>
        <v>7.4999999999999997E-2</v>
      </c>
      <c r="HB93" s="284"/>
      <c r="HC93" s="284">
        <f>IF(ISBLANK(HD3),"",(GY93+GY94)/GY92)</f>
        <v>0.65</v>
      </c>
      <c r="HD93" s="285"/>
      <c r="HE93" s="148"/>
      <c r="HF93" s="286">
        <f>IF(ISBLANK(HK3),"",COUNTIF(HF12:HF90,"=60"))</f>
        <v>0</v>
      </c>
      <c r="HG93" s="286"/>
      <c r="HH93" s="284">
        <f>IF(ISBLANK(HK3),"",HF93/HF92)</f>
        <v>0</v>
      </c>
      <c r="HI93" s="284"/>
      <c r="HJ93" s="284">
        <f>IF(ISBLANK(HK3),"",(HF93+HF94)/HF92)</f>
        <v>0.15909090909090909</v>
      </c>
      <c r="HK93" s="285"/>
      <c r="HL93" s="148"/>
      <c r="HM93" s="286">
        <f>IF(ISBLANK(HR3),"",COUNTIF(HM12:HM90,"=60"))</f>
        <v>1</v>
      </c>
      <c r="HN93" s="286"/>
      <c r="HO93" s="284">
        <f>IF(ISBLANK(HR3),"",HM93/HM92)</f>
        <v>2.7777777777777776E-2</v>
      </c>
      <c r="HP93" s="284"/>
      <c r="HQ93" s="284">
        <f>IF(ISBLANK(HR3),"",(HM93+HM94)/HM92)</f>
        <v>0.1111111111111111</v>
      </c>
      <c r="HR93" s="285"/>
      <c r="HS93" s="148"/>
      <c r="HT93" s="286" t="str">
        <f>IF(ISBLANK(HY3),"",COUNTIF(HT12:HT90,"=60"))</f>
        <v/>
      </c>
      <c r="HU93" s="286"/>
      <c r="HV93" s="284" t="str">
        <f>IF(ISBLANK(HY3),"",HT93/HT92)</f>
        <v/>
      </c>
      <c r="HW93" s="284"/>
      <c r="HX93" s="284" t="str">
        <f>IF(ISBLANK(HY3),"",(HT93+HT94)/HT92)</f>
        <v/>
      </c>
      <c r="HY93" s="285"/>
      <c r="HZ93" s="148"/>
      <c r="IA93" s="286">
        <f>IF(ISBLANK(IF3),"",COUNTIF(IA12:IA90,"=60"))</f>
        <v>0</v>
      </c>
      <c r="IB93" s="286"/>
      <c r="IC93" s="284">
        <f>IF(ISBLANK(IF3),"",IA93/IA92)</f>
        <v>0</v>
      </c>
      <c r="ID93" s="284"/>
      <c r="IE93" s="284">
        <f>IF(ISBLANK(IF3),"",(IA93+IA94)/IA92)</f>
        <v>5.4054054054054057E-2</v>
      </c>
      <c r="IF93" s="285"/>
      <c r="IG93" s="148"/>
      <c r="IH93" s="286" t="str">
        <f>IF(ISBLANK(IM3),"",COUNTIF(IH12:IH90,"=60"))</f>
        <v/>
      </c>
      <c r="II93" s="286"/>
      <c r="IJ93" s="284" t="str">
        <f>IF(ISBLANK(IM3),"",IH93/IH92)</f>
        <v/>
      </c>
      <c r="IK93" s="284"/>
      <c r="IL93" s="284" t="str">
        <f>IF(ISBLANK(IM3),"",(IH93+IH94)/IH92)</f>
        <v/>
      </c>
      <c r="IM93" s="285"/>
      <c r="IN93" s="148"/>
      <c r="IO93" s="286">
        <f>IF(ISBLANK(IT3),"",COUNTIF(IO12:IO90,"=60"))</f>
        <v>0</v>
      </c>
      <c r="IP93" s="286"/>
      <c r="IQ93" s="284">
        <f>IF(ISBLANK(IT3),"",IO93/IO92)</f>
        <v>0</v>
      </c>
      <c r="IR93" s="284"/>
      <c r="IS93" s="284">
        <f>IF(ISBLANK(IT3),"",(IO93+IO94)/IO92)</f>
        <v>2.5000000000000001E-2</v>
      </c>
      <c r="IT93" s="285"/>
      <c r="IU93" s="148"/>
      <c r="IV93" s="286">
        <f>IF(ISBLANK(JA3),"",COUNTIF(IV12:IV90,"=60"))</f>
        <v>10</v>
      </c>
      <c r="IW93" s="286"/>
      <c r="IX93" s="284">
        <f>IF(ISBLANK(JA3),"",IV93/IV92)</f>
        <v>0.23809523809523808</v>
      </c>
      <c r="IY93" s="284"/>
      <c r="IZ93" s="284">
        <f>IF(ISBLANK(JA3),"",(IV93+IV94)/IV92)</f>
        <v>0.76190476190476186</v>
      </c>
      <c r="JA93" s="285"/>
      <c r="JB93" s="148"/>
      <c r="JC93" s="286">
        <f>IF(ISBLANK(JH3),"",COUNTIF(JC12:JC90,"=60"))</f>
        <v>0</v>
      </c>
      <c r="JD93" s="286"/>
      <c r="JE93" s="284">
        <f>IF(ISBLANK(JH3),"",JC93/JC92)</f>
        <v>0</v>
      </c>
      <c r="JF93" s="284"/>
      <c r="JG93" s="284">
        <f>IF(ISBLANK(JH3),"",(JC93+JC94)/JC92)</f>
        <v>4.7619047619047616E-2</v>
      </c>
      <c r="JH93" s="285"/>
      <c r="JI93" s="148"/>
      <c r="JJ93" s="286">
        <f>IF(ISBLANK(JO3),"",COUNTIF(JJ12:JJ90,"=60"))</f>
        <v>5</v>
      </c>
      <c r="JK93" s="286"/>
      <c r="JL93" s="284">
        <f>IF(ISBLANK(JO3),"",JJ93/JJ92)</f>
        <v>0.12195121951219512</v>
      </c>
      <c r="JM93" s="284"/>
      <c r="JN93" s="284">
        <f>IF(ISBLANK(JO3),"",(JJ93+JJ94)/JJ92)</f>
        <v>0.65853658536585369</v>
      </c>
      <c r="JO93" s="285"/>
      <c r="JP93" s="148"/>
      <c r="JQ93" s="286">
        <f>IF(ISBLANK(JV3),"",COUNTIF(JQ12:JQ90,"=60"))</f>
        <v>1</v>
      </c>
      <c r="JR93" s="286"/>
      <c r="JS93" s="284">
        <f>IF(ISBLANK(JV3),"",JQ93/JQ92)</f>
        <v>2.4390243902439025E-2</v>
      </c>
      <c r="JT93" s="284"/>
      <c r="JU93" s="284">
        <f>IF(ISBLANK(JV3),"",(JQ93+JQ94)/JQ92)</f>
        <v>9.7560975609756101E-2</v>
      </c>
      <c r="JV93" s="285"/>
      <c r="JW93" s="148"/>
      <c r="JX93" s="286" t="str">
        <f>IF(ISBLANK(KC3),"",COUNTIF(JX12:JX90,"=60"))</f>
        <v/>
      </c>
      <c r="JY93" s="286"/>
      <c r="JZ93" s="284" t="str">
        <f>IF(ISBLANK(KC3),"",JX93/JX92)</f>
        <v/>
      </c>
      <c r="KA93" s="284"/>
      <c r="KB93" s="284" t="str">
        <f>IF(ISBLANK(KC3),"",(JX93+JX94)/JX92)</f>
        <v/>
      </c>
      <c r="KC93" s="285"/>
      <c r="KD93" s="148"/>
      <c r="KE93" s="286" t="str">
        <f>IF(ISBLANK(KJ3),"",COUNTIF(KE12:KE90,"=60"))</f>
        <v/>
      </c>
      <c r="KF93" s="286"/>
      <c r="KG93" s="284" t="str">
        <f>IF(ISBLANK(KJ3),"",KE93/KE92)</f>
        <v/>
      </c>
      <c r="KH93" s="284"/>
      <c r="KI93" s="284" t="str">
        <f>IF(ISBLANK(KJ3),"",(KE93+KE94)/KE92)</f>
        <v/>
      </c>
      <c r="KJ93" s="285"/>
      <c r="KK93" s="148"/>
      <c r="KL93" s="286">
        <f>IF(ISBLANK(KQ3),"",COUNTIF(KL12:KL90,"=60"))</f>
        <v>0</v>
      </c>
      <c r="KM93" s="286"/>
      <c r="KN93" s="284">
        <f>IF(ISBLANK(KQ3),"",KL93/KL92)</f>
        <v>0</v>
      </c>
      <c r="KO93" s="284"/>
      <c r="KP93" s="284">
        <f>IF(ISBLANK(KQ3),"",(KL93+KL94)/KL92)</f>
        <v>0.78048780487804881</v>
      </c>
      <c r="KQ93" s="285"/>
      <c r="KR93" s="148"/>
      <c r="KS93" s="286">
        <f>IF(ISBLANK(KX3),"",COUNTIF(KS12:KS90,"=60"))</f>
        <v>1</v>
      </c>
      <c r="KT93" s="286"/>
      <c r="KU93" s="284">
        <f>IF(ISBLANK(KX3),"",KS93/KS92)</f>
        <v>2.5000000000000001E-2</v>
      </c>
      <c r="KV93" s="284"/>
      <c r="KW93" s="284">
        <f>IF(ISBLANK(KX3),"",(KS93+KS94)/KS92)</f>
        <v>0.25</v>
      </c>
      <c r="KX93" s="285"/>
      <c r="KY93" s="149"/>
      <c r="KZ93" s="286">
        <f>IF(ISBLANK(LE3),"",COUNTIF(KZ12:KZ90,"=60"))</f>
        <v>0</v>
      </c>
      <c r="LA93" s="286"/>
      <c r="LB93" s="284">
        <f>IF(ISBLANK(LE3),"",KZ93/KZ92)</f>
        <v>0</v>
      </c>
      <c r="LC93" s="284"/>
      <c r="LD93" s="284">
        <f>IF(ISBLANK(LE3),"",(KZ93+KZ94)/KZ92)</f>
        <v>0</v>
      </c>
      <c r="LE93" s="285"/>
      <c r="LF93" s="148"/>
      <c r="LG93" s="286" t="str">
        <f>IF(ISBLANK(LL3),"",COUNTIF(LG12:LG90,"=60"))</f>
        <v/>
      </c>
      <c r="LH93" s="286"/>
      <c r="LI93" s="284" t="str">
        <f>IF(ISBLANK(LL3),"",LG93/LG92)</f>
        <v/>
      </c>
      <c r="LJ93" s="284"/>
      <c r="LK93" s="284" t="str">
        <f>IF(ISBLANK(LL3),"",(LG93+LG94)/LG92)</f>
        <v/>
      </c>
      <c r="LL93" s="285"/>
      <c r="LM93" s="148"/>
      <c r="LN93" s="286" t="str">
        <f>IF(ISBLANK(LS3),"",COUNTIF(LN12:LN90,"=60"))</f>
        <v/>
      </c>
      <c r="LO93" s="286"/>
      <c r="LP93" s="284" t="str">
        <f>IF(ISBLANK(LS3),"",LN93/LN92)</f>
        <v/>
      </c>
      <c r="LQ93" s="284"/>
      <c r="LR93" s="284" t="str">
        <f>IF(ISBLANK(LS3),"",(LN93+LN94)/LN92)</f>
        <v/>
      </c>
      <c r="LS93" s="285"/>
      <c r="LT93" s="148"/>
      <c r="LU93" s="286">
        <f>IF(ISBLANK(LZ3),"",COUNTIF(LU12:LU90,"=60"))</f>
        <v>0</v>
      </c>
      <c r="LV93" s="286"/>
      <c r="LW93" s="284">
        <f>IF(ISBLANK(LZ3),"",LU93/LU92)</f>
        <v>0</v>
      </c>
      <c r="LX93" s="284"/>
      <c r="LY93" s="284">
        <f>IF(ISBLANK(LZ3),"",(LU93+LU94)/LU92)</f>
        <v>0.18421052631578946</v>
      </c>
      <c r="LZ93" s="285"/>
      <c r="MA93" s="148"/>
      <c r="MB93" s="286">
        <f>IF(ISBLANK(MG3),"",COUNTIF(MB12:MB90,"=60"))</f>
        <v>1</v>
      </c>
      <c r="MC93" s="286"/>
      <c r="MD93" s="284">
        <f>IF(ISBLANK(MG3),"",MB93/MB92)</f>
        <v>2.9411764705882353E-2</v>
      </c>
      <c r="ME93" s="284"/>
      <c r="MF93" s="284">
        <f>IF(ISBLANK(MG3),"",(MB93+MB94)/MB92)</f>
        <v>8.8235294117647065E-2</v>
      </c>
      <c r="MG93" s="285"/>
      <c r="MH93" s="148"/>
      <c r="MI93" s="286" t="str">
        <f>IF(ISBLANK(MN3),"",COUNTIF(MI12:MI90,"=60"))</f>
        <v/>
      </c>
      <c r="MJ93" s="286"/>
      <c r="MK93" s="284" t="str">
        <f>IF(ISBLANK(MN3),"",MI93/MI92)</f>
        <v/>
      </c>
      <c r="ML93" s="284"/>
      <c r="MM93" s="284" t="str">
        <f>IF(ISBLANK(MN3),"",(MI93+MI94)/MI92)</f>
        <v/>
      </c>
      <c r="MN93" s="285"/>
      <c r="MO93" s="148"/>
      <c r="MP93" s="286">
        <f>IF(ISBLANK(MU3),"",COUNTIF(MP12:MP90,"=60"))</f>
        <v>0</v>
      </c>
      <c r="MQ93" s="286"/>
      <c r="MR93" s="284">
        <f>IF(ISBLANK(MU3),"",MP93/MP92)</f>
        <v>0</v>
      </c>
      <c r="MS93" s="284"/>
      <c r="MT93" s="284">
        <f>IF(ISBLANK(MU3),"",(MP93+MP94)/MP92)</f>
        <v>0.84210526315789469</v>
      </c>
      <c r="MU93" s="285"/>
      <c r="MV93" s="148"/>
      <c r="MW93" s="286" t="str">
        <f>IF(ISBLANK(NB3),"",COUNTIF(MW12:MW90,"=60"))</f>
        <v/>
      </c>
      <c r="MX93" s="286"/>
      <c r="MY93" s="284" t="str">
        <f>IF(ISBLANK(NB3),"",MW93/MW92)</f>
        <v/>
      </c>
      <c r="MZ93" s="284"/>
      <c r="NA93" s="284" t="str">
        <f>IF(ISBLANK(NB3),"",(MW93+MW94)/MW92)</f>
        <v/>
      </c>
      <c r="NB93" s="285"/>
      <c r="NC93" s="148"/>
      <c r="ND93" s="286">
        <f>IF(ISBLANK(NI3),"",COUNTIF(ND12:ND90,"=60"))</f>
        <v>0</v>
      </c>
      <c r="NE93" s="286"/>
      <c r="NF93" s="284">
        <f>IF(ISBLANK(NI3),"",ND93/ND92)</f>
        <v>0</v>
      </c>
      <c r="NG93" s="284"/>
      <c r="NH93" s="284">
        <f>IF(ISBLANK(NI3),"",(ND93+ND94)/ND92)</f>
        <v>1</v>
      </c>
      <c r="NI93" s="285"/>
      <c r="NJ93" s="148"/>
      <c r="NK93" s="286" t="str">
        <f>IF(ISBLANK(NP3),"",COUNTIF(NK12:NK90,"=60"))</f>
        <v/>
      </c>
      <c r="NL93" s="286"/>
      <c r="NM93" s="284" t="str">
        <f>IF(ISBLANK(NP3),"",NK93/NK92)</f>
        <v/>
      </c>
      <c r="NN93" s="284"/>
      <c r="NO93" s="284" t="str">
        <f>IF(ISBLANK(NP3),"",(NK93+NK94)/NK92)</f>
        <v/>
      </c>
      <c r="NP93" s="285"/>
      <c r="NQ93" s="148"/>
      <c r="NR93" s="286">
        <f>IF(ISBLANK(NW3),"",COUNTIF(NR12:NR90,"=60"))</f>
        <v>9</v>
      </c>
      <c r="NS93" s="286"/>
      <c r="NT93" s="284">
        <f>IF(ISBLANK(NW3),"",NR93/NR92)</f>
        <v>0.25714285714285712</v>
      </c>
      <c r="NU93" s="284"/>
      <c r="NV93" s="284">
        <f>IF(ISBLANK(NW3),"",(NR93+NR94)/NR92)</f>
        <v>0.8</v>
      </c>
      <c r="NW93" s="285"/>
      <c r="NX93" s="148"/>
      <c r="NY93" s="286">
        <f>IF(ISBLANK(OD3),"",COUNTIF(NY12:NY90,"=60"))</f>
        <v>0</v>
      </c>
      <c r="NZ93" s="286"/>
      <c r="OA93" s="284">
        <f>IF(ISBLANK(OD3),"",NY93/NY92)</f>
        <v>0</v>
      </c>
      <c r="OB93" s="284"/>
      <c r="OC93" s="284">
        <f>IF(ISBLANK(OD3),"",(NY93+NY94)/NY92)</f>
        <v>0.97142857142857142</v>
      </c>
      <c r="OD93" s="285"/>
      <c r="OE93" s="148"/>
      <c r="OF93" s="286" t="str">
        <f>IF(ISBLANK(OK3),"",COUNTIF(OF12:OF90,"=60"))</f>
        <v/>
      </c>
      <c r="OG93" s="286"/>
      <c r="OH93" s="284" t="str">
        <f>IF(ISBLANK(OK3),"",OF93/OF92)</f>
        <v/>
      </c>
      <c r="OI93" s="284"/>
      <c r="OJ93" s="284" t="str">
        <f>IF(ISBLANK(OK3),"",(OF93+OF94)/OF92)</f>
        <v/>
      </c>
      <c r="OK93" s="285"/>
      <c r="OL93" s="148"/>
      <c r="OM93" s="286" t="str">
        <f>IF(ISBLANK(OR3),"",COUNTIF(OM12:OM90,"=60"))</f>
        <v/>
      </c>
      <c r="ON93" s="286"/>
      <c r="OO93" s="284" t="str">
        <f>IF(ISBLANK(OR3),"",OM93/OM92)</f>
        <v/>
      </c>
      <c r="OP93" s="284"/>
      <c r="OQ93" s="284" t="str">
        <f>IF(ISBLANK(OR3),"",(OM93+OM94)/OM92)</f>
        <v/>
      </c>
      <c r="OR93" s="285"/>
      <c r="OS93" s="148"/>
      <c r="OT93" s="286" t="str">
        <f>IF(ISBLANK(OY3),"",COUNTIF(OT12:OT90,"=60"))</f>
        <v/>
      </c>
      <c r="OU93" s="286"/>
      <c r="OV93" s="284" t="str">
        <f>IF(ISBLANK(OY3),"",OT93/OT92)</f>
        <v/>
      </c>
      <c r="OW93" s="284"/>
      <c r="OX93" s="284" t="str">
        <f>IF(ISBLANK(OY3),"",(OT93+OT94)/OT92)</f>
        <v/>
      </c>
      <c r="OY93" s="285"/>
      <c r="OZ93" s="148"/>
      <c r="PA93" s="286" t="str">
        <f>IF(ISBLANK(PF3),"",COUNTIF(PA12:PA90,"=60"))</f>
        <v/>
      </c>
      <c r="PB93" s="286"/>
      <c r="PC93" s="284" t="str">
        <f>IF(ISBLANK(PF3),"",PA93/PA92)</f>
        <v/>
      </c>
      <c r="PD93" s="284"/>
      <c r="PE93" s="284" t="str">
        <f>IF(ISBLANK(PF3),"",(PA93+PA94)/PA92)</f>
        <v/>
      </c>
      <c r="PF93" s="285"/>
      <c r="PG93" s="148"/>
      <c r="PH93" s="286" t="str">
        <f>IF(ISBLANK(PM3),"",COUNTIF(PH12:PH90,"=60"))</f>
        <v/>
      </c>
      <c r="PI93" s="286"/>
      <c r="PJ93" s="284" t="str">
        <f>IF(ISBLANK(PM3),"",PH93/PH92)</f>
        <v/>
      </c>
      <c r="PK93" s="284"/>
      <c r="PL93" s="284" t="str">
        <f>IF(ISBLANK(PM3),"",(PH93+PH94)/PH92)</f>
        <v/>
      </c>
      <c r="PM93" s="285"/>
      <c r="PN93" s="148"/>
      <c r="PO93" s="286" t="str">
        <f>IF(ISBLANK(PT3),"",COUNTIF(PO12:PO90,"=60"))</f>
        <v/>
      </c>
      <c r="PP93" s="286"/>
      <c r="PQ93" s="284" t="str">
        <f>IF(ISBLANK(PT3),"",PO93/PO92)</f>
        <v/>
      </c>
      <c r="PR93" s="284"/>
      <c r="PS93" s="284" t="str">
        <f>IF(ISBLANK(PT3),"",(PO93+PO94)/PO92)</f>
        <v/>
      </c>
      <c r="PT93" s="285"/>
      <c r="PU93" s="148"/>
      <c r="PV93" s="286" t="str">
        <f>IF(ISBLANK(QA3),"",COUNTIF(PV12:PV90,"=60"))</f>
        <v/>
      </c>
      <c r="PW93" s="286"/>
      <c r="PX93" s="284" t="str">
        <f>IF(ISBLANK(QA3),"",PV93/PV92)</f>
        <v/>
      </c>
      <c r="PY93" s="284"/>
      <c r="PZ93" s="284" t="str">
        <f>IF(ISBLANK(QA3),"",(PV93+PV94)/PV92)</f>
        <v/>
      </c>
      <c r="QA93" s="285"/>
      <c r="QB93" s="148"/>
      <c r="QC93" s="286" t="str">
        <f>IF(ISBLANK(QH3),"",COUNTIF(QC12:QC90,"=60"))</f>
        <v/>
      </c>
      <c r="QD93" s="286"/>
      <c r="QE93" s="284" t="str">
        <f>IF(ISBLANK(QH3),"",QC93/QC92)</f>
        <v/>
      </c>
      <c r="QF93" s="284"/>
      <c r="QG93" s="284" t="str">
        <f>IF(ISBLANK(QH3),"",(QC93+QC94)/QC92)</f>
        <v/>
      </c>
      <c r="QH93" s="285"/>
      <c r="QI93" s="130"/>
      <c r="QJ93" s="130"/>
    </row>
    <row r="94" spans="1:452" ht="15" customHeight="1">
      <c r="A94" s="333"/>
      <c r="B94" s="150" t="s">
        <v>175</v>
      </c>
      <c r="C94" s="144"/>
      <c r="D94" s="286">
        <f>IF(ISBLANK(I3),"",COUNTIF(E12:E90,"=20"))</f>
        <v>18</v>
      </c>
      <c r="E94" s="286"/>
      <c r="F94" s="284">
        <f>IF(ISBLANK(I3),"",D94/D92)</f>
        <v>0.31578947368421051</v>
      </c>
      <c r="G94" s="284"/>
      <c r="H94" s="284"/>
      <c r="I94" s="285"/>
      <c r="J94" s="147"/>
      <c r="K94" s="286">
        <f>IF(ISBLANK(P3),"",COUNTIF(L12:L90,"=20"))</f>
        <v>0</v>
      </c>
      <c r="L94" s="286"/>
      <c r="M94" s="284">
        <f>IF(ISBLANK(P3),"",K94/K92)</f>
        <v>0</v>
      </c>
      <c r="N94" s="284"/>
      <c r="O94" s="284"/>
      <c r="P94" s="285"/>
      <c r="Q94" s="148"/>
      <c r="R94" s="286">
        <f>IF(ISBLANK(W3),"",COUNTIF(S12:S90,"=20"))</f>
        <v>1</v>
      </c>
      <c r="S94" s="286"/>
      <c r="T94" s="284">
        <f>IF(ISBLANK(W3),"",R94/R92)</f>
        <v>1.4925373134328358E-2</v>
      </c>
      <c r="U94" s="284"/>
      <c r="V94" s="284"/>
      <c r="W94" s="285"/>
      <c r="X94" s="148"/>
      <c r="Y94" s="286">
        <f>IF(ISBLANK(AD3),"",COUNTIF(Z12:Z90,"=20"))</f>
        <v>0</v>
      </c>
      <c r="Z94" s="286"/>
      <c r="AA94" s="284">
        <f>IF(ISBLANK(AD3),"",Y94/Y92)</f>
        <v>0</v>
      </c>
      <c r="AB94" s="284"/>
      <c r="AC94" s="284"/>
      <c r="AD94" s="285"/>
      <c r="AE94" s="148"/>
      <c r="AF94" s="286">
        <f>IF(ISBLANK(AK3),"",COUNTIF(AG12:AG90,"=20"))</f>
        <v>59</v>
      </c>
      <c r="AG94" s="286"/>
      <c r="AH94" s="284">
        <f>IF(ISBLANK(AK3),"",AF94/AF92)</f>
        <v>1</v>
      </c>
      <c r="AI94" s="284"/>
      <c r="AJ94" s="284"/>
      <c r="AK94" s="285"/>
      <c r="AL94" s="148"/>
      <c r="AM94" s="286">
        <f>IF(ISBLANK(AR3),"",COUNTIF(AN12:AN90,"=20"))</f>
        <v>42</v>
      </c>
      <c r="AN94" s="286"/>
      <c r="AO94" s="284">
        <f>IF(ISBLANK(AR3),"",AM94/AM92)</f>
        <v>0.67741935483870963</v>
      </c>
      <c r="AP94" s="284"/>
      <c r="AQ94" s="284"/>
      <c r="AR94" s="285"/>
      <c r="AS94" s="148"/>
      <c r="AT94" s="286">
        <f>IF(ISBLANK(AY3),"",COUNTIF(AU12:AU90,"=20"))</f>
        <v>2</v>
      </c>
      <c r="AU94" s="286"/>
      <c r="AV94" s="284">
        <f>IF(ISBLANK(AY3),"",AT94/AT92)</f>
        <v>3.7037037037037035E-2</v>
      </c>
      <c r="AW94" s="284"/>
      <c r="AX94" s="284"/>
      <c r="AY94" s="285"/>
      <c r="AZ94" s="148"/>
      <c r="BA94" s="286">
        <f>IF(ISBLANK(BF3),"",COUNTIF(BB12:BB90,"=20"))</f>
        <v>2</v>
      </c>
      <c r="BB94" s="286"/>
      <c r="BC94" s="284">
        <f>IF(ISBLANK(BF3),"",BA94/BA92)</f>
        <v>3.3898305084745763E-2</v>
      </c>
      <c r="BD94" s="284"/>
      <c r="BE94" s="284"/>
      <c r="BF94" s="285"/>
      <c r="BG94" s="148"/>
      <c r="BH94" s="286">
        <f>IF(ISBLANK(BM3),"",COUNTIF(BI12:BI90,"=20"))</f>
        <v>18</v>
      </c>
      <c r="BI94" s="286"/>
      <c r="BJ94" s="284">
        <f>IF(ISBLANK(BM3),"",BH94/BH92)</f>
        <v>0.5</v>
      </c>
      <c r="BK94" s="284"/>
      <c r="BL94" s="284"/>
      <c r="BM94" s="285"/>
      <c r="BN94" s="148"/>
      <c r="BO94" s="286">
        <f>IF(ISBLANK(BT3),"",COUNTIF(BP12:BP90,"=20"))</f>
        <v>35</v>
      </c>
      <c r="BP94" s="286"/>
      <c r="BQ94" s="284">
        <f>IF(ISBLANK(BT3),"",BO94/BO92)</f>
        <v>0.63636363636363635</v>
      </c>
      <c r="BR94" s="284"/>
      <c r="BS94" s="284"/>
      <c r="BT94" s="285"/>
      <c r="BU94" s="148"/>
      <c r="BV94" s="286">
        <f>IF(ISBLANK(CA3),"",COUNTIF(BW12:BW90,"=20"))</f>
        <v>4</v>
      </c>
      <c r="BW94" s="286"/>
      <c r="BX94" s="284">
        <f>IF(ISBLANK(CA3),"",BV94/BV92)</f>
        <v>0.10810810810810811</v>
      </c>
      <c r="BY94" s="284"/>
      <c r="BZ94" s="284"/>
      <c r="CA94" s="285"/>
      <c r="CB94" s="148"/>
      <c r="CC94" s="286">
        <f>IF(ISBLANK(CH3),"",COUNTIF(CD12:CD90,"=20"))</f>
        <v>1</v>
      </c>
      <c r="CD94" s="286"/>
      <c r="CE94" s="284">
        <f>IF(ISBLANK(CH3),"",CC94/CC92)</f>
        <v>1.9230769230769232E-2</v>
      </c>
      <c r="CF94" s="284"/>
      <c r="CG94" s="284"/>
      <c r="CH94" s="285"/>
      <c r="CI94" s="148"/>
      <c r="CJ94" s="286">
        <f>IF(ISBLANK(CO3),"",COUNTIF(CK12:CK90,"=20"))</f>
        <v>44</v>
      </c>
      <c r="CK94" s="286"/>
      <c r="CL94" s="284">
        <f>IF(ISBLANK(CO3),"",CJ94/CJ92)</f>
        <v>0.8</v>
      </c>
      <c r="CM94" s="284"/>
      <c r="CN94" s="284"/>
      <c r="CO94" s="285"/>
      <c r="CP94" s="148"/>
      <c r="CQ94" s="286">
        <f>IF(ISBLANK(CV3),"",COUNTIF(CR12:CR90,"=20"))</f>
        <v>8</v>
      </c>
      <c r="CR94" s="286"/>
      <c r="CS94" s="284">
        <f>IF(ISBLANK(CV3),"",CQ94/CQ92)</f>
        <v>0.1702127659574468</v>
      </c>
      <c r="CT94" s="284"/>
      <c r="CU94" s="284"/>
      <c r="CV94" s="285"/>
      <c r="CW94" s="148"/>
      <c r="CX94" s="286">
        <f>IF(ISBLANK(DC3),"",COUNTIF(CY12:CY90,"=20"))</f>
        <v>49</v>
      </c>
      <c r="CY94" s="286"/>
      <c r="CZ94" s="284">
        <f>IF(ISBLANK(DC3),"",CX94/CX92)</f>
        <v>1</v>
      </c>
      <c r="DA94" s="284"/>
      <c r="DB94" s="284"/>
      <c r="DC94" s="285"/>
      <c r="DD94" s="148"/>
      <c r="DE94" s="286">
        <f>IF(ISBLANK(DJ3),"",COUNTIF(DF12:DF90,"=20"))</f>
        <v>27</v>
      </c>
      <c r="DF94" s="286"/>
      <c r="DG94" s="284">
        <f>IF(ISBLANK(DJ3),"",DE94/DE92)</f>
        <v>0.51923076923076927</v>
      </c>
      <c r="DH94" s="284"/>
      <c r="DI94" s="284"/>
      <c r="DJ94" s="285"/>
      <c r="DK94" s="148"/>
      <c r="DL94" s="286">
        <f>IF(ISBLANK(DQ3),"",COUNTIF(DM12:DM90,"=20"))</f>
        <v>47</v>
      </c>
      <c r="DM94" s="286"/>
      <c r="DN94" s="284">
        <f>IF(ISBLANK(DQ3),"",DL94/DL92)</f>
        <v>0.92156862745098034</v>
      </c>
      <c r="DO94" s="284"/>
      <c r="DP94" s="284"/>
      <c r="DQ94" s="285"/>
      <c r="DR94" s="148"/>
      <c r="DS94" s="286">
        <f>IF(ISBLANK(DX3),"",COUNTIF(DT12:DT90,"=20"))</f>
        <v>0</v>
      </c>
      <c r="DT94" s="286"/>
      <c r="DU94" s="284">
        <f>IF(ISBLANK(DX3),"",DS94/DS92)</f>
        <v>0</v>
      </c>
      <c r="DV94" s="284"/>
      <c r="DW94" s="284"/>
      <c r="DX94" s="285"/>
      <c r="DY94" s="148"/>
      <c r="DZ94" s="286">
        <f>IF(ISBLANK(EE3),"",COUNTIF(EA12:EA90,"=20"))</f>
        <v>25</v>
      </c>
      <c r="EA94" s="286"/>
      <c r="EB94" s="284">
        <f>IF(ISBLANK(EE3),"",DZ94/DZ92)</f>
        <v>0.49019607843137253</v>
      </c>
      <c r="EC94" s="284"/>
      <c r="ED94" s="284"/>
      <c r="EE94" s="285"/>
      <c r="EF94" s="148"/>
      <c r="EG94" s="286">
        <f>IF(ISBLANK(EL3),"",COUNTIF(EH12:EH90,"=20"))</f>
        <v>0</v>
      </c>
      <c r="EH94" s="286"/>
      <c r="EI94" s="284">
        <f>IF(ISBLANK(EL3),"",EG94/EG92)</f>
        <v>0</v>
      </c>
      <c r="EJ94" s="284"/>
      <c r="EK94" s="284"/>
      <c r="EL94" s="285"/>
      <c r="EM94" s="148"/>
      <c r="EN94" s="286">
        <f>IF(ISBLANK(ES3),"",COUNTIF(EO12:EO90,"=20"))</f>
        <v>20</v>
      </c>
      <c r="EO94" s="286"/>
      <c r="EP94" s="284">
        <f>IF(ISBLANK(ES3),"",EN94/EN92)</f>
        <v>0.43478260869565216</v>
      </c>
      <c r="EQ94" s="284"/>
      <c r="ER94" s="284"/>
      <c r="ES94" s="285"/>
      <c r="ET94" s="148"/>
      <c r="EU94" s="286">
        <f>IF(ISBLANK(EZ3),"",COUNTIF(EV12:EV90,"=20"))</f>
        <v>22</v>
      </c>
      <c r="EV94" s="286"/>
      <c r="EW94" s="284">
        <f>IF(ISBLANK(EZ3),"",EU94/EU92)</f>
        <v>0.44</v>
      </c>
      <c r="EX94" s="284"/>
      <c r="EY94" s="284"/>
      <c r="EZ94" s="285"/>
      <c r="FA94" s="148"/>
      <c r="FB94" s="286">
        <f>IF(ISBLANK(FG3),"",COUNTIF(FC12:FC90,"=20"))</f>
        <v>1</v>
      </c>
      <c r="FC94" s="286"/>
      <c r="FD94" s="284">
        <f>IF(ISBLANK(FG3),"",FB94/FB92)</f>
        <v>0.02</v>
      </c>
      <c r="FE94" s="284"/>
      <c r="FF94" s="284"/>
      <c r="FG94" s="285"/>
      <c r="FH94" s="148"/>
      <c r="FI94" s="286">
        <f>IF(ISBLANK(FN3),"",COUNTIF(FJ12:FJ90,"=20"))</f>
        <v>33</v>
      </c>
      <c r="FJ94" s="286"/>
      <c r="FK94" s="284">
        <f>IF(ISBLANK(FN3),"",FI94/FI92)</f>
        <v>0.76744186046511631</v>
      </c>
      <c r="FL94" s="284"/>
      <c r="FM94" s="284"/>
      <c r="FN94" s="285"/>
      <c r="FO94" s="148"/>
      <c r="FP94" s="286">
        <f>IF(ISBLANK(FU3),"",COUNTIF(FQ12:FQ90,"=20"))</f>
        <v>2</v>
      </c>
      <c r="FQ94" s="286"/>
      <c r="FR94" s="284">
        <f>IF(ISBLANK(FU3),"",FP94/FP92)</f>
        <v>4.878048780487805E-2</v>
      </c>
      <c r="FS94" s="284"/>
      <c r="FT94" s="284"/>
      <c r="FU94" s="285"/>
      <c r="FV94" s="148"/>
      <c r="FW94" s="286">
        <f>IF(ISBLANK(GB3),"",COUNTIF(FX12:FX90,"=20"))</f>
        <v>28</v>
      </c>
      <c r="FX94" s="286"/>
      <c r="FY94" s="284">
        <f>IF(ISBLANK(GB3),"",FW94/FW92)</f>
        <v>0.71794871794871795</v>
      </c>
      <c r="FZ94" s="284"/>
      <c r="GA94" s="284"/>
      <c r="GB94" s="285"/>
      <c r="GC94" s="148"/>
      <c r="GD94" s="286">
        <f>IF(ISBLANK(GI3),"",COUNTIF(GE12:GE90,"=20"))</f>
        <v>41</v>
      </c>
      <c r="GE94" s="286"/>
      <c r="GF94" s="284">
        <f>IF(ISBLANK(GI3),"",GD94/GD92)</f>
        <v>0.95348837209302328</v>
      </c>
      <c r="GG94" s="284"/>
      <c r="GH94" s="284"/>
      <c r="GI94" s="285"/>
      <c r="GJ94" s="148"/>
      <c r="GK94" s="286">
        <f>IF(ISBLANK(GP3),"",COUNTIF(GL12:GL90,"=20"))</f>
        <v>0</v>
      </c>
      <c r="GL94" s="286"/>
      <c r="GM94" s="284">
        <f>IF(ISBLANK(GP3),"",GK94/GK92)</f>
        <v>0</v>
      </c>
      <c r="GN94" s="284"/>
      <c r="GO94" s="284"/>
      <c r="GP94" s="285"/>
      <c r="GQ94" s="148"/>
      <c r="GR94" s="286">
        <f>IF(ISBLANK(GW3),"",COUNTIF(GS12:GS90,"=20"))</f>
        <v>4</v>
      </c>
      <c r="GS94" s="286"/>
      <c r="GT94" s="284">
        <f>IF(ISBLANK(GW3),"",GR94/GR92)</f>
        <v>0.1</v>
      </c>
      <c r="GU94" s="284"/>
      <c r="GV94" s="284"/>
      <c r="GW94" s="285"/>
      <c r="GX94" s="148"/>
      <c r="GY94" s="286">
        <f>IF(ISBLANK(HD3),"",COUNTIF(GZ12:GZ90,"=20"))</f>
        <v>23</v>
      </c>
      <c r="GZ94" s="286"/>
      <c r="HA94" s="284">
        <f>IF(ISBLANK(HD3),"",GY94/GY92)</f>
        <v>0.57499999999999996</v>
      </c>
      <c r="HB94" s="284"/>
      <c r="HC94" s="284"/>
      <c r="HD94" s="285"/>
      <c r="HE94" s="148"/>
      <c r="HF94" s="286">
        <f>IF(ISBLANK(HK3),"",COUNTIF(HG12:HG90,"=20"))</f>
        <v>7</v>
      </c>
      <c r="HG94" s="286"/>
      <c r="HH94" s="284">
        <f>IF(ISBLANK(HK3),"",HF94/HF92)</f>
        <v>0.15909090909090909</v>
      </c>
      <c r="HI94" s="284"/>
      <c r="HJ94" s="284"/>
      <c r="HK94" s="285"/>
      <c r="HL94" s="148"/>
      <c r="HM94" s="286">
        <f>IF(ISBLANK(HR3),"",COUNTIF(HN12:HN90,"=20"))</f>
        <v>3</v>
      </c>
      <c r="HN94" s="286"/>
      <c r="HO94" s="284">
        <f>IF(ISBLANK(HR3),"",HM94/HM92)</f>
        <v>8.3333333333333329E-2</v>
      </c>
      <c r="HP94" s="284"/>
      <c r="HQ94" s="284"/>
      <c r="HR94" s="285"/>
      <c r="HS94" s="148"/>
      <c r="HT94" s="286" t="str">
        <f>IF(ISBLANK(HY3),"",COUNTIF(HU12:HU90,"=20"))</f>
        <v/>
      </c>
      <c r="HU94" s="286"/>
      <c r="HV94" s="284" t="str">
        <f>IF(ISBLANK(HY3),"",HT94/HT92)</f>
        <v/>
      </c>
      <c r="HW94" s="284"/>
      <c r="HX94" s="284"/>
      <c r="HY94" s="285"/>
      <c r="HZ94" s="148"/>
      <c r="IA94" s="286">
        <f>IF(ISBLANK(IF3),"",COUNTIF(IB12:IB90,"=20"))</f>
        <v>2</v>
      </c>
      <c r="IB94" s="286"/>
      <c r="IC94" s="284">
        <f>IF(ISBLANK(IF3),"",IA94/IA92)</f>
        <v>5.4054054054054057E-2</v>
      </c>
      <c r="ID94" s="284"/>
      <c r="IE94" s="284"/>
      <c r="IF94" s="285"/>
      <c r="IG94" s="148"/>
      <c r="IH94" s="286" t="str">
        <f>IF(ISBLANK(IM3),"",COUNTIF(II12:II90,"=20"))</f>
        <v/>
      </c>
      <c r="II94" s="286"/>
      <c r="IJ94" s="284" t="str">
        <f>IF(ISBLANK(IM3),"",IH94/IH92)</f>
        <v/>
      </c>
      <c r="IK94" s="284"/>
      <c r="IL94" s="284"/>
      <c r="IM94" s="285"/>
      <c r="IN94" s="148"/>
      <c r="IO94" s="286">
        <f>IF(ISBLANK(IT3),"",COUNTIF(IP12:IP90,"=20"))</f>
        <v>1</v>
      </c>
      <c r="IP94" s="286"/>
      <c r="IQ94" s="284">
        <f>IF(ISBLANK(IT3),"",IO94/IO92)</f>
        <v>2.5000000000000001E-2</v>
      </c>
      <c r="IR94" s="284"/>
      <c r="IS94" s="284"/>
      <c r="IT94" s="285"/>
      <c r="IU94" s="148"/>
      <c r="IV94" s="286">
        <f>IF(ISBLANK(JA3),"",COUNTIF(IW12:IW90,"=20"))</f>
        <v>22</v>
      </c>
      <c r="IW94" s="286"/>
      <c r="IX94" s="284">
        <f>IF(ISBLANK(JA3),"",IV94/IV92)</f>
        <v>0.52380952380952384</v>
      </c>
      <c r="IY94" s="284"/>
      <c r="IZ94" s="284"/>
      <c r="JA94" s="285"/>
      <c r="JB94" s="148"/>
      <c r="JC94" s="286">
        <f>IF(ISBLANK(JH3),"",COUNTIF(JD12:JD90,"=20"))</f>
        <v>2</v>
      </c>
      <c r="JD94" s="286"/>
      <c r="JE94" s="284">
        <f>IF(ISBLANK(JH3),"",JC94/JC92)</f>
        <v>4.7619047619047616E-2</v>
      </c>
      <c r="JF94" s="284"/>
      <c r="JG94" s="284"/>
      <c r="JH94" s="285"/>
      <c r="JI94" s="148"/>
      <c r="JJ94" s="286">
        <f>IF(ISBLANK(JO3),"",COUNTIF(JK12:JK90,"=20"))</f>
        <v>22</v>
      </c>
      <c r="JK94" s="286"/>
      <c r="JL94" s="284">
        <f>IF(ISBLANK(JO3),"",JJ94/JJ92)</f>
        <v>0.53658536585365857</v>
      </c>
      <c r="JM94" s="284"/>
      <c r="JN94" s="284"/>
      <c r="JO94" s="285"/>
      <c r="JP94" s="148"/>
      <c r="JQ94" s="286">
        <f>IF(ISBLANK(JV3),"",COUNTIF(JR12:JR90,"=20"))</f>
        <v>3</v>
      </c>
      <c r="JR94" s="286"/>
      <c r="JS94" s="284">
        <f>IF(ISBLANK(JV3),"",JQ94/JQ92)</f>
        <v>7.3170731707317069E-2</v>
      </c>
      <c r="JT94" s="284"/>
      <c r="JU94" s="284"/>
      <c r="JV94" s="285"/>
      <c r="JW94" s="148"/>
      <c r="JX94" s="286" t="str">
        <f>IF(ISBLANK(KC3),"",COUNTIF(JY12:JY90,"=20"))</f>
        <v/>
      </c>
      <c r="JY94" s="286"/>
      <c r="JZ94" s="284" t="str">
        <f>IF(ISBLANK(KC3),"",JX94/JX92)</f>
        <v/>
      </c>
      <c r="KA94" s="284"/>
      <c r="KB94" s="284"/>
      <c r="KC94" s="285"/>
      <c r="KD94" s="148"/>
      <c r="KE94" s="286" t="str">
        <f>IF(ISBLANK(KJ3),"",COUNTIF(KF12:KF90,"=20"))</f>
        <v/>
      </c>
      <c r="KF94" s="286"/>
      <c r="KG94" s="284" t="str">
        <f>IF(ISBLANK(KJ3),"",KE94/KE92)</f>
        <v/>
      </c>
      <c r="KH94" s="284"/>
      <c r="KI94" s="284"/>
      <c r="KJ94" s="285"/>
      <c r="KK94" s="148"/>
      <c r="KL94" s="286">
        <f>IF(ISBLANK(KQ3),"",COUNTIF(KM12:KM90,"=20"))</f>
        <v>32</v>
      </c>
      <c r="KM94" s="286"/>
      <c r="KN94" s="284">
        <f>IF(ISBLANK(KQ3),"",KL94/KL92)</f>
        <v>0.78048780487804881</v>
      </c>
      <c r="KO94" s="284"/>
      <c r="KP94" s="284"/>
      <c r="KQ94" s="285"/>
      <c r="KR94" s="148"/>
      <c r="KS94" s="286">
        <f>IF(ISBLANK(KX3),"",COUNTIF(KT12:KT90,"=20"))</f>
        <v>9</v>
      </c>
      <c r="KT94" s="286"/>
      <c r="KU94" s="284">
        <f>IF(ISBLANK(KX3),"",KS94/KS92)</f>
        <v>0.22500000000000001</v>
      </c>
      <c r="KV94" s="284"/>
      <c r="KW94" s="284"/>
      <c r="KX94" s="285"/>
      <c r="KY94" s="149"/>
      <c r="KZ94" s="286">
        <f>IF(ISBLANK(LE3),"",COUNTIF(LA12:LA90,"=20"))</f>
        <v>0</v>
      </c>
      <c r="LA94" s="286"/>
      <c r="LB94" s="284">
        <f>IF(ISBLANK(LE3),"",KZ94/KZ92)</f>
        <v>0</v>
      </c>
      <c r="LC94" s="284"/>
      <c r="LD94" s="284"/>
      <c r="LE94" s="285"/>
      <c r="LF94" s="148"/>
      <c r="LG94" s="286" t="str">
        <f>IF(ISBLANK(LL3),"",COUNTIF(LH12:LH90,"=20"))</f>
        <v/>
      </c>
      <c r="LH94" s="286"/>
      <c r="LI94" s="284" t="str">
        <f>IF(ISBLANK(LL3),"",LG94/LG92)</f>
        <v/>
      </c>
      <c r="LJ94" s="284"/>
      <c r="LK94" s="284"/>
      <c r="LL94" s="285"/>
      <c r="LM94" s="148"/>
      <c r="LN94" s="286" t="str">
        <f>IF(ISBLANK(LS3),"",COUNTIF(LO12:LO90,"=20"))</f>
        <v/>
      </c>
      <c r="LO94" s="286"/>
      <c r="LP94" s="284" t="str">
        <f>IF(ISBLANK(LS3),"",LN94/LN92)</f>
        <v/>
      </c>
      <c r="LQ94" s="284"/>
      <c r="LR94" s="284"/>
      <c r="LS94" s="285"/>
      <c r="LT94" s="148"/>
      <c r="LU94" s="286">
        <f>IF(ISBLANK(LZ3),"",COUNTIF(LV12:LV90,"=20"))</f>
        <v>7</v>
      </c>
      <c r="LV94" s="286"/>
      <c r="LW94" s="284">
        <f>IF(ISBLANK(LZ3),"",LU94/LU92)</f>
        <v>0.18421052631578946</v>
      </c>
      <c r="LX94" s="284"/>
      <c r="LY94" s="284"/>
      <c r="LZ94" s="285"/>
      <c r="MA94" s="148"/>
      <c r="MB94" s="286">
        <f>IF(ISBLANK(MG3),"",COUNTIF(MC12:MC90,"=20"))</f>
        <v>2</v>
      </c>
      <c r="MC94" s="286"/>
      <c r="MD94" s="284">
        <f>IF(ISBLANK(MG3),"",MB94/MB92)</f>
        <v>5.8823529411764705E-2</v>
      </c>
      <c r="ME94" s="284"/>
      <c r="MF94" s="284"/>
      <c r="MG94" s="285"/>
      <c r="MH94" s="148"/>
      <c r="MI94" s="286" t="str">
        <f>IF(ISBLANK(MN3),"",COUNTIF(MJ12:MJ90,"=20"))</f>
        <v/>
      </c>
      <c r="MJ94" s="286"/>
      <c r="MK94" s="284" t="str">
        <f>IF(ISBLANK(MN3),"",MI94/MI92)</f>
        <v/>
      </c>
      <c r="ML94" s="284"/>
      <c r="MM94" s="284"/>
      <c r="MN94" s="285"/>
      <c r="MO94" s="148"/>
      <c r="MP94" s="286">
        <f>IF(ISBLANK(MU3),"",COUNTIF(MQ12:MQ90,"=20"))</f>
        <v>32</v>
      </c>
      <c r="MQ94" s="286"/>
      <c r="MR94" s="284">
        <f>IF(ISBLANK(MU3),"",MP94/MP92)</f>
        <v>0.84210526315789469</v>
      </c>
      <c r="MS94" s="284"/>
      <c r="MT94" s="284"/>
      <c r="MU94" s="285"/>
      <c r="MV94" s="148"/>
      <c r="MW94" s="286" t="str">
        <f>IF(ISBLANK(NB3),"",COUNTIF(MX12:MX90,"=20"))</f>
        <v/>
      </c>
      <c r="MX94" s="286"/>
      <c r="MY94" s="284" t="str">
        <f>IF(ISBLANK(NB3),"",MW94/MW92)</f>
        <v/>
      </c>
      <c r="MZ94" s="284"/>
      <c r="NA94" s="284"/>
      <c r="NB94" s="285"/>
      <c r="NC94" s="148"/>
      <c r="ND94" s="286">
        <f>IF(ISBLANK(NI3),"",COUNTIF(NE12:NE90,"=20"))</f>
        <v>32</v>
      </c>
      <c r="NE94" s="286"/>
      <c r="NF94" s="284">
        <f>IF(ISBLANK(NI3),"",ND94/ND92)</f>
        <v>1</v>
      </c>
      <c r="NG94" s="284"/>
      <c r="NH94" s="284"/>
      <c r="NI94" s="285"/>
      <c r="NJ94" s="148"/>
      <c r="NK94" s="286" t="str">
        <f>IF(ISBLANK(NP3),"",COUNTIF(NL12:NL90,"=20"))</f>
        <v/>
      </c>
      <c r="NL94" s="286"/>
      <c r="NM94" s="284" t="str">
        <f>IF(ISBLANK(NP3),"",NK94/NK92)</f>
        <v/>
      </c>
      <c r="NN94" s="284"/>
      <c r="NO94" s="284"/>
      <c r="NP94" s="285"/>
      <c r="NQ94" s="148"/>
      <c r="NR94" s="286">
        <f>IF(ISBLANK(NW3),"",COUNTIF(NS12:NS90,"=20"))</f>
        <v>19</v>
      </c>
      <c r="NS94" s="286"/>
      <c r="NT94" s="284">
        <f>IF(ISBLANK(NW3),"",NR94/NR92)</f>
        <v>0.54285714285714282</v>
      </c>
      <c r="NU94" s="284"/>
      <c r="NV94" s="284"/>
      <c r="NW94" s="285"/>
      <c r="NX94" s="148"/>
      <c r="NY94" s="286">
        <f>IF(ISBLANK(OD3),"",COUNTIF(NZ12:NZ90,"=20"))</f>
        <v>34</v>
      </c>
      <c r="NZ94" s="286"/>
      <c r="OA94" s="284">
        <f>IF(ISBLANK(OD3),"",NY94/NY92)</f>
        <v>0.97142857142857142</v>
      </c>
      <c r="OB94" s="284"/>
      <c r="OC94" s="284"/>
      <c r="OD94" s="285"/>
      <c r="OE94" s="148"/>
      <c r="OF94" s="286" t="str">
        <f>IF(ISBLANK(OK3),"",COUNTIF(OG12:OG90,"=20"))</f>
        <v/>
      </c>
      <c r="OG94" s="286"/>
      <c r="OH94" s="284" t="str">
        <f>IF(ISBLANK(OK3),"",OF94/OF92)</f>
        <v/>
      </c>
      <c r="OI94" s="284"/>
      <c r="OJ94" s="284"/>
      <c r="OK94" s="285"/>
      <c r="OL94" s="148"/>
      <c r="OM94" s="286" t="str">
        <f>IF(ISBLANK(OR3),"",COUNTIF(ON12:ON90,"=20"))</f>
        <v/>
      </c>
      <c r="ON94" s="286"/>
      <c r="OO94" s="284" t="str">
        <f>IF(ISBLANK(OR3),"",OM94/OM92)</f>
        <v/>
      </c>
      <c r="OP94" s="284"/>
      <c r="OQ94" s="284"/>
      <c r="OR94" s="285"/>
      <c r="OS94" s="148"/>
      <c r="OT94" s="286" t="str">
        <f>IF(ISBLANK(OY3),"",COUNTIF(OU12:OU90,"=20"))</f>
        <v/>
      </c>
      <c r="OU94" s="286"/>
      <c r="OV94" s="284" t="str">
        <f>IF(ISBLANK(OY3),"",OT94/OT92)</f>
        <v/>
      </c>
      <c r="OW94" s="284"/>
      <c r="OX94" s="284"/>
      <c r="OY94" s="285"/>
      <c r="OZ94" s="148"/>
      <c r="PA94" s="286" t="str">
        <f>IF(ISBLANK(PF3),"",COUNTIF(PB12:PB90,"=20"))</f>
        <v/>
      </c>
      <c r="PB94" s="286"/>
      <c r="PC94" s="284" t="str">
        <f>IF(ISBLANK(PF3),"",PA94/PA92)</f>
        <v/>
      </c>
      <c r="PD94" s="284"/>
      <c r="PE94" s="284"/>
      <c r="PF94" s="285"/>
      <c r="PG94" s="148"/>
      <c r="PH94" s="286" t="str">
        <f>IF(ISBLANK(PM3),"",COUNTIF(PI12:PI90,"=20"))</f>
        <v/>
      </c>
      <c r="PI94" s="286"/>
      <c r="PJ94" s="284" t="str">
        <f>IF(ISBLANK(PM3),"",PH94/PH92)</f>
        <v/>
      </c>
      <c r="PK94" s="284"/>
      <c r="PL94" s="284"/>
      <c r="PM94" s="285"/>
      <c r="PN94" s="148"/>
      <c r="PO94" s="286" t="str">
        <f>IF(ISBLANK(PT3),"",COUNTIF(PP12:PP90,"=20"))</f>
        <v/>
      </c>
      <c r="PP94" s="286"/>
      <c r="PQ94" s="284" t="str">
        <f>IF(ISBLANK(PT3),"",PO94/PO92)</f>
        <v/>
      </c>
      <c r="PR94" s="284"/>
      <c r="PS94" s="284"/>
      <c r="PT94" s="285"/>
      <c r="PU94" s="148"/>
      <c r="PV94" s="286" t="str">
        <f>IF(ISBLANK(QA3),"",COUNTIF(PW12:PW90,"=20"))</f>
        <v/>
      </c>
      <c r="PW94" s="286"/>
      <c r="PX94" s="284" t="str">
        <f>IF(ISBLANK(QA3),"",PV94/PV92)</f>
        <v/>
      </c>
      <c r="PY94" s="284"/>
      <c r="PZ94" s="284"/>
      <c r="QA94" s="285"/>
      <c r="QB94" s="148"/>
      <c r="QC94" s="286" t="str">
        <f>IF(ISBLANK(QH3),"",COUNTIF(QD12:QD90,"=20"))</f>
        <v/>
      </c>
      <c r="QD94" s="286"/>
      <c r="QE94" s="284" t="str">
        <f>IF(ISBLANK(QH3),"",QC94/QC92)</f>
        <v/>
      </c>
      <c r="QF94" s="284"/>
      <c r="QG94" s="284"/>
      <c r="QH94" s="285"/>
      <c r="QI94" s="130"/>
      <c r="QJ94" s="130"/>
    </row>
    <row r="95" spans="1:452" ht="15" customHeight="1">
      <c r="A95" s="333"/>
      <c r="B95" s="150" t="s">
        <v>176</v>
      </c>
      <c r="C95" s="144"/>
      <c r="D95" s="286">
        <f>IF(ISBLANK(I3),"",COUNTIF(F12:F90,"=20")+COUNTIF(F12:F90,"=30"))</f>
        <v>36</v>
      </c>
      <c r="E95" s="286"/>
      <c r="F95" s="284">
        <f>IF(ISBLANK(I3),"",D95/D92)</f>
        <v>0.63157894736842102</v>
      </c>
      <c r="G95" s="284"/>
      <c r="H95" s="151"/>
      <c r="I95" s="152"/>
      <c r="J95" s="147"/>
      <c r="K95" s="286">
        <f>IF(ISBLANK(P3),"",COUNTIF(M12:M90,"=20")+COUNTIF(M12:M90,"=30"))</f>
        <v>50</v>
      </c>
      <c r="L95" s="286"/>
      <c r="M95" s="284">
        <f>IF(ISBLANK(P3),"",K95/K92)</f>
        <v>0.83333333333333337</v>
      </c>
      <c r="N95" s="284"/>
      <c r="O95" s="151"/>
      <c r="P95" s="152"/>
      <c r="Q95" s="148"/>
      <c r="R95" s="286">
        <f>IF(ISBLANK(W3),"",COUNTIF(T12:T90,"=20")+COUNTIF(T12:T90,"=30"))</f>
        <v>9</v>
      </c>
      <c r="S95" s="286"/>
      <c r="T95" s="284">
        <f>IF(ISBLANK(W3),"",R95/R92)</f>
        <v>0.13432835820895522</v>
      </c>
      <c r="U95" s="284"/>
      <c r="V95" s="151"/>
      <c r="W95" s="152"/>
      <c r="X95" s="148"/>
      <c r="Y95" s="286">
        <f>IF(ISBLANK(AD3),"",COUNTIF(AA12:AA90,"=20")+COUNTIF(AA12:AA90,"=30"))</f>
        <v>44</v>
      </c>
      <c r="Z95" s="286"/>
      <c r="AA95" s="284">
        <f>IF(ISBLANK(AD3),"",Y95/Y92)</f>
        <v>0.66666666666666663</v>
      </c>
      <c r="AB95" s="284"/>
      <c r="AC95" s="151"/>
      <c r="AD95" s="152"/>
      <c r="AE95" s="148"/>
      <c r="AF95" s="286">
        <f>IF(ISBLANK(AK3),"",COUNTIF(AH12:AH90,"=20")+COUNTIF(AH12:AH90,"=30"))</f>
        <v>21</v>
      </c>
      <c r="AG95" s="286"/>
      <c r="AH95" s="284">
        <f>IF(ISBLANK(AK3),"",AF95/AF92)</f>
        <v>0.3559322033898305</v>
      </c>
      <c r="AI95" s="284"/>
      <c r="AJ95" s="151"/>
      <c r="AK95" s="152"/>
      <c r="AL95" s="148"/>
      <c r="AM95" s="286">
        <f>IF(ISBLANK(AR3),"",COUNTIF(AO12:AO90,"=20")+COUNTIF(AO12:AO90,"=30"))</f>
        <v>3</v>
      </c>
      <c r="AN95" s="286"/>
      <c r="AO95" s="284">
        <f>IF(ISBLANK(AR3),"",AM95/AM92)</f>
        <v>4.8387096774193547E-2</v>
      </c>
      <c r="AP95" s="284"/>
      <c r="AQ95" s="151"/>
      <c r="AR95" s="152"/>
      <c r="AS95" s="148"/>
      <c r="AT95" s="286">
        <f>IF(ISBLANK(AY3),"",COUNTIF(AV12:AV90,"=20")+COUNTIF(AV12:AV90,"=30"))</f>
        <v>0</v>
      </c>
      <c r="AU95" s="286"/>
      <c r="AV95" s="284">
        <f>IF(ISBLANK(AY3),"",AT95/AT92)</f>
        <v>0</v>
      </c>
      <c r="AW95" s="284"/>
      <c r="AX95" s="151"/>
      <c r="AY95" s="152"/>
      <c r="AZ95" s="148"/>
      <c r="BA95" s="286">
        <f>IF(ISBLANK(BF3),"",COUNTIF(BC12:BC90,"=20")+COUNTIF(BC12:BC90,"=30"))</f>
        <v>12</v>
      </c>
      <c r="BB95" s="286"/>
      <c r="BC95" s="284">
        <f>IF(ISBLANK(BF3),"",BA95/BA92)</f>
        <v>0.20338983050847459</v>
      </c>
      <c r="BD95" s="284"/>
      <c r="BE95" s="151"/>
      <c r="BF95" s="152"/>
      <c r="BG95" s="148"/>
      <c r="BH95" s="286">
        <f>IF(ISBLANK(BM3),"",COUNTIF(BJ12:BJ90,"=20")+COUNTIF(BJ12:BJ90,"=30"))</f>
        <v>23</v>
      </c>
      <c r="BI95" s="286"/>
      <c r="BJ95" s="284">
        <f>IF(ISBLANK(BM3),"",BH95/BH92)</f>
        <v>0.63888888888888884</v>
      </c>
      <c r="BK95" s="284"/>
      <c r="BL95" s="151"/>
      <c r="BM95" s="152"/>
      <c r="BN95" s="148"/>
      <c r="BO95" s="286">
        <f>IF(ISBLANK(BT3),"",COUNTIF(BQ12:BQ90,"=20")+COUNTIF(BQ12:BQ90,"=30"))</f>
        <v>24</v>
      </c>
      <c r="BP95" s="286"/>
      <c r="BQ95" s="284">
        <f>IF(ISBLANK(BT3),"",BO95/BO92)</f>
        <v>0.43636363636363634</v>
      </c>
      <c r="BR95" s="284"/>
      <c r="BS95" s="151"/>
      <c r="BT95" s="152"/>
      <c r="BU95" s="148"/>
      <c r="BV95" s="286">
        <f>IF(ISBLANK(CA3),"",COUNTIF(BX12:BX90,"=20")+COUNTIF(BX12:BX90,"=30"))</f>
        <v>0</v>
      </c>
      <c r="BW95" s="286"/>
      <c r="BX95" s="284">
        <f>IF(ISBLANK(CA3),"",BV95/BV92)</f>
        <v>0</v>
      </c>
      <c r="BY95" s="284"/>
      <c r="BZ95" s="151"/>
      <c r="CA95" s="152"/>
      <c r="CB95" s="148"/>
      <c r="CC95" s="286">
        <f>IF(ISBLANK(CH3),"",COUNTIF(CE12:CE90,"=20")+COUNTIF(CE12:CE90,"=30"))</f>
        <v>0</v>
      </c>
      <c r="CD95" s="286"/>
      <c r="CE95" s="284">
        <f>IF(ISBLANK(CH3),"",CC95/CC92)</f>
        <v>0</v>
      </c>
      <c r="CF95" s="284"/>
      <c r="CG95" s="151"/>
      <c r="CH95" s="152"/>
      <c r="CI95" s="148"/>
      <c r="CJ95" s="286">
        <f>IF(ISBLANK(CO3),"",COUNTIF(CL12:CL90,"=20")+COUNTIF(CL12:CL90,"=30"))</f>
        <v>19</v>
      </c>
      <c r="CK95" s="286"/>
      <c r="CL95" s="284">
        <f>IF(ISBLANK(CO3),"",CJ95/CJ92)</f>
        <v>0.34545454545454546</v>
      </c>
      <c r="CM95" s="284"/>
      <c r="CN95" s="151"/>
      <c r="CO95" s="152"/>
      <c r="CP95" s="148"/>
      <c r="CQ95" s="286">
        <f>IF(ISBLANK(CV3),"",COUNTIF(CS12:CS90,"=20")+COUNTIF(CS12:CS90,"=30"))</f>
        <v>17</v>
      </c>
      <c r="CR95" s="286"/>
      <c r="CS95" s="284">
        <f>IF(ISBLANK(CV3),"",CQ95/CQ92)</f>
        <v>0.36170212765957449</v>
      </c>
      <c r="CT95" s="284"/>
      <c r="CU95" s="151"/>
      <c r="CV95" s="152"/>
      <c r="CW95" s="148"/>
      <c r="CX95" s="286">
        <f>IF(ISBLANK(DC3),"",COUNTIF(CZ12:CZ90,"=20")+COUNTIF(CZ12:CZ90,"=30"))</f>
        <v>36</v>
      </c>
      <c r="CY95" s="286"/>
      <c r="CZ95" s="284">
        <f>IF(ISBLANK(DC3),"",CX95/CX92)</f>
        <v>0.73469387755102045</v>
      </c>
      <c r="DA95" s="284"/>
      <c r="DB95" s="151"/>
      <c r="DC95" s="152"/>
      <c r="DD95" s="148"/>
      <c r="DE95" s="286">
        <f>IF(ISBLANK(DJ3),"",COUNTIF(DG12:DG90,"=20")+COUNTIF(DG12:DG90,"=30"))</f>
        <v>17</v>
      </c>
      <c r="DF95" s="286"/>
      <c r="DG95" s="284">
        <f>IF(ISBLANK(DJ3),"",DE95/DE92)</f>
        <v>0.32692307692307693</v>
      </c>
      <c r="DH95" s="284"/>
      <c r="DI95" s="151"/>
      <c r="DJ95" s="152"/>
      <c r="DK95" s="148"/>
      <c r="DL95" s="286">
        <f>IF(ISBLANK(DQ3),"",COUNTIF(DN12:DN90,"=20")+COUNTIF(DN12:DN90,"=30"))</f>
        <v>12</v>
      </c>
      <c r="DM95" s="286"/>
      <c r="DN95" s="284">
        <f>IF(ISBLANK(DQ3),"",DL95/DL92)</f>
        <v>0.23529411764705882</v>
      </c>
      <c r="DO95" s="284"/>
      <c r="DP95" s="151"/>
      <c r="DQ95" s="152"/>
      <c r="DR95" s="148"/>
      <c r="DS95" s="286">
        <f>IF(ISBLANK(DX3),"",COUNTIF(DU12:DU90,"=20")+COUNTIF(DU12:DU90,"=30"))</f>
        <v>0</v>
      </c>
      <c r="DT95" s="286"/>
      <c r="DU95" s="284">
        <f>IF(ISBLANK(DX3),"",DS95/DS92)</f>
        <v>0</v>
      </c>
      <c r="DV95" s="284"/>
      <c r="DW95" s="151"/>
      <c r="DX95" s="152"/>
      <c r="DY95" s="148"/>
      <c r="DZ95" s="286">
        <f>IF(ISBLANK(EE3),"",COUNTIF(EB12:EB90,"=20")+COUNTIF(EB12:EB90,"=30"))</f>
        <v>36</v>
      </c>
      <c r="EA95" s="286"/>
      <c r="EB95" s="284">
        <f>IF(ISBLANK(EE3),"",DZ95/DZ92)</f>
        <v>0.70588235294117652</v>
      </c>
      <c r="EC95" s="284"/>
      <c r="ED95" s="151"/>
      <c r="EE95" s="152"/>
      <c r="EF95" s="148"/>
      <c r="EG95" s="286">
        <f>IF(ISBLANK(EL3),"",COUNTIF(EI12:EI90,"=20")+COUNTIF(EI12:EI90,"=30"))</f>
        <v>16</v>
      </c>
      <c r="EH95" s="286"/>
      <c r="EI95" s="284">
        <f>IF(ISBLANK(EL3),"",EG95/EG92)</f>
        <v>0.33333333333333331</v>
      </c>
      <c r="EJ95" s="284"/>
      <c r="EK95" s="151"/>
      <c r="EL95" s="152"/>
      <c r="EM95" s="148"/>
      <c r="EN95" s="286">
        <f>IF(ISBLANK(ES3),"",COUNTIF(EP12:EP90,"=20")+COUNTIF(EP12:EP90,"=30"))</f>
        <v>29</v>
      </c>
      <c r="EO95" s="286"/>
      <c r="EP95" s="284">
        <f>IF(ISBLANK(ES3),"",EN95/EN92)</f>
        <v>0.63043478260869568</v>
      </c>
      <c r="EQ95" s="284"/>
      <c r="ER95" s="151"/>
      <c r="ES95" s="152"/>
      <c r="ET95" s="148"/>
      <c r="EU95" s="286">
        <f>IF(ISBLANK(EZ3),"",COUNTIF(EW12:EW90,"=20")+COUNTIF(EW12:EW90,"=30"))</f>
        <v>24</v>
      </c>
      <c r="EV95" s="286"/>
      <c r="EW95" s="284">
        <f>IF(ISBLANK(EZ3),"",EU95/EU92)</f>
        <v>0.48</v>
      </c>
      <c r="EX95" s="284"/>
      <c r="EY95" s="151"/>
      <c r="EZ95" s="152"/>
      <c r="FA95" s="148"/>
      <c r="FB95" s="286">
        <f>IF(ISBLANK(FG3),"",COUNTIF(FD12:FD90,"=20")+COUNTIF(FD12:FD90,"=30"))</f>
        <v>0</v>
      </c>
      <c r="FC95" s="286"/>
      <c r="FD95" s="284">
        <f>IF(ISBLANK(FG3),"",FB95/FB92)</f>
        <v>0</v>
      </c>
      <c r="FE95" s="284"/>
      <c r="FF95" s="151"/>
      <c r="FG95" s="152"/>
      <c r="FH95" s="148"/>
      <c r="FI95" s="286">
        <f>IF(ISBLANK(FN3),"",COUNTIF(FK12:FK90,"=20")+COUNTIF(FK12:FK90,"=30"))</f>
        <v>15</v>
      </c>
      <c r="FJ95" s="286"/>
      <c r="FK95" s="284">
        <f>IF(ISBLANK(FN3),"",FI95/FI92)</f>
        <v>0.34883720930232559</v>
      </c>
      <c r="FL95" s="284"/>
      <c r="FM95" s="151"/>
      <c r="FN95" s="152"/>
      <c r="FO95" s="148"/>
      <c r="FP95" s="286">
        <f>IF(ISBLANK(FU3),"",COUNTIF(FR12:FR90,"=20")+COUNTIF(FR12:FR90,"=30"))</f>
        <v>24</v>
      </c>
      <c r="FQ95" s="286"/>
      <c r="FR95" s="284">
        <f>IF(ISBLANK(FU3),"",FP95/FP92)</f>
        <v>0.58536585365853655</v>
      </c>
      <c r="FS95" s="284"/>
      <c r="FT95" s="151"/>
      <c r="FU95" s="152"/>
      <c r="FV95" s="148"/>
      <c r="FW95" s="286">
        <f>IF(ISBLANK(GB3),"",COUNTIF(FY12:FY90,"=20")+COUNTIF(FY12:FY90,"=30"))</f>
        <v>24</v>
      </c>
      <c r="FX95" s="286"/>
      <c r="FY95" s="284">
        <f>IF(ISBLANK(GB3),"",FW95/FW92)</f>
        <v>0.61538461538461542</v>
      </c>
      <c r="FZ95" s="284"/>
      <c r="GA95" s="151"/>
      <c r="GB95" s="152"/>
      <c r="GC95" s="148"/>
      <c r="GD95" s="286">
        <f>IF(ISBLANK(GI3),"",COUNTIF(GF12:GF90,"=20")+COUNTIF(GF12:GF90,"=30"))</f>
        <v>0</v>
      </c>
      <c r="GE95" s="286"/>
      <c r="GF95" s="284">
        <f>IF(ISBLANK(GI3),"",GD95/GD92)</f>
        <v>0</v>
      </c>
      <c r="GG95" s="284"/>
      <c r="GH95" s="151"/>
      <c r="GI95" s="152"/>
      <c r="GJ95" s="148"/>
      <c r="GK95" s="286">
        <f>IF(ISBLANK(GP3),"",COUNTIF(GM12:GM90,"=20")+COUNTIF(GM12:GM90,"=30"))</f>
        <v>0</v>
      </c>
      <c r="GL95" s="286"/>
      <c r="GM95" s="284">
        <f>IF(ISBLANK(GP3),"",GK95/GK92)</f>
        <v>0</v>
      </c>
      <c r="GN95" s="284"/>
      <c r="GO95" s="151"/>
      <c r="GP95" s="152"/>
      <c r="GQ95" s="148"/>
      <c r="GR95" s="286">
        <f>IF(ISBLANK(GW3),"",COUNTIF(GT12:GT90,"=20")+COUNTIF(GT12:GT90,"=30"))</f>
        <v>20</v>
      </c>
      <c r="GS95" s="286"/>
      <c r="GT95" s="284">
        <f>IF(ISBLANK(GW3),"",GR95/GR92)</f>
        <v>0.5</v>
      </c>
      <c r="GU95" s="284"/>
      <c r="GV95" s="151"/>
      <c r="GW95" s="152"/>
      <c r="GX95" s="148"/>
      <c r="GY95" s="286">
        <f>IF(ISBLANK(HD3),"",COUNTIF(HA12:HA90,"=20")+COUNTIF(HA12:HA90,"=30"))</f>
        <v>2</v>
      </c>
      <c r="GZ95" s="286"/>
      <c r="HA95" s="284">
        <f>IF(ISBLANK(HD3),"",GY95/GY92)</f>
        <v>0.05</v>
      </c>
      <c r="HB95" s="284"/>
      <c r="HC95" s="151"/>
      <c r="HD95" s="152"/>
      <c r="HE95" s="148"/>
      <c r="HF95" s="286">
        <f>IF(ISBLANK(HK3),"",COUNTIF(HH12:HH90,"=20")+COUNTIF(HH12:HH90,"=30"))</f>
        <v>0</v>
      </c>
      <c r="HG95" s="286"/>
      <c r="HH95" s="284">
        <f>IF(ISBLANK(HK3),"",HF95/HF92)</f>
        <v>0</v>
      </c>
      <c r="HI95" s="284"/>
      <c r="HJ95" s="151"/>
      <c r="HK95" s="152"/>
      <c r="HL95" s="148"/>
      <c r="HM95" s="286">
        <f>IF(ISBLANK(HR3),"",COUNTIF(HO12:HO90,"=20")+COUNTIF(HO12:HO90,"=30"))</f>
        <v>0</v>
      </c>
      <c r="HN95" s="286"/>
      <c r="HO95" s="284">
        <f>IF(ISBLANK(HR3),"",HM95/HM92)</f>
        <v>0</v>
      </c>
      <c r="HP95" s="284"/>
      <c r="HQ95" s="151"/>
      <c r="HR95" s="152"/>
      <c r="HS95" s="148"/>
      <c r="HT95" s="286" t="str">
        <f>IF(ISBLANK(HY3),"",COUNTIF(HV12:HV90,"=20")+COUNTIF(HV12:HV90,"=30"))</f>
        <v/>
      </c>
      <c r="HU95" s="286"/>
      <c r="HV95" s="284" t="str">
        <f>IF(ISBLANK(HY3),"",HT95/HT92)</f>
        <v/>
      </c>
      <c r="HW95" s="284"/>
      <c r="HX95" s="151"/>
      <c r="HY95" s="152"/>
      <c r="HZ95" s="148"/>
      <c r="IA95" s="286">
        <f>IF(ISBLANK(IF3),"",COUNTIF(IC12:IC90,"=20")+COUNTIF(IC12:IC90,"=30"))</f>
        <v>1</v>
      </c>
      <c r="IB95" s="286"/>
      <c r="IC95" s="284">
        <f>IF(ISBLANK(IF3),"",IA95/IA92)</f>
        <v>2.7027027027027029E-2</v>
      </c>
      <c r="ID95" s="284"/>
      <c r="IE95" s="151"/>
      <c r="IF95" s="152"/>
      <c r="IG95" s="148"/>
      <c r="IH95" s="286" t="str">
        <f>IF(ISBLANK(IM3),"",COUNTIF(IJ12:IJ90,"=20")+COUNTIF(IJ12:IJ90,"=30"))</f>
        <v/>
      </c>
      <c r="II95" s="286"/>
      <c r="IJ95" s="284" t="str">
        <f>IF(ISBLANK(IM3),"",IH95/IH92)</f>
        <v/>
      </c>
      <c r="IK95" s="284"/>
      <c r="IL95" s="151"/>
      <c r="IM95" s="152"/>
      <c r="IN95" s="148"/>
      <c r="IO95" s="286">
        <f>IF(ISBLANK(IT3),"",COUNTIF(IQ12:IQ90,"=20")+COUNTIF(IQ12:IQ90,"=30"))</f>
        <v>0</v>
      </c>
      <c r="IP95" s="286"/>
      <c r="IQ95" s="284">
        <f>IF(ISBLANK(IT3),"",IO95/IO92)</f>
        <v>0</v>
      </c>
      <c r="IR95" s="284"/>
      <c r="IS95" s="151"/>
      <c r="IT95" s="152"/>
      <c r="IU95" s="148"/>
      <c r="IV95" s="286">
        <f>IF(ISBLANK(JA3),"",COUNTIF(IX12:IX90,"=20")+COUNTIF(IX12:IX90,"=30"))</f>
        <v>19</v>
      </c>
      <c r="IW95" s="286"/>
      <c r="IX95" s="284">
        <f>IF(ISBLANK(JA3),"",IV95/IV92)</f>
        <v>0.45238095238095238</v>
      </c>
      <c r="IY95" s="284"/>
      <c r="IZ95" s="151"/>
      <c r="JA95" s="152"/>
      <c r="JB95" s="148"/>
      <c r="JC95" s="286">
        <f>IF(ISBLANK(JH3),"",COUNTIF(JE12:JE90,"=20")+COUNTIF(JE12:JE90,"=30"))</f>
        <v>31</v>
      </c>
      <c r="JD95" s="286"/>
      <c r="JE95" s="284">
        <f>IF(ISBLANK(JH3),"",JC95/JC92)</f>
        <v>0.73809523809523814</v>
      </c>
      <c r="JF95" s="284"/>
      <c r="JG95" s="151"/>
      <c r="JH95" s="152"/>
      <c r="JI95" s="148"/>
      <c r="JJ95" s="286">
        <f>IF(ISBLANK(JO3),"",COUNTIF(JL12:JL90,"=20")+COUNTIF(JL12:JL90,"=30"))</f>
        <v>21</v>
      </c>
      <c r="JK95" s="286"/>
      <c r="JL95" s="284">
        <f>IF(ISBLANK(JO3),"",JJ95/JJ92)</f>
        <v>0.51219512195121952</v>
      </c>
      <c r="JM95" s="284"/>
      <c r="JN95" s="151"/>
      <c r="JO95" s="152"/>
      <c r="JP95" s="148"/>
      <c r="JQ95" s="286">
        <f>IF(ISBLANK(JV3),"",COUNTIF(JS12:JS90,"=20")+COUNTIF(JS12:JS90,"=30"))</f>
        <v>0</v>
      </c>
      <c r="JR95" s="286"/>
      <c r="JS95" s="284">
        <f>IF(ISBLANK(JV3),"",JQ95/JQ92)</f>
        <v>0</v>
      </c>
      <c r="JT95" s="284"/>
      <c r="JU95" s="151"/>
      <c r="JV95" s="152"/>
      <c r="JW95" s="148"/>
      <c r="JX95" s="286" t="str">
        <f>IF(ISBLANK(KC3),"",COUNTIF(JZ12:JZ90,"=20")+COUNTIF(JZ12:JZ90,"=30"))</f>
        <v/>
      </c>
      <c r="JY95" s="286"/>
      <c r="JZ95" s="284" t="str">
        <f>IF(ISBLANK(KC3),"",JX95/JX92)</f>
        <v/>
      </c>
      <c r="KA95" s="284"/>
      <c r="KB95" s="151"/>
      <c r="KC95" s="152"/>
      <c r="KD95" s="148"/>
      <c r="KE95" s="286" t="str">
        <f>IF(ISBLANK(KJ3),"",COUNTIF(KG12:KG90,"=20")+COUNTIF(KG12:KG90,"=30"))</f>
        <v/>
      </c>
      <c r="KF95" s="286"/>
      <c r="KG95" s="284" t="str">
        <f>IF(ISBLANK(KJ3),"",KE95/KE92)</f>
        <v/>
      </c>
      <c r="KH95" s="284"/>
      <c r="KI95" s="151"/>
      <c r="KJ95" s="152"/>
      <c r="KK95" s="148"/>
      <c r="KL95" s="286">
        <f>IF(ISBLANK(KQ3),"",COUNTIF(KN12:KN90,"=20")+COUNTIF(KN12:KN90,"=30"))</f>
        <v>33</v>
      </c>
      <c r="KM95" s="286"/>
      <c r="KN95" s="284">
        <f>IF(ISBLANK(KQ3),"",KL95/KL92)</f>
        <v>0.80487804878048785</v>
      </c>
      <c r="KO95" s="284"/>
      <c r="KP95" s="151"/>
      <c r="KQ95" s="152"/>
      <c r="KR95" s="148"/>
      <c r="KS95" s="286">
        <f>IF(ISBLANK(KX3),"",COUNTIF(KU12:KU90,"=20")+COUNTIF(KU12:KU90,"=30"))</f>
        <v>5</v>
      </c>
      <c r="KT95" s="286"/>
      <c r="KU95" s="284">
        <f>IF(ISBLANK(KX3),"",KS95/KS92)</f>
        <v>0.125</v>
      </c>
      <c r="KV95" s="284"/>
      <c r="KW95" s="151"/>
      <c r="KX95" s="152"/>
      <c r="KY95" s="149"/>
      <c r="KZ95" s="286">
        <f>IF(ISBLANK(LE3),"",COUNTIF(LB12:LB90,"=20")+COUNTIF(LB12:LB90,"=30"))</f>
        <v>0</v>
      </c>
      <c r="LA95" s="286"/>
      <c r="LB95" s="284">
        <f>IF(ISBLANK(LE3),"",KZ95/KZ92)</f>
        <v>0</v>
      </c>
      <c r="LC95" s="284"/>
      <c r="LD95" s="151"/>
      <c r="LE95" s="152"/>
      <c r="LF95" s="148"/>
      <c r="LG95" s="286" t="str">
        <f>IF(ISBLANK(LL3),"",COUNTIF(LI12:LI90,"=20")+COUNTIF(LI12:LI90,"=30"))</f>
        <v/>
      </c>
      <c r="LH95" s="286"/>
      <c r="LI95" s="284" t="str">
        <f>IF(ISBLANK(LL3),"",LG95/LG92)</f>
        <v/>
      </c>
      <c r="LJ95" s="284"/>
      <c r="LK95" s="151"/>
      <c r="LL95" s="152"/>
      <c r="LM95" s="148"/>
      <c r="LN95" s="286" t="str">
        <f>IF(ISBLANK(LS3),"",COUNTIF(LP12:LP90,"=20")+COUNTIF(LP12:LP90,"=30"))</f>
        <v/>
      </c>
      <c r="LO95" s="286"/>
      <c r="LP95" s="284" t="str">
        <f>IF(ISBLANK(LS3),"",LN95/LN92)</f>
        <v/>
      </c>
      <c r="LQ95" s="284"/>
      <c r="LR95" s="151"/>
      <c r="LS95" s="152"/>
      <c r="LT95" s="148"/>
      <c r="LU95" s="286">
        <f>IF(ISBLANK(LZ3),"",COUNTIF(LW12:LW90,"=20")+COUNTIF(LW12:LW90,"=30"))</f>
        <v>23</v>
      </c>
      <c r="LV95" s="286"/>
      <c r="LW95" s="284">
        <f>IF(ISBLANK(LZ3),"",LU95/LU92)</f>
        <v>0.60526315789473684</v>
      </c>
      <c r="LX95" s="284"/>
      <c r="LY95" s="151"/>
      <c r="LZ95" s="152"/>
      <c r="MA95" s="148"/>
      <c r="MB95" s="286">
        <f>IF(ISBLANK(MG3),"",COUNTIF(MD12:MD90,"=20")+COUNTIF(MD12:MD90,"=30"))</f>
        <v>19</v>
      </c>
      <c r="MC95" s="286"/>
      <c r="MD95" s="284">
        <f>IF(ISBLANK(MG3),"",MB95/MB92)</f>
        <v>0.55882352941176472</v>
      </c>
      <c r="ME95" s="284"/>
      <c r="MF95" s="151"/>
      <c r="MG95" s="152"/>
      <c r="MH95" s="148"/>
      <c r="MI95" s="286" t="str">
        <f>IF(ISBLANK(MN3),"",COUNTIF(MK12:MK90,"=20")+COUNTIF(MK12:MK90,"=30"))</f>
        <v/>
      </c>
      <c r="MJ95" s="286"/>
      <c r="MK95" s="284" t="str">
        <f>IF(ISBLANK(MN3),"",MI95/MI92)</f>
        <v/>
      </c>
      <c r="ML95" s="284"/>
      <c r="MM95" s="151"/>
      <c r="MN95" s="152"/>
      <c r="MO95" s="148"/>
      <c r="MP95" s="286">
        <f>IF(ISBLANK(MU3),"",COUNTIF(MR12:MR90,"=20")+COUNTIF(MR12:MR90,"=30"))</f>
        <v>34</v>
      </c>
      <c r="MQ95" s="286"/>
      <c r="MR95" s="284">
        <f>IF(ISBLANK(MU3),"",MP95/MP92)</f>
        <v>0.89473684210526316</v>
      </c>
      <c r="MS95" s="284"/>
      <c r="MT95" s="151"/>
      <c r="MU95" s="152"/>
      <c r="MV95" s="148"/>
      <c r="MW95" s="286" t="str">
        <f>IF(ISBLANK(NB3),"",COUNTIF(MY12:MY90,"=20")+COUNTIF(MY12:MY90,"=30"))</f>
        <v/>
      </c>
      <c r="MX95" s="286"/>
      <c r="MY95" s="284" t="str">
        <f>IF(ISBLANK(NB3),"",MW95/MW92)</f>
        <v/>
      </c>
      <c r="MZ95" s="284"/>
      <c r="NA95" s="151"/>
      <c r="NB95" s="152"/>
      <c r="NC95" s="148"/>
      <c r="ND95" s="286">
        <f>IF(ISBLANK(NI3),"",COUNTIF(NF12:NF90,"=20")+COUNTIF(NF12:NF90,"=30"))</f>
        <v>16</v>
      </c>
      <c r="NE95" s="286"/>
      <c r="NF95" s="284">
        <f>IF(ISBLANK(NI3),"",ND95/ND92)</f>
        <v>0.5</v>
      </c>
      <c r="NG95" s="284"/>
      <c r="NH95" s="151"/>
      <c r="NI95" s="152"/>
      <c r="NJ95" s="148"/>
      <c r="NK95" s="286" t="str">
        <f>IF(ISBLANK(NP3),"",COUNTIF(NM12:NM90,"=20")+COUNTIF(NM12:NM90,"=30"))</f>
        <v/>
      </c>
      <c r="NL95" s="286"/>
      <c r="NM95" s="284" t="str">
        <f>IF(ISBLANK(NP3),"",NK95/NK92)</f>
        <v/>
      </c>
      <c r="NN95" s="284"/>
      <c r="NO95" s="151"/>
      <c r="NP95" s="152"/>
      <c r="NQ95" s="148"/>
      <c r="NR95" s="286">
        <f>IF(ISBLANK(NW3),"",COUNTIF(NT12:NT90,"=20")+COUNTIF(NT12:NT90,"=30"))</f>
        <v>4</v>
      </c>
      <c r="NS95" s="286"/>
      <c r="NT95" s="284">
        <f>IF(ISBLANK(NW3),"",NR95/NR92)</f>
        <v>0.11428571428571428</v>
      </c>
      <c r="NU95" s="284"/>
      <c r="NV95" s="151"/>
      <c r="NW95" s="152"/>
      <c r="NX95" s="148"/>
      <c r="NY95" s="286">
        <f>IF(ISBLANK(OD3),"",COUNTIF(OA12:OA90,"=20")+COUNTIF(OA12:OA90,"=30"))</f>
        <v>24</v>
      </c>
      <c r="NZ95" s="286"/>
      <c r="OA95" s="284">
        <f>IF(ISBLANK(OD3),"",NY95/NY92)</f>
        <v>0.68571428571428572</v>
      </c>
      <c r="OB95" s="284"/>
      <c r="OC95" s="151"/>
      <c r="OD95" s="152"/>
      <c r="OE95" s="148"/>
      <c r="OF95" s="286" t="str">
        <f>IF(ISBLANK(OK3),"",COUNTIF(OH12:OH90,"=20")+COUNTIF(OH12:OH90,"=30"))</f>
        <v/>
      </c>
      <c r="OG95" s="286"/>
      <c r="OH95" s="284" t="str">
        <f>IF(ISBLANK(OK3),"",OF95/OF92)</f>
        <v/>
      </c>
      <c r="OI95" s="284"/>
      <c r="OJ95" s="151"/>
      <c r="OK95" s="152"/>
      <c r="OL95" s="148"/>
      <c r="OM95" s="286" t="str">
        <f>IF(ISBLANK(OR3),"",COUNTIF(OO12:OO90,"=20")+COUNTIF(OO12:OO90,"=30"))</f>
        <v/>
      </c>
      <c r="ON95" s="286"/>
      <c r="OO95" s="284" t="str">
        <f>IF(ISBLANK(OR3),"",OM95/OM92)</f>
        <v/>
      </c>
      <c r="OP95" s="284"/>
      <c r="OQ95" s="151"/>
      <c r="OR95" s="152"/>
      <c r="OS95" s="148"/>
      <c r="OT95" s="286" t="str">
        <f>IF(ISBLANK(OY3),"",COUNTIF(OV12:OV90,"=20")+COUNTIF(OV12:OV90,"=30"))</f>
        <v/>
      </c>
      <c r="OU95" s="286"/>
      <c r="OV95" s="284" t="str">
        <f>IF(ISBLANK(OY3),"",OT95/OT92)</f>
        <v/>
      </c>
      <c r="OW95" s="284"/>
      <c r="OX95" s="151"/>
      <c r="OY95" s="152"/>
      <c r="OZ95" s="148"/>
      <c r="PA95" s="286" t="str">
        <f>IF(ISBLANK(PF3),"",COUNTIF(PC12:PC90,"=20")+COUNTIF(PC12:PC90,"=30"))</f>
        <v/>
      </c>
      <c r="PB95" s="286"/>
      <c r="PC95" s="284" t="str">
        <f>IF(ISBLANK(PF3),"",PA95/PA92)</f>
        <v/>
      </c>
      <c r="PD95" s="284"/>
      <c r="PE95" s="151"/>
      <c r="PF95" s="152"/>
      <c r="PG95" s="148"/>
      <c r="PH95" s="286" t="str">
        <f>IF(ISBLANK(PM3),"",COUNTIF(PJ12:PJ90,"=20")+COUNTIF(PJ12:PJ90,"=30"))</f>
        <v/>
      </c>
      <c r="PI95" s="286"/>
      <c r="PJ95" s="284" t="str">
        <f>IF(ISBLANK(PM3),"",PH95/PH92)</f>
        <v/>
      </c>
      <c r="PK95" s="284"/>
      <c r="PL95" s="151"/>
      <c r="PM95" s="152"/>
      <c r="PN95" s="148"/>
      <c r="PO95" s="286" t="str">
        <f>IF(ISBLANK(PT3),"",COUNTIF(PQ12:PQ90,"=20")+COUNTIF(PQ12:PQ90,"=30"))</f>
        <v/>
      </c>
      <c r="PP95" s="286"/>
      <c r="PQ95" s="284" t="str">
        <f>IF(ISBLANK(PT3),"",PO95/PO92)</f>
        <v/>
      </c>
      <c r="PR95" s="284"/>
      <c r="PS95" s="151"/>
      <c r="PT95" s="152"/>
      <c r="PU95" s="148"/>
      <c r="PV95" s="286" t="str">
        <f>IF(ISBLANK(QA3),"",COUNTIF(PX12:PX90,"=20")+COUNTIF(PX12:PX90,"=30"))</f>
        <v/>
      </c>
      <c r="PW95" s="286"/>
      <c r="PX95" s="284" t="str">
        <f>IF(ISBLANK(QA3),"",PV95/PV92)</f>
        <v/>
      </c>
      <c r="PY95" s="284"/>
      <c r="PZ95" s="151"/>
      <c r="QA95" s="152"/>
      <c r="QB95" s="148"/>
      <c r="QC95" s="286" t="str">
        <f>IF(ISBLANK(QH3),"",COUNTIF(QE12:QE90,"=20")+COUNTIF(QE12:QE90,"=30"))</f>
        <v/>
      </c>
      <c r="QD95" s="286"/>
      <c r="QE95" s="284" t="str">
        <f>IF(ISBLANK(QH3),"",QC95/QC92)</f>
        <v/>
      </c>
      <c r="QF95" s="284"/>
      <c r="QG95" s="151"/>
      <c r="QH95" s="152"/>
      <c r="QI95" s="130"/>
      <c r="QJ95" s="130"/>
    </row>
    <row r="96" spans="1:452" ht="15" customHeight="1">
      <c r="A96" s="33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7" t="str">
        <f>IF(ISBLANK(D6),"",D6)</f>
        <v>TAA</v>
      </c>
      <c r="H96" s="287"/>
      <c r="I96" s="28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7" t="str">
        <f>IF(ISBLANK(K6),"",K6)</f>
        <v>Nunez</v>
      </c>
      <c r="O96" s="287"/>
      <c r="P96" s="28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7" t="str">
        <f>IF(ISBLANK(R6),"",R6)</f>
        <v>Díaz</v>
      </c>
      <c r="V96" s="287"/>
      <c r="W96" s="28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7" t="str">
        <f>IF(ISBLANK(Y6),"",Y6)</f>
        <v>Salah</v>
      </c>
      <c r="AC96" s="287"/>
      <c r="AD96" s="28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7" t="str">
        <f>IF(ISBLANK(AF6),"",AF6)</f>
        <v>Díaz</v>
      </c>
      <c r="AJ96" s="287"/>
      <c r="AK96" s="28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7" t="str">
        <f>IF(ISBLANK(AM6),"",AM6)</f>
        <v>Firmino</v>
      </c>
      <c r="AQ96" s="287"/>
      <c r="AR96" s="28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7" t="str">
        <f>IF(ISBLANK(AT6),"",AT6)</f>
        <v/>
      </c>
      <c r="AX96" s="287"/>
      <c r="AY96" s="28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7" t="str">
        <f>IF(ISBLANK(BA6),"",BA6)</f>
        <v>Díaz</v>
      </c>
      <c r="BE96" s="287"/>
      <c r="BF96" s="288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7" t="str">
        <f>IF(ISBLANK(BH6),"",BH6)</f>
        <v>van Dijk</v>
      </c>
      <c r="BL96" s="287"/>
      <c r="BM96" s="28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7" t="str">
        <f>IF(ISBLANK(BO6),"",BO6)</f>
        <v>Salah</v>
      </c>
      <c r="BS96" s="287"/>
      <c r="BT96" s="28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7" t="str">
        <f>IF(ISBLANK(BV6),"",BV6)</f>
        <v/>
      </c>
      <c r="BZ96" s="287"/>
      <c r="CA96" s="28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7" t="str">
        <f>IF(ISBLANK(CC6),"",CC6)</f>
        <v>Firmino</v>
      </c>
      <c r="CG96" s="287"/>
      <c r="CH96" s="28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7" t="str">
        <f>IF(ISBLANK(CJ6),"",CJ6)</f>
        <v>TAA</v>
      </c>
      <c r="CN96" s="287"/>
      <c r="CO96" s="28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7" t="str">
        <f>IF(ISBLANK(CQ6),"",CQ6)</f>
        <v>Martinelli</v>
      </c>
      <c r="CU96" s="287"/>
      <c r="CV96" s="28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7" t="str">
        <f>IF(ISBLANK(CX6),"",CX6)</f>
        <v>Firmino</v>
      </c>
      <c r="DB96" s="287"/>
      <c r="DC96" s="28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7" t="str">
        <f>IF(ISBLANK(DE6),"",DE6)</f>
        <v>Salah</v>
      </c>
      <c r="DI96" s="287"/>
      <c r="DJ96" s="28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7" t="str">
        <f>IF(ISBLANK(DL6),"",DL6)</f>
        <v>Nunez</v>
      </c>
      <c r="DP96" s="287"/>
      <c r="DQ96" s="28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7" t="str">
        <f>IF(ISBLANK(DS6),"",DS6)</f>
        <v>Awoniyi</v>
      </c>
      <c r="DW96" s="287"/>
      <c r="DX96" s="28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7" t="str">
        <f>IF(ISBLANK(DZ6),"",DZ6)</f>
        <v>Salah</v>
      </c>
      <c r="ED96" s="287"/>
      <c r="EE96" s="28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7" t="str">
        <f>IF(ISBLANK(EG6),"",EG6)</f>
        <v>Salah</v>
      </c>
      <c r="EK96" s="287"/>
      <c r="EL96" s="28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7" t="str">
        <f>IF(ISBLANK(EN6),"",EN6)</f>
        <v>Salah</v>
      </c>
      <c r="ER96" s="287"/>
      <c r="ES96" s="28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7" t="str">
        <f>IF(ISBLANK(EU6),"",EU6)</f>
        <v>Salah</v>
      </c>
      <c r="EY96" s="287"/>
      <c r="EZ96" s="28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7" t="str">
        <f>IF(ISBLANK(FB6),"",FB6)</f>
        <v/>
      </c>
      <c r="FF96" s="287"/>
      <c r="FG96" s="28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7" t="str">
        <f>IF(ISBLANK(FI6),"",FI6)</f>
        <v>Firmino</v>
      </c>
      <c r="FM96" s="287"/>
      <c r="FN96" s="28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7" t="str">
        <f>IF(ISBLANK(FP6),"",FP6)</f>
        <v>Haaland</v>
      </c>
      <c r="FT96" s="287"/>
      <c r="FU96" s="28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7" t="str">
        <f>IF(ISBLANK(FW6),"",FW6)</f>
        <v>Salah</v>
      </c>
      <c r="GA96" s="287"/>
      <c r="GB96" s="28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7" t="str">
        <f>IF(ISBLANK(GD6),"",GD6)</f>
        <v/>
      </c>
      <c r="GH96" s="287"/>
      <c r="GI96" s="28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7" t="str">
        <f>IF(ISBLANK(GK6),"",GK6)</f>
        <v>Oxlade</v>
      </c>
      <c r="GO96" s="287"/>
      <c r="GP96" s="28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7" t="str">
        <f>IF(ISBLANK(GR6),"",GR6)</f>
        <v>Nunez</v>
      </c>
      <c r="GV96" s="287"/>
      <c r="GW96" s="28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7" t="str">
        <f>IF(ISBLANK(GY6),"",GY6)</f>
        <v>Elliott</v>
      </c>
      <c r="HC96" s="287"/>
      <c r="HD96" s="28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7" t="str">
        <f>IF(ISBLANK(HF6),"",HF6)</f>
        <v/>
      </c>
      <c r="HJ96" s="287"/>
      <c r="HK96" s="28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7" t="str">
        <f>IF(ISBLANK(HM6),"",HM6)</f>
        <v/>
      </c>
      <c r="HQ96" s="287"/>
      <c r="HR96" s="28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7" t="str">
        <f>IF(ISBLANK(HT6),"",HT6)</f>
        <v/>
      </c>
      <c r="HX96" s="287"/>
      <c r="HY96" s="28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7" t="str">
        <f>IF(ISBLANK(IA6),"",IA6)</f>
        <v>Elliott</v>
      </c>
      <c r="IE96" s="287"/>
      <c r="IF96" s="28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7" t="str">
        <f>IF(ISBLANK(IH6),"",IH6)</f>
        <v/>
      </c>
      <c r="IL96" s="287"/>
      <c r="IM96" s="28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7" t="str">
        <f>IF(ISBLANK(IO6),"",IO6)</f>
        <v/>
      </c>
      <c r="IS96" s="287"/>
      <c r="IT96" s="28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7" t="str">
        <f>IF(ISBLANK(IV6),"",IV6)</f>
        <v>Salah</v>
      </c>
      <c r="IZ96" s="287"/>
      <c r="JA96" s="28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7" t="str">
        <f>IF(ISBLANK(JC6),"",JC6)</f>
        <v>Nunez</v>
      </c>
      <c r="JG96" s="287"/>
      <c r="JH96" s="28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7" t="str">
        <f>IF(ISBLANK(JJ6),"",JJ6)</f>
        <v>Nunez</v>
      </c>
      <c r="JN96" s="287"/>
      <c r="JO96" s="28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7" t="str">
        <f>IF(ISBLANK(JQ6),"",JQ6)</f>
        <v/>
      </c>
      <c r="JU96" s="287"/>
      <c r="JV96" s="28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7" t="str">
        <f>IF(ISBLANK(JX6),"",JX6)</f>
        <v/>
      </c>
      <c r="KB96" s="287"/>
      <c r="KC96" s="28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7" t="str">
        <f>IF(ISBLANK(KE6),"",KE6)</f>
        <v/>
      </c>
      <c r="KI96" s="287"/>
      <c r="KJ96" s="288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7" t="str">
        <f>IF(ISBLANK(KL6),"",KL6)</f>
        <v>Gakpo</v>
      </c>
      <c r="KP96" s="287"/>
      <c r="KQ96" s="288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7" t="str">
        <f>IF(ISBLANK(KS6),"",KS6)</f>
        <v>Benzema</v>
      </c>
      <c r="KW96" s="287"/>
      <c r="KX96" s="28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7" t="str">
        <f>IF(ISBLANK(KZ6),"",KZ6)</f>
        <v/>
      </c>
      <c r="LD96" s="287"/>
      <c r="LE96" s="288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7" t="str">
        <f>IF(ISBLANK(LG6),"",LG6)</f>
        <v/>
      </c>
      <c r="LK96" s="287"/>
      <c r="LL96" s="28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7" t="str">
        <f>IF(ISBLANK(LN6),"",LN6)</f>
        <v/>
      </c>
      <c r="LR96" s="287"/>
      <c r="LS96" s="288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7" t="str">
        <f>IF(ISBLANK(LU6),"",LU6)</f>
        <v>Salah</v>
      </c>
      <c r="LY96" s="287"/>
      <c r="LZ96" s="288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7" t="str">
        <f>IF(ISBLANK(MB6),"",MB6)</f>
        <v>Martinelli</v>
      </c>
      <c r="MF96" s="287"/>
      <c r="MG96" s="28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7" t="str">
        <f>IF(ISBLANK(MI6),"",MI6)</f>
        <v/>
      </c>
      <c r="MM96" s="287"/>
      <c r="MN96" s="288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7" t="str">
        <f>IF(ISBLANK(MP6),"",MP6)</f>
        <v>Gakpo</v>
      </c>
      <c r="MT96" s="287"/>
      <c r="MU96" s="28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7" t="str">
        <f>IF(ISBLANK(MW6),"",MW6)</f>
        <v/>
      </c>
      <c r="NA96" s="287"/>
      <c r="NB96" s="288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7" t="str">
        <f>IF(ISBLANK(ND6),"",ND6)</f>
        <v>Jota</v>
      </c>
      <c r="NH96" s="287"/>
      <c r="NI96" s="28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7" t="str">
        <f>IF(ISBLANK(NK6),"",NK6)</f>
        <v/>
      </c>
      <c r="NO96" s="287"/>
      <c r="NP96" s="288"/>
      <c r="NQ96" s="148"/>
      <c r="NR96" s="153"/>
      <c r="NS96" s="151">
        <f>IF(ISBLANK(NR6),"",COUNTIF(Tipy!$LS$6:$LS$84,Výsledky!NU96))</f>
        <v>4</v>
      </c>
      <c r="NT96" s="154">
        <f>IF(ISBLANK(NR6),"",NS96/NR92)</f>
        <v>0.11428571428571428</v>
      </c>
      <c r="NU96" s="287" t="str">
        <f>IF(ISBLANK(NR6),"",NR6)</f>
        <v>Gakpo</v>
      </c>
      <c r="NV96" s="287"/>
      <c r="NW96" s="288"/>
      <c r="NX96" s="148"/>
      <c r="NY96" s="153"/>
      <c r="NZ96" s="151">
        <f>IF(ISBLANK(NY6),"",COUNTIF(Tipy!$LY$6:$LY$84,Výsledky!OB96))</f>
        <v>0</v>
      </c>
      <c r="OA96" s="154">
        <f>IF(ISBLANK(NY6),"",NZ96/NY92)</f>
        <v>0</v>
      </c>
      <c r="OB96" s="287" t="str">
        <f>IF(ISBLANK(NY6),"",NY6)</f>
        <v>Díaz</v>
      </c>
      <c r="OC96" s="287"/>
      <c r="OD96" s="288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7" t="str">
        <f>IF(ISBLANK(OF6),"",OF6)</f>
        <v/>
      </c>
      <c r="OJ96" s="287"/>
      <c r="OK96" s="28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7" t="str">
        <f>IF(ISBLANK(OM6),"",OM6)</f>
        <v/>
      </c>
      <c r="OQ96" s="287"/>
      <c r="OR96" s="288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7" t="str">
        <f>IF(ISBLANK(OT6),"",OT6)</f>
        <v/>
      </c>
      <c r="OX96" s="287"/>
      <c r="OY96" s="28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7" t="str">
        <f>IF(ISBLANK(PA6),"",PA6)</f>
        <v/>
      </c>
      <c r="PE96" s="287"/>
      <c r="PF96" s="288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7" t="str">
        <f>IF(ISBLANK(PH6),"",PH6)</f>
        <v/>
      </c>
      <c r="PL96" s="287"/>
      <c r="PM96" s="28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7" t="str">
        <f>IF(ISBLANK(PO6),"",PO6)</f>
        <v/>
      </c>
      <c r="PS96" s="287"/>
      <c r="PT96" s="28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7" t="str">
        <f>IF(ISBLANK(PV6),"",PV6)</f>
        <v/>
      </c>
      <c r="PZ96" s="287"/>
      <c r="QA96" s="28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7" t="str">
        <f>IF(ISBLANK(QC6),"",QC6)</f>
        <v/>
      </c>
      <c r="QG96" s="287"/>
      <c r="QH96" s="288"/>
      <c r="QI96" s="130"/>
      <c r="QJ96" s="130"/>
    </row>
    <row r="97" spans="1:452" ht="15" customHeight="1">
      <c r="A97" s="33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7" t="str">
        <f>IF(ISBLANK(D7),"",D7)</f>
        <v>Salah</v>
      </c>
      <c r="H97" s="287"/>
      <c r="I97" s="28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7" t="str">
        <f>IF(ISBLANK(K7),"",K7)</f>
        <v>Salah</v>
      </c>
      <c r="O97" s="287"/>
      <c r="P97" s="28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7" t="str">
        <f>IF(ISBLANK(R7),"",R7)</f>
        <v/>
      </c>
      <c r="V97" s="287"/>
      <c r="W97" s="28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7" t="str">
        <f>IF(ISBLANK(Y7),"",Y7)</f>
        <v/>
      </c>
      <c r="AC97" s="287"/>
      <c r="AD97" s="28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7" t="str">
        <f>IF(ISBLANK(AF7),"",AF7)</f>
        <v>van Dijk</v>
      </c>
      <c r="AJ97" s="287"/>
      <c r="AK97" s="28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7" t="str">
        <f>IF(ISBLANK(AM7),"",AM7)</f>
        <v>Carvalho</v>
      </c>
      <c r="AQ97" s="287"/>
      <c r="AR97" s="28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7" t="str">
        <f>IF(ISBLANK(AT7),"",AT7)</f>
        <v/>
      </c>
      <c r="AX97" s="287"/>
      <c r="AY97" s="28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7" t="str">
        <f>IF(ISBLANK(BA7),"",BA7)</f>
        <v>Zielinski</v>
      </c>
      <c r="BE97" s="287"/>
      <c r="BF97" s="288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7" t="str">
        <f>IF(ISBLANK(BH7),"",BH7)</f>
        <v>Salah</v>
      </c>
      <c r="BL97" s="287"/>
      <c r="BM97" s="28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7" t="str">
        <f>IF(ISBLANK(BO7),"",BO7)</f>
        <v>Matip</v>
      </c>
      <c r="BS97" s="287"/>
      <c r="BT97" s="28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7" t="str">
        <f>IF(ISBLANK(BV7),"",BV7)</f>
        <v/>
      </c>
      <c r="BZ97" s="287"/>
      <c r="CA97" s="28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7" t="str">
        <f>IF(ISBLANK(CC7),"",CC7)</f>
        <v/>
      </c>
      <c r="CG97" s="287"/>
      <c r="CH97" s="28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7" t="str">
        <f>IF(ISBLANK(CJ7),"",CJ7)</f>
        <v>Salah</v>
      </c>
      <c r="CN97" s="287"/>
      <c r="CO97" s="28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7" t="str">
        <f>IF(ISBLANK(CQ7),"",CQ7)</f>
        <v>Nunez</v>
      </c>
      <c r="CU97" s="287"/>
      <c r="CV97" s="28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7" t="str">
        <f>IF(ISBLANK(CX7),"",CX7)</f>
        <v>Nunez</v>
      </c>
      <c r="DB97" s="287"/>
      <c r="DC97" s="28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7" t="str">
        <f>IF(ISBLANK(DE7),"",DE7)</f>
        <v/>
      </c>
      <c r="DI97" s="287"/>
      <c r="DJ97" s="28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7" t="str">
        <f>IF(ISBLANK(DL7),"",DL7)</f>
        <v/>
      </c>
      <c r="DP97" s="287"/>
      <c r="DQ97" s="28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7" t="str">
        <f>IF(ISBLANK(DS7),"",DS7)</f>
        <v/>
      </c>
      <c r="DW97" s="287"/>
      <c r="DX97" s="28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7" t="str">
        <f>IF(ISBLANK(DZ7),"",DZ7)</f>
        <v>Nunez</v>
      </c>
      <c r="ED97" s="287"/>
      <c r="EE97" s="28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7" t="str">
        <f>IF(ISBLANK(EG7),"",EG7)</f>
        <v/>
      </c>
      <c r="EK97" s="287"/>
      <c r="EL97" s="28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7" t="str">
        <f>IF(ISBLANK(EN7),"",EN7)</f>
        <v>Nunez</v>
      </c>
      <c r="ER97" s="287"/>
      <c r="ES97" s="28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7" t="str">
        <f>IF(ISBLANK(EU7),"",EU7)</f>
        <v>Kane</v>
      </c>
      <c r="EY97" s="287"/>
      <c r="EZ97" s="28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7" t="str">
        <f>IF(ISBLANK(FB7),"",FB7)</f>
        <v/>
      </c>
      <c r="FF97" s="287"/>
      <c r="FG97" s="28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7" t="str">
        <f>IF(ISBLANK(FI7),"",FI7)</f>
        <v>Nunez</v>
      </c>
      <c r="FM97" s="287"/>
      <c r="FN97" s="28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7" t="str">
        <f>IF(ISBLANK(FP7),"",FP7)</f>
        <v>Carvalho</v>
      </c>
      <c r="FT97" s="287"/>
      <c r="FU97" s="28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7" t="str">
        <f>IF(ISBLANK(FW7),"",FW7)</f>
        <v>van Dijk</v>
      </c>
      <c r="GA97" s="287"/>
      <c r="GB97" s="28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7" t="str">
        <f>IF(ISBLANK(GD7),"",GD7)</f>
        <v/>
      </c>
      <c r="GH97" s="287"/>
      <c r="GI97" s="28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7" t="str">
        <f>IF(ISBLANK(GK7),"",GK7)</f>
        <v/>
      </c>
      <c r="GO97" s="287"/>
      <c r="GP97" s="28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7" t="str">
        <f>IF(ISBLANK(GR7),"",GR7)</f>
        <v>Salah</v>
      </c>
      <c r="GV97" s="287"/>
      <c r="GW97" s="28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7" t="str">
        <f>IF(ISBLANK(GY7),"",GY7)</f>
        <v/>
      </c>
      <c r="HC97" s="287"/>
      <c r="HD97" s="28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7" t="str">
        <f>IF(ISBLANK(HF7),"",HF7)</f>
        <v/>
      </c>
      <c r="HJ97" s="287"/>
      <c r="HK97" s="28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7" t="str">
        <f>IF(ISBLANK(HM7),"",HM7)</f>
        <v/>
      </c>
      <c r="HQ97" s="287"/>
      <c r="HR97" s="28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7" t="str">
        <f>IF(ISBLANK(HT7),"",HT7)</f>
        <v/>
      </c>
      <c r="HX97" s="287"/>
      <c r="HY97" s="28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7" t="str">
        <f>IF(ISBLANK(IA7),"",IA7)</f>
        <v>Mitoma</v>
      </c>
      <c r="IE97" s="287"/>
      <c r="IF97" s="28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7" t="str">
        <f>IF(ISBLANK(IH7),"",IH7)</f>
        <v/>
      </c>
      <c r="IL97" s="287"/>
      <c r="IM97" s="28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7" t="str">
        <f>IF(ISBLANK(IO7),"",IO7)</f>
        <v/>
      </c>
      <c r="IS97" s="287"/>
      <c r="IT97" s="28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7" t="str">
        <f>IF(ISBLANK(IV7),"",IV7)</f>
        <v>Gakpo</v>
      </c>
      <c r="IZ97" s="287"/>
      <c r="JA97" s="28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7" t="str">
        <f>IF(ISBLANK(JC7),"",JC7)</f>
        <v>Salah</v>
      </c>
      <c r="JG97" s="287"/>
      <c r="JH97" s="28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7" t="str">
        <f>IF(ISBLANK(JJ7),"",JJ7)</f>
        <v>Gakpo</v>
      </c>
      <c r="JN97" s="287"/>
      <c r="JO97" s="28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7" t="str">
        <f>IF(ISBLANK(JQ7),"",JQ7)</f>
        <v/>
      </c>
      <c r="JU97" s="287"/>
      <c r="JV97" s="28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7" t="str">
        <f>IF(ISBLANK(JX7),"",JX7)</f>
        <v/>
      </c>
      <c r="KB97" s="287"/>
      <c r="KC97" s="28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7" t="str">
        <f>IF(ISBLANK(KE7),"",KE7)</f>
        <v/>
      </c>
      <c r="KI97" s="287"/>
      <c r="KJ97" s="288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7" t="str">
        <f>IF(ISBLANK(KL7),"",KL7)</f>
        <v>Nunez</v>
      </c>
      <c r="KP97" s="287"/>
      <c r="KQ97" s="28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7" t="str">
        <f>IF(ISBLANK(KS7),"",KS7)</f>
        <v/>
      </c>
      <c r="KW97" s="287"/>
      <c r="KX97" s="28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7" t="str">
        <f>IF(ISBLANK(KZ7),"",KZ7)</f>
        <v/>
      </c>
      <c r="LD97" s="287"/>
      <c r="LE97" s="28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7" t="str">
        <f>IF(ISBLANK(LG7),"",LG7)</f>
        <v/>
      </c>
      <c r="LK97" s="287"/>
      <c r="LL97" s="28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7" t="str">
        <f>IF(ISBLANK(LN7),"",LN7)</f>
        <v/>
      </c>
      <c r="LR97" s="287"/>
      <c r="LS97" s="288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7" t="str">
        <f>IF(ISBLANK(LU7),"",LU7)</f>
        <v>Alvarez</v>
      </c>
      <c r="LY97" s="287"/>
      <c r="LZ97" s="288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7" t="str">
        <f>IF(ISBLANK(MB7),"",MB7)</f>
        <v>Jesus</v>
      </c>
      <c r="MF97" s="287"/>
      <c r="MG97" s="28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7" t="str">
        <f>IF(ISBLANK(MI7),"",MI7)</f>
        <v/>
      </c>
      <c r="MM97" s="287"/>
      <c r="MN97" s="288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7" t="str">
        <f>IF(ISBLANK(MP7),"",MP7)</f>
        <v>Salah</v>
      </c>
      <c r="MT97" s="287"/>
      <c r="MU97" s="28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7" t="str">
        <f>IF(ISBLANK(MW7),"",MW7)</f>
        <v/>
      </c>
      <c r="NA97" s="287"/>
      <c r="NB97" s="28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7" t="str">
        <f>IF(ISBLANK(ND7),"",ND7)</f>
        <v/>
      </c>
      <c r="NH97" s="287"/>
      <c r="NI97" s="28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7" t="str">
        <f>IF(ISBLANK(NK7),"",NK7)</f>
        <v/>
      </c>
      <c r="NO97" s="287"/>
      <c r="NP97" s="288"/>
      <c r="NQ97" s="148"/>
      <c r="NR97" s="153"/>
      <c r="NS97" s="151">
        <f>IF(ISBLANK(NR7),"",COUNTIF(Tipy!$LS$6:$LS$84,Výsledky!NU97))</f>
        <v>0</v>
      </c>
      <c r="NT97" s="154">
        <f>IF(ISBLANK(NR7),"",NS97/NR92)</f>
        <v>0</v>
      </c>
      <c r="NU97" s="287" t="str">
        <f>IF(ISBLANK(NR7),"",NR7)</f>
        <v>Matip</v>
      </c>
      <c r="NV97" s="287"/>
      <c r="NW97" s="288"/>
      <c r="NX97" s="148"/>
      <c r="NY97" s="153"/>
      <c r="NZ97" s="151">
        <f>IF(ISBLANK(NY7),"",COUNTIF(Tipy!$LY$6:$LY$84,Výsledky!OB97))</f>
        <v>19</v>
      </c>
      <c r="OA97" s="154">
        <f>IF(ISBLANK(NY7),"",NZ97/NY92)</f>
        <v>0.54285714285714282</v>
      </c>
      <c r="OB97" s="287" t="str">
        <f>IF(ISBLANK(NY7),"",NY7)</f>
        <v>Salah</v>
      </c>
      <c r="OC97" s="287"/>
      <c r="OD97" s="28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7" t="str">
        <f>IF(ISBLANK(OF7),"",OF7)</f>
        <v/>
      </c>
      <c r="OJ97" s="287"/>
      <c r="OK97" s="28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7" t="str">
        <f>IF(ISBLANK(OM7),"",OM7)</f>
        <v/>
      </c>
      <c r="OQ97" s="287"/>
      <c r="OR97" s="288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7" t="str">
        <f>IF(ISBLANK(OT7),"",OT7)</f>
        <v/>
      </c>
      <c r="OX97" s="287"/>
      <c r="OY97" s="28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7" t="str">
        <f>IF(ISBLANK(PA7),"",PA7)</f>
        <v/>
      </c>
      <c r="PE97" s="287"/>
      <c r="PF97" s="288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7" t="str">
        <f>IF(ISBLANK(PH7),"",PH7)</f>
        <v/>
      </c>
      <c r="PL97" s="287"/>
      <c r="PM97" s="28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7" t="str">
        <f>IF(ISBLANK(PO7),"",PO7)</f>
        <v/>
      </c>
      <c r="PS97" s="287"/>
      <c r="PT97" s="28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7" t="str">
        <f>IF(ISBLANK(PV7),"",PV7)</f>
        <v/>
      </c>
      <c r="PZ97" s="287"/>
      <c r="QA97" s="28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7" t="str">
        <f>IF(ISBLANK(QC7),"",QC7)</f>
        <v/>
      </c>
      <c r="QG97" s="287"/>
      <c r="QH97" s="288"/>
      <c r="QI97" s="130"/>
      <c r="QJ97" s="130"/>
    </row>
    <row r="98" spans="1:452" ht="15" customHeight="1">
      <c r="A98" s="33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7" t="str">
        <f>IF(ISBLANK(D8),"",D8)</f>
        <v>Nunez</v>
      </c>
      <c r="H98" s="287"/>
      <c r="I98" s="28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7" t="str">
        <f>IF(ISBLANK(K8),"",K8)</f>
        <v/>
      </c>
      <c r="O98" s="287"/>
      <c r="P98" s="28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7" t="str">
        <f>IF(ISBLANK(R8),"",R8)</f>
        <v/>
      </c>
      <c r="V98" s="287"/>
      <c r="W98" s="28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7" t="str">
        <f>IF(ISBLANK(Y8),"",Y8)</f>
        <v/>
      </c>
      <c r="AC98" s="287"/>
      <c r="AD98" s="28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7" t="str">
        <f>IF(ISBLANK(AF8),"",AF8)</f>
        <v>Carvalho</v>
      </c>
      <c r="AJ98" s="287"/>
      <c r="AK98" s="28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7" t="str">
        <f>IF(ISBLANK(AM8),"",AM8)</f>
        <v/>
      </c>
      <c r="AQ98" s="287"/>
      <c r="AR98" s="28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7" t="str">
        <f>IF(ISBLANK(AT8),"",AT8)</f>
        <v/>
      </c>
      <c r="AX98" s="287"/>
      <c r="AY98" s="28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7" t="str">
        <f>IF(ISBLANK(BA8),"",BA8)</f>
        <v/>
      </c>
      <c r="BE98" s="287"/>
      <c r="BF98" s="28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7" t="str">
        <f>IF(ISBLANK(BH8),"",BH8)</f>
        <v/>
      </c>
      <c r="BL98" s="287"/>
      <c r="BM98" s="28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7" t="str">
        <f>IF(ISBLANK(BO8),"",BO8)</f>
        <v>Kudus</v>
      </c>
      <c r="BS98" s="287"/>
      <c r="BT98" s="28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7" t="str">
        <f>IF(ISBLANK(BV8),"",BV8)</f>
        <v/>
      </c>
      <c r="BZ98" s="287"/>
      <c r="CA98" s="28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7" t="str">
        <f>IF(ISBLANK(CC8),"",CC8)</f>
        <v/>
      </c>
      <c r="CG98" s="287"/>
      <c r="CH98" s="28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7" t="str">
        <f>IF(ISBLANK(CJ8),"",CJ8)</f>
        <v/>
      </c>
      <c r="CN98" s="287"/>
      <c r="CO98" s="28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7" t="str">
        <f>IF(ISBLANK(CQ8),"",CQ8)</f>
        <v>Saka</v>
      </c>
      <c r="CU98" s="287"/>
      <c r="CV98" s="28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7" t="str">
        <f>IF(ISBLANK(CX8),"",CX8)</f>
        <v>Salah</v>
      </c>
      <c r="DB98" s="287"/>
      <c r="DC98" s="28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7" t="str">
        <f>IF(ISBLANK(DE8),"",DE8)</f>
        <v/>
      </c>
      <c r="DI98" s="287"/>
      <c r="DJ98" s="28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7" t="str">
        <f>IF(ISBLANK(DL8),"",DL8)</f>
        <v/>
      </c>
      <c r="DP98" s="287"/>
      <c r="DQ98" s="28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7" t="str">
        <f>IF(ISBLANK(DS8),"",DS8)</f>
        <v/>
      </c>
      <c r="DW98" s="287"/>
      <c r="DX98" s="28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7" t="str">
        <f>IF(ISBLANK(DZ8),"",DZ8)</f>
        <v>Elliott</v>
      </c>
      <c r="ED98" s="287"/>
      <c r="EE98" s="28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7" t="str">
        <f>IF(ISBLANK(EG8),"",EG8)</f>
        <v/>
      </c>
      <c r="EK98" s="287"/>
      <c r="EL98" s="28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7" t="str">
        <f>IF(ISBLANK(EN8),"",EN8)</f>
        <v/>
      </c>
      <c r="ER98" s="287"/>
      <c r="ES98" s="28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7" t="str">
        <f>IF(ISBLANK(EU8),"",EU8)</f>
        <v/>
      </c>
      <c r="EY98" s="287"/>
      <c r="EZ98" s="28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7" t="str">
        <f>IF(ISBLANK(FB8),"",FB8)</f>
        <v/>
      </c>
      <c r="FF98" s="287"/>
      <c r="FG98" s="28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7" t="str">
        <f>IF(ISBLANK(FI8),"",FI8)</f>
        <v/>
      </c>
      <c r="FM98" s="287"/>
      <c r="FN98" s="28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7" t="str">
        <f>IF(ISBLANK(FP8),"",FP8)</f>
        <v>Salah</v>
      </c>
      <c r="FT98" s="287"/>
      <c r="FU98" s="28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7" t="str">
        <f>IF(ISBLANK(FW8),"",FW8)</f>
        <v>Bajcetic</v>
      </c>
      <c r="GA98" s="287"/>
      <c r="GB98" s="28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7" t="str">
        <f>IF(ISBLANK(GD8),"",GD8)</f>
        <v/>
      </c>
      <c r="GH98" s="287"/>
      <c r="GI98" s="28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7" t="str">
        <f>IF(ISBLANK(GK8),"",GK8)</f>
        <v/>
      </c>
      <c r="GO98" s="287"/>
      <c r="GP98" s="28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7" t="str">
        <f>IF(ISBLANK(GR8),"",GR8)</f>
        <v/>
      </c>
      <c r="GV98" s="287"/>
      <c r="GW98" s="28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7" t="str">
        <f>IF(ISBLANK(GY8),"",GY8)</f>
        <v/>
      </c>
      <c r="HC98" s="287"/>
      <c r="HD98" s="28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7" t="str">
        <f>IF(ISBLANK(HF8),"",HF8)</f>
        <v/>
      </c>
      <c r="HJ98" s="287"/>
      <c r="HK98" s="28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7" t="str">
        <f>IF(ISBLANK(HM8),"",HM8)</f>
        <v/>
      </c>
      <c r="HQ98" s="287"/>
      <c r="HR98" s="28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7" t="str">
        <f>IF(ISBLANK(HT8),"",HT8)</f>
        <v/>
      </c>
      <c r="HX98" s="287"/>
      <c r="HY98" s="28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7" t="str">
        <f>IF(ISBLANK(IA8),"",IA8)</f>
        <v/>
      </c>
      <c r="IE98" s="287"/>
      <c r="IF98" s="28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7" t="str">
        <f>IF(ISBLANK(IH8),"",IH8)</f>
        <v/>
      </c>
      <c r="IL98" s="287"/>
      <c r="IM98" s="28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7" t="str">
        <f>IF(ISBLANK(IO8),"",IO8)</f>
        <v/>
      </c>
      <c r="IS98" s="287"/>
      <c r="IT98" s="28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7" t="str">
        <f>IF(ISBLANK(IV8),"",IV8)</f>
        <v/>
      </c>
      <c r="IZ98" s="287"/>
      <c r="JA98" s="28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7" t="str">
        <f>IF(ISBLANK(JC8),"",JC8)</f>
        <v>Vinícius</v>
      </c>
      <c r="JG98" s="287"/>
      <c r="JH98" s="28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7" t="str">
        <f>IF(ISBLANK(JJ8),"",JJ8)</f>
        <v/>
      </c>
      <c r="JN98" s="287"/>
      <c r="JO98" s="28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7" t="str">
        <f>IF(ISBLANK(JQ8),"",JQ8)</f>
        <v/>
      </c>
      <c r="JU98" s="287"/>
      <c r="JV98" s="28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7" t="str">
        <f>IF(ISBLANK(JX8),"",JX8)</f>
        <v/>
      </c>
      <c r="KB98" s="287"/>
      <c r="KC98" s="28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7" t="str">
        <f>IF(ISBLANK(KE8),"",KE8)</f>
        <v/>
      </c>
      <c r="KI98" s="287"/>
      <c r="KJ98" s="288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7" t="str">
        <f>IF(ISBLANK(KL8),"",KL8)</f>
        <v>Salah</v>
      </c>
      <c r="KP98" s="287"/>
      <c r="KQ98" s="28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7" t="str">
        <f>IF(ISBLANK(KS8),"",KS8)</f>
        <v/>
      </c>
      <c r="KW98" s="287"/>
      <c r="KX98" s="28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7" t="str">
        <f>IF(ISBLANK(KZ8),"",KZ8)</f>
        <v/>
      </c>
      <c r="LD98" s="287"/>
      <c r="LE98" s="28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7" t="str">
        <f>IF(ISBLANK(LG8),"",LG8)</f>
        <v/>
      </c>
      <c r="LK98" s="287"/>
      <c r="LL98" s="28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7" t="str">
        <f>IF(ISBLANK(LN8),"",LN8)</f>
        <v/>
      </c>
      <c r="LR98" s="287"/>
      <c r="LS98" s="288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7" t="str">
        <f>IF(ISBLANK(LU8),"",LU8)</f>
        <v>De Bruyne</v>
      </c>
      <c r="LY98" s="287"/>
      <c r="LZ98" s="288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7" t="str">
        <f>IF(ISBLANK(MB8),"",MB8)</f>
        <v>Salah</v>
      </c>
      <c r="MF98" s="287"/>
      <c r="MG98" s="28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7" t="str">
        <f>IF(ISBLANK(MI8),"",MI8)</f>
        <v/>
      </c>
      <c r="MM98" s="287"/>
      <c r="MN98" s="288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7" t="str">
        <f>IF(ISBLANK(MP8),"",MP8)</f>
        <v>Jota</v>
      </c>
      <c r="MT98" s="287"/>
      <c r="MU98" s="28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7" t="str">
        <f>IF(ISBLANK(MW8),"",MW8)</f>
        <v/>
      </c>
      <c r="NA98" s="287"/>
      <c r="NB98" s="288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7" t="str">
        <f>IF(ISBLANK(ND8),"",ND8)</f>
        <v>Salah</v>
      </c>
      <c r="NH98" s="287"/>
      <c r="NI98" s="28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7" t="str">
        <f>IF(ISBLANK(NK8),"",NK8)</f>
        <v/>
      </c>
      <c r="NO98" s="287"/>
      <c r="NP98" s="28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7" t="str">
        <f>IF(ISBLANK(NR8),"",NR8)</f>
        <v/>
      </c>
      <c r="NV98" s="287"/>
      <c r="NW98" s="288"/>
      <c r="NX98" s="148"/>
      <c r="NY98" s="153"/>
      <c r="NZ98" s="151">
        <f>IF(ISBLANK(NY8),"",COUNTIF(Tipy!$LY$6:$LY$84,Výsledky!OB98))</f>
        <v>1</v>
      </c>
      <c r="OA98" s="154">
        <f>IF(ISBLANK(NY8),"",NZ98/NY92)</f>
        <v>2.8571428571428571E-2</v>
      </c>
      <c r="OB98" s="287" t="str">
        <f>IF(ISBLANK(NY8),"",NY8)</f>
        <v>Kane</v>
      </c>
      <c r="OC98" s="287"/>
      <c r="OD98" s="28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7" t="str">
        <f>IF(ISBLANK(OF8),"",OF8)</f>
        <v/>
      </c>
      <c r="OJ98" s="287"/>
      <c r="OK98" s="28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7" t="str">
        <f>IF(ISBLANK(OM8),"",OM8)</f>
        <v/>
      </c>
      <c r="OQ98" s="287"/>
      <c r="OR98" s="28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7" t="str">
        <f>IF(ISBLANK(OT8),"",OT8)</f>
        <v/>
      </c>
      <c r="OX98" s="287"/>
      <c r="OY98" s="28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7" t="str">
        <f>IF(ISBLANK(PA8),"",PA8)</f>
        <v/>
      </c>
      <c r="PE98" s="287"/>
      <c r="PF98" s="28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7" t="str">
        <f>IF(ISBLANK(PH8),"",PH8)</f>
        <v/>
      </c>
      <c r="PL98" s="287"/>
      <c r="PM98" s="28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7" t="str">
        <f>IF(ISBLANK(PO8),"",PO8)</f>
        <v/>
      </c>
      <c r="PS98" s="287"/>
      <c r="PT98" s="28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7" t="str">
        <f>IF(ISBLANK(PV8),"",PV8)</f>
        <v/>
      </c>
      <c r="PZ98" s="287"/>
      <c r="QA98" s="28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7" t="str">
        <f>IF(ISBLANK(QC8),"",QC8)</f>
        <v/>
      </c>
      <c r="QG98" s="287"/>
      <c r="QH98" s="288"/>
      <c r="QI98" s="130"/>
      <c r="QJ98" s="130"/>
    </row>
    <row r="99" spans="1:452" ht="15" customHeight="1">
      <c r="A99" s="33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7" t="str">
        <f>IF(ISBLANK(D9),"",D9)</f>
        <v/>
      </c>
      <c r="H99" s="287"/>
      <c r="I99" s="28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7" t="str">
        <f>IF(ISBLANK(K9),"",K9)</f>
        <v/>
      </c>
      <c r="O99" s="287"/>
      <c r="P99" s="28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7" t="str">
        <f>IF(ISBLANK(R9),"",R9)</f>
        <v/>
      </c>
      <c r="V99" s="287"/>
      <c r="W99" s="28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7" t="str">
        <f>IF(ISBLANK(Y9),"",Y9)</f>
        <v/>
      </c>
      <c r="AC99" s="287"/>
      <c r="AD99" s="28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7" t="str">
        <f>IF(ISBLANK(AF9),"",AF9)</f>
        <v>Firmino</v>
      </c>
      <c r="AJ99" s="287"/>
      <c r="AK99" s="28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7" t="str">
        <f>IF(ISBLANK(AM9),"",AM9)</f>
        <v/>
      </c>
      <c r="AQ99" s="287"/>
      <c r="AR99" s="28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7" t="str">
        <f>IF(ISBLANK(AT9),"",AT9)</f>
        <v/>
      </c>
      <c r="AX99" s="287"/>
      <c r="AY99" s="28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7" t="str">
        <f>IF(ISBLANK(BA9),"",BA9)</f>
        <v/>
      </c>
      <c r="BE99" s="287"/>
      <c r="BF99" s="28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7" t="str">
        <f>IF(ISBLANK(BH9),"",BH9)</f>
        <v/>
      </c>
      <c r="BL99" s="287"/>
      <c r="BM99" s="28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7" t="str">
        <f>IF(ISBLANK(BO9),"",BO9)</f>
        <v/>
      </c>
      <c r="BS99" s="287"/>
      <c r="BT99" s="28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7" t="str">
        <f>IF(ISBLANK(BV9),"",BV9)</f>
        <v/>
      </c>
      <c r="BZ99" s="287"/>
      <c r="CA99" s="28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7" t="str">
        <f>IF(ISBLANK(CC9),"",CC9)</f>
        <v/>
      </c>
      <c r="CG99" s="287"/>
      <c r="CH99" s="28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7" t="str">
        <f>IF(ISBLANK(CJ9),"",CJ9)</f>
        <v/>
      </c>
      <c r="CN99" s="287"/>
      <c r="CO99" s="28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7" t="str">
        <f>IF(ISBLANK(CQ9),"",CQ9)</f>
        <v>Firmino</v>
      </c>
      <c r="CU99" s="287"/>
      <c r="CV99" s="28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7" t="str">
        <f>IF(ISBLANK(CX9),"",CX9)</f>
        <v>Elliott</v>
      </c>
      <c r="DB99" s="287"/>
      <c r="DC99" s="28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7" t="str">
        <f>IF(ISBLANK(DE9),"",DE9)</f>
        <v/>
      </c>
      <c r="DI99" s="287"/>
      <c r="DJ99" s="28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7" t="str">
        <f>IF(ISBLANK(DL9),"",DL9)</f>
        <v/>
      </c>
      <c r="DP99" s="287"/>
      <c r="DQ99" s="28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7" t="str">
        <f>IF(ISBLANK(DS9),"",DS9)</f>
        <v/>
      </c>
      <c r="DW99" s="287"/>
      <c r="DX99" s="28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7" t="str">
        <f>IF(ISBLANK(DZ9),"",DZ9)</f>
        <v/>
      </c>
      <c r="ED99" s="287"/>
      <c r="EE99" s="28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7" t="str">
        <f>IF(ISBLANK(EG9),"",EG9)</f>
        <v/>
      </c>
      <c r="EK99" s="287"/>
      <c r="EL99" s="28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7" t="str">
        <f>IF(ISBLANK(EN9),"",EN9)</f>
        <v/>
      </c>
      <c r="ER99" s="287"/>
      <c r="ES99" s="28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7" t="str">
        <f>IF(ISBLANK(EU9),"",EU9)</f>
        <v/>
      </c>
      <c r="EY99" s="287"/>
      <c r="EZ99" s="28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7" t="str">
        <f>IF(ISBLANK(FB9),"",FB9)</f>
        <v/>
      </c>
      <c r="FF99" s="287"/>
      <c r="FG99" s="28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7" t="str">
        <f>IF(ISBLANK(FI9),"",FI9)</f>
        <v/>
      </c>
      <c r="FM99" s="287"/>
      <c r="FN99" s="28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7" t="str">
        <f>IF(ISBLANK(FP9),"",FP9)</f>
        <v/>
      </c>
      <c r="FT99" s="287"/>
      <c r="FU99" s="28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7" t="str">
        <f>IF(ISBLANK(FW9),"",FW9)</f>
        <v/>
      </c>
      <c r="GA99" s="287"/>
      <c r="GB99" s="28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7" t="str">
        <f>IF(ISBLANK(GD9),"",GD9)</f>
        <v/>
      </c>
      <c r="GH99" s="287"/>
      <c r="GI99" s="28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7" t="str">
        <f>IF(ISBLANK(GK9),"",GK9)</f>
        <v/>
      </c>
      <c r="GO99" s="287"/>
      <c r="GP99" s="28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7" t="str">
        <f>IF(ISBLANK(GR9),"",GR9)</f>
        <v/>
      </c>
      <c r="GV99" s="287"/>
      <c r="GW99" s="28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7" t="str">
        <f>IF(ISBLANK(GY9),"",GY9)</f>
        <v/>
      </c>
      <c r="HC99" s="287"/>
      <c r="HD99" s="28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7" t="str">
        <f>IF(ISBLANK(HF9),"",HF9)</f>
        <v/>
      </c>
      <c r="HJ99" s="287"/>
      <c r="HK99" s="28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7" t="str">
        <f>IF(ISBLANK(HM9),"",HM9)</f>
        <v/>
      </c>
      <c r="HQ99" s="287"/>
      <c r="HR99" s="28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7" t="str">
        <f>IF(ISBLANK(HT9),"",HT9)</f>
        <v/>
      </c>
      <c r="HX99" s="287"/>
      <c r="HY99" s="28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7" t="str">
        <f>IF(ISBLANK(IA9),"",IA9)</f>
        <v/>
      </c>
      <c r="IE99" s="287"/>
      <c r="IF99" s="28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7" t="str">
        <f>IF(ISBLANK(IH9),"",IH9)</f>
        <v/>
      </c>
      <c r="IL99" s="287"/>
      <c r="IM99" s="28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7" t="str">
        <f>IF(ISBLANK(IO9),"",IO9)</f>
        <v/>
      </c>
      <c r="IS99" s="287"/>
      <c r="IT99" s="28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7" t="str">
        <f>IF(ISBLANK(IV9),"",IV9)</f>
        <v/>
      </c>
      <c r="IZ99" s="287"/>
      <c r="JA99" s="28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7" t="str">
        <f>IF(ISBLANK(JC9),"",JC9)</f>
        <v>Benzema</v>
      </c>
      <c r="JG99" s="287"/>
      <c r="JH99" s="28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7" t="str">
        <f>IF(ISBLANK(JJ9),"",JJ9)</f>
        <v/>
      </c>
      <c r="JN99" s="287"/>
      <c r="JO99" s="28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7" t="str">
        <f>IF(ISBLANK(JQ9),"",JQ9)</f>
        <v/>
      </c>
      <c r="JU99" s="287"/>
      <c r="JV99" s="28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7" t="str">
        <f>IF(ISBLANK(JX9),"",JX9)</f>
        <v/>
      </c>
      <c r="KB99" s="287"/>
      <c r="KC99" s="28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7" t="str">
        <f>IF(ISBLANK(KE9),"",KE9)</f>
        <v/>
      </c>
      <c r="KI99" s="287"/>
      <c r="KJ99" s="288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7" t="str">
        <f>IF(ISBLANK(KL9),"",KL9)</f>
        <v>Firmino</v>
      </c>
      <c r="KP99" s="287"/>
      <c r="KQ99" s="28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7" t="str">
        <f>IF(ISBLANK(KS9),"",KS9)</f>
        <v/>
      </c>
      <c r="KW99" s="287"/>
      <c r="KX99" s="28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7" t="str">
        <f>IF(ISBLANK(KZ9),"",KZ9)</f>
        <v/>
      </c>
      <c r="LD99" s="287"/>
      <c r="LE99" s="28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7" t="str">
        <f>IF(ISBLANK(LG9),"",LG9)</f>
        <v/>
      </c>
      <c r="LK99" s="287"/>
      <c r="LL99" s="28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7" t="str">
        <f>IF(ISBLANK(LN9),"",LN9)</f>
        <v/>
      </c>
      <c r="LR99" s="287"/>
      <c r="LS99" s="288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7" t="str">
        <f>IF(ISBLANK(LU9),"",LU9)</f>
        <v>Grealish</v>
      </c>
      <c r="LY99" s="287"/>
      <c r="LZ99" s="288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7" t="str">
        <f>IF(ISBLANK(MB9),"",MB9)</f>
        <v>Firmino</v>
      </c>
      <c r="MF99" s="287"/>
      <c r="MG99" s="28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7" t="str">
        <f>IF(ISBLANK(MI9),"",MI9)</f>
        <v/>
      </c>
      <c r="MM99" s="287"/>
      <c r="MN99" s="288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7" t="str">
        <f>IF(ISBLANK(MP9),"",MP9)</f>
        <v>Nunez</v>
      </c>
      <c r="MT99" s="287"/>
      <c r="MU99" s="28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7" t="str">
        <f>IF(ISBLANK(MW9),"",MW9)</f>
        <v/>
      </c>
      <c r="NA99" s="287"/>
      <c r="NB99" s="28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7" t="str">
        <f>IF(ISBLANK(ND9),"",ND9)</f>
        <v/>
      </c>
      <c r="NH99" s="287"/>
      <c r="NI99" s="28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7" t="str">
        <f>IF(ISBLANK(NK9),"",NK9)</f>
        <v/>
      </c>
      <c r="NO99" s="287"/>
      <c r="NP99" s="28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7" t="str">
        <f>IF(ISBLANK(NR9),"",NR9)</f>
        <v/>
      </c>
      <c r="NV99" s="287"/>
      <c r="NW99" s="288"/>
      <c r="NX99" s="148"/>
      <c r="NY99" s="153"/>
      <c r="NZ99" s="151">
        <f>IF(ISBLANK(NY9),"",COUNTIF(Tipy!$LY$6:$LY$84,Výsledky!OB99))</f>
        <v>4</v>
      </c>
      <c r="OA99" s="154">
        <f>IF(ISBLANK(NY9),"",NZ99/NY92)</f>
        <v>0.11428571428571428</v>
      </c>
      <c r="OB99" s="287" t="str">
        <f>IF(ISBLANK(NY9),"",NY9)</f>
        <v>Jota</v>
      </c>
      <c r="OC99" s="287"/>
      <c r="OD99" s="28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7" t="str">
        <f>IF(ISBLANK(OF9),"",OF9)</f>
        <v/>
      </c>
      <c r="OJ99" s="287"/>
      <c r="OK99" s="28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7" t="str">
        <f>IF(ISBLANK(OM9),"",OM9)</f>
        <v/>
      </c>
      <c r="OQ99" s="287"/>
      <c r="OR99" s="28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7" t="str">
        <f>IF(ISBLANK(OT9),"",OT9)</f>
        <v/>
      </c>
      <c r="OX99" s="287"/>
      <c r="OY99" s="28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7" t="str">
        <f>IF(ISBLANK(PA9),"",PA9)</f>
        <v/>
      </c>
      <c r="PE99" s="287"/>
      <c r="PF99" s="28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7" t="str">
        <f>IF(ISBLANK(PH9),"",PH9)</f>
        <v/>
      </c>
      <c r="PL99" s="287"/>
      <c r="PM99" s="28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7" t="str">
        <f>IF(ISBLANK(PO9),"",PO9)</f>
        <v/>
      </c>
      <c r="PS99" s="287"/>
      <c r="PT99" s="28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7" t="str">
        <f>IF(ISBLANK(PV9),"",PV9)</f>
        <v/>
      </c>
      <c r="PZ99" s="287"/>
      <c r="QA99" s="28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7" t="str">
        <f>IF(ISBLANK(QC9),"",QC9)</f>
        <v/>
      </c>
      <c r="QG99" s="287"/>
      <c r="QH99" s="288"/>
      <c r="QI99" s="130"/>
      <c r="QJ99" s="130"/>
    </row>
    <row r="100" spans="1:452" ht="15" customHeight="1">
      <c r="A100" s="333"/>
      <c r="B100" s="150" t="s">
        <v>177</v>
      </c>
      <c r="C100" s="144"/>
      <c r="D100" s="286">
        <f>IF(ISBLANK(I3),"",COUNTIF(G12:G90,"=20")+COUNTIF(G12:G90,"=30"))</f>
        <v>11</v>
      </c>
      <c r="E100" s="286"/>
      <c r="F100" s="284">
        <f>IF(ISBLANK(I3),"",D100/D92)</f>
        <v>0.19298245614035087</v>
      </c>
      <c r="G100" s="284"/>
      <c r="H100" s="141"/>
      <c r="I100" s="155"/>
      <c r="J100" s="147"/>
      <c r="K100" s="286">
        <f>IF(ISBLANK(P3),"",COUNTIF(N12:N90,"=20")+COUNTIF(N12:N90,"=30"))</f>
        <v>7</v>
      </c>
      <c r="L100" s="286"/>
      <c r="M100" s="284">
        <f>IF(ISBLANK(P3),"",K100/K92)</f>
        <v>0.11666666666666667</v>
      </c>
      <c r="N100" s="284"/>
      <c r="O100" s="141"/>
      <c r="P100" s="155"/>
      <c r="Q100" s="148"/>
      <c r="R100" s="286">
        <f>IF(ISBLANK(W3),"",COUNTIF(U12:U90,"=20")+COUNTIF(U12:U90,"=30"))</f>
        <v>0</v>
      </c>
      <c r="S100" s="286"/>
      <c r="T100" s="284">
        <f>IF(ISBLANK(W3),"",R100/R92)</f>
        <v>0</v>
      </c>
      <c r="U100" s="284"/>
      <c r="V100" s="141"/>
      <c r="W100" s="155"/>
      <c r="X100" s="148"/>
      <c r="Y100" s="286">
        <f>IF(ISBLANK(AD3),"",COUNTIF(AB12:AB90,"=20")+COUNTIF(AB12:AB90,"=30"))</f>
        <v>0</v>
      </c>
      <c r="Z100" s="286"/>
      <c r="AA100" s="284">
        <f>IF(ISBLANK(AD3),"",Y100/Y92)</f>
        <v>0</v>
      </c>
      <c r="AB100" s="284"/>
      <c r="AC100" s="141"/>
      <c r="AD100" s="155"/>
      <c r="AE100" s="148"/>
      <c r="AF100" s="286">
        <f>IF(ISBLANK(AK3),"",COUNTIF(AI12:AI90,"=20")+COUNTIF(AI12:AI90,"=30"))</f>
        <v>5</v>
      </c>
      <c r="AG100" s="286"/>
      <c r="AH100" s="284">
        <f>IF(ISBLANK(AK3),"",AF100/AF92)</f>
        <v>8.4745762711864403E-2</v>
      </c>
      <c r="AI100" s="284"/>
      <c r="AJ100" s="141"/>
      <c r="AK100" s="155"/>
      <c r="AL100" s="148"/>
      <c r="AM100" s="286">
        <f>IF(ISBLANK(AR3),"",COUNTIF(AP12:AP90,"=20")+COUNTIF(AP12:AP90,"=30"))</f>
        <v>16</v>
      </c>
      <c r="AN100" s="286"/>
      <c r="AO100" s="284">
        <f>IF(ISBLANK(AR3),"",AM100/AM92)</f>
        <v>0.25806451612903225</v>
      </c>
      <c r="AP100" s="284"/>
      <c r="AQ100" s="141"/>
      <c r="AR100" s="155"/>
      <c r="AS100" s="148"/>
      <c r="AT100" s="286">
        <f>IF(ISBLANK(AY3),"",COUNTIF(AW12:AW90,"=20")+COUNTIF(AW12:AW90,"=30"))</f>
        <v>0</v>
      </c>
      <c r="AU100" s="286"/>
      <c r="AV100" s="284">
        <f>IF(ISBLANK(AY3),"",AT100/AT92)</f>
        <v>0</v>
      </c>
      <c r="AW100" s="284"/>
      <c r="AX100" s="141"/>
      <c r="AY100" s="155"/>
      <c r="AZ100" s="148"/>
      <c r="BA100" s="286">
        <f>IF(ISBLANK(BF3),"",COUNTIF(BD12:BD90,"=20")+COUNTIF(BD12:BD90,"=30"))</f>
        <v>3</v>
      </c>
      <c r="BB100" s="286"/>
      <c r="BC100" s="284">
        <f>IF(ISBLANK(BF3),"",BA100/BA92)</f>
        <v>5.0847457627118647E-2</v>
      </c>
      <c r="BD100" s="284"/>
      <c r="BE100" s="141"/>
      <c r="BF100" s="155"/>
      <c r="BG100" s="148"/>
      <c r="BH100" s="286">
        <f>IF(ISBLANK(BM3),"",COUNTIF(BK12:BK90,"=20")+COUNTIF(BK12:BK90,"=30"))</f>
        <v>5</v>
      </c>
      <c r="BI100" s="286"/>
      <c r="BJ100" s="284">
        <f>IF(ISBLANK(BM3),"",BH100/BH92)</f>
        <v>0.1388888888888889</v>
      </c>
      <c r="BK100" s="284"/>
      <c r="BL100" s="141"/>
      <c r="BM100" s="155"/>
      <c r="BN100" s="148"/>
      <c r="BO100" s="286">
        <f>IF(ISBLANK(BT3),"",COUNTIF(BR12:BR90,"=20")+COUNTIF(BR12:BR90,"=30"))</f>
        <v>3</v>
      </c>
      <c r="BP100" s="286"/>
      <c r="BQ100" s="284">
        <f>IF(ISBLANK(BT3),"",BO100/BO92)</f>
        <v>5.4545454545454543E-2</v>
      </c>
      <c r="BR100" s="284"/>
      <c r="BS100" s="141"/>
      <c r="BT100" s="155"/>
      <c r="BU100" s="148"/>
      <c r="BV100" s="286">
        <f>IF(ISBLANK(CA3),"",COUNTIF(BY12:BY90,"=20")+COUNTIF(BY12:BY90,"=30"))</f>
        <v>0</v>
      </c>
      <c r="BW100" s="286"/>
      <c r="BX100" s="284">
        <f>IF(ISBLANK(CA3),"",BV100/BV92)</f>
        <v>0</v>
      </c>
      <c r="BY100" s="284"/>
      <c r="BZ100" s="141"/>
      <c r="CA100" s="155"/>
      <c r="CB100" s="148"/>
      <c r="CC100" s="286">
        <f>IF(ISBLANK(CH3),"",COUNTIF(CF12:CF90,"=20")+COUNTIF(CF12:CF90,"=30"))</f>
        <v>20</v>
      </c>
      <c r="CD100" s="286"/>
      <c r="CE100" s="284">
        <f>IF(ISBLANK(CH3),"",CC100/CC92)</f>
        <v>0.38461538461538464</v>
      </c>
      <c r="CF100" s="284"/>
      <c r="CG100" s="141"/>
      <c r="CH100" s="155"/>
      <c r="CI100" s="148"/>
      <c r="CJ100" s="286">
        <f>IF(ISBLANK(CO3),"",COUNTIF(CM12:CM90,"=20")+COUNTIF(CM12:CM90,"=30"))</f>
        <v>0</v>
      </c>
      <c r="CK100" s="286"/>
      <c r="CL100" s="284">
        <f>IF(ISBLANK(CO3),"",CJ100/CJ92)</f>
        <v>0</v>
      </c>
      <c r="CM100" s="284"/>
      <c r="CN100" s="141"/>
      <c r="CO100" s="155"/>
      <c r="CP100" s="148"/>
      <c r="CQ100" s="286">
        <f>IF(ISBLANK(CV3),"",COUNTIF(CT12:CT90,"=20")+COUNTIF(CT12:CT90,"=30"))</f>
        <v>12</v>
      </c>
      <c r="CR100" s="286"/>
      <c r="CS100" s="284">
        <f>IF(ISBLANK(CV3),"",CQ100/CQ92)</f>
        <v>0.25531914893617019</v>
      </c>
      <c r="CT100" s="284"/>
      <c r="CU100" s="141"/>
      <c r="CV100" s="155"/>
      <c r="CW100" s="148"/>
      <c r="CX100" s="286">
        <f>IF(ISBLANK(DC3),"",COUNTIF(DA12:DA90,"=20")+COUNTIF(DA12:DA90,"=30"))</f>
        <v>27</v>
      </c>
      <c r="CY100" s="286"/>
      <c r="CZ100" s="284">
        <f>IF(ISBLANK(DC3),"",CX100/CX92)</f>
        <v>0.55102040816326525</v>
      </c>
      <c r="DA100" s="284"/>
      <c r="DB100" s="141"/>
      <c r="DC100" s="155"/>
      <c r="DD100" s="148"/>
      <c r="DE100" s="286">
        <f>IF(ISBLANK(DJ3),"",COUNTIF(DH12:DH90,"=20")+COUNTIF(DH12:DH90,"=30"))</f>
        <v>0</v>
      </c>
      <c r="DF100" s="286"/>
      <c r="DG100" s="284">
        <f>IF(ISBLANK(DJ3),"",DE100/DE92)</f>
        <v>0</v>
      </c>
      <c r="DH100" s="284"/>
      <c r="DI100" s="141"/>
      <c r="DJ100" s="155"/>
      <c r="DK100" s="148"/>
      <c r="DL100" s="286">
        <f>IF(ISBLANK(DQ3),"",COUNTIF(DO12:DO90,"=20")+COUNTIF(DO12:DO90,"=30"))</f>
        <v>0</v>
      </c>
      <c r="DM100" s="286"/>
      <c r="DN100" s="284">
        <f>IF(ISBLANK(DQ3),"",DL100/DL92)</f>
        <v>0</v>
      </c>
      <c r="DO100" s="284"/>
      <c r="DP100" s="141"/>
      <c r="DQ100" s="155"/>
      <c r="DR100" s="148"/>
      <c r="DS100" s="286">
        <f>IF(ISBLANK(DX3),"",COUNTIF(DV12:DV90,"=20")+COUNTIF(DV12:DV90,"=30"))</f>
        <v>0</v>
      </c>
      <c r="DT100" s="286"/>
      <c r="DU100" s="284">
        <f>IF(ISBLANK(DX3),"",DS100/DS92)</f>
        <v>0</v>
      </c>
      <c r="DV100" s="284"/>
      <c r="DW100" s="141"/>
      <c r="DX100" s="155"/>
      <c r="DY100" s="148"/>
      <c r="DZ100" s="286">
        <f>IF(ISBLANK(EE3),"",COUNTIF(EC12:EC90,"=20")+COUNTIF(EC12:EC90,"=30"))</f>
        <v>13</v>
      </c>
      <c r="EA100" s="286"/>
      <c r="EB100" s="284">
        <f>IF(ISBLANK(EE3),"",DZ100/DZ92)</f>
        <v>0.25490196078431371</v>
      </c>
      <c r="EC100" s="284"/>
      <c r="ED100" s="141"/>
      <c r="EE100" s="155"/>
      <c r="EF100" s="148"/>
      <c r="EG100" s="286">
        <f>IF(ISBLANK(EL3),"",COUNTIF(EJ12:EJ90,"=20")+COUNTIF(EJ12:EJ90,"=30"))</f>
        <v>8</v>
      </c>
      <c r="EH100" s="286"/>
      <c r="EI100" s="284">
        <f>IF(ISBLANK(EL3),"",EG100/EG92)</f>
        <v>0.16666666666666666</v>
      </c>
      <c r="EJ100" s="284"/>
      <c r="EK100" s="141"/>
      <c r="EL100" s="155"/>
      <c r="EM100" s="148"/>
      <c r="EN100" s="286">
        <f>IF(ISBLANK(ES3),"",COUNTIF(EQ12:EQ90,"=20")+COUNTIF(EQ12:EQ90,"=30"))</f>
        <v>1</v>
      </c>
      <c r="EO100" s="286"/>
      <c r="EP100" s="284">
        <f>IF(ISBLANK(ES3),"",EN100/EN92)</f>
        <v>2.1739130434782608E-2</v>
      </c>
      <c r="EQ100" s="284"/>
      <c r="ER100" s="141"/>
      <c r="ES100" s="155"/>
      <c r="ET100" s="148"/>
      <c r="EU100" s="286">
        <f>IF(ISBLANK(EZ3),"",COUNTIF(EX12:EX90,"=20")+COUNTIF(EX12:EX90,"=30"))</f>
        <v>2</v>
      </c>
      <c r="EV100" s="286"/>
      <c r="EW100" s="284">
        <f>IF(ISBLANK(EZ3),"",EU100/EU92)</f>
        <v>0.04</v>
      </c>
      <c r="EX100" s="284"/>
      <c r="EY100" s="141"/>
      <c r="EZ100" s="155"/>
      <c r="FA100" s="148"/>
      <c r="FB100" s="286">
        <f>IF(ISBLANK(FG3),"",COUNTIF(FE12:FE90,"=20")+COUNTIF(FE12:FE90,"=30"))</f>
        <v>0</v>
      </c>
      <c r="FC100" s="286"/>
      <c r="FD100" s="284">
        <f>IF(ISBLANK(FG3),"",FB100/FB92)</f>
        <v>0</v>
      </c>
      <c r="FE100" s="284"/>
      <c r="FF100" s="141"/>
      <c r="FG100" s="155"/>
      <c r="FH100" s="148"/>
      <c r="FI100" s="286">
        <f>IF(ISBLANK(FN3),"",COUNTIF(FL12:FL90,"=20")+COUNTIF(FL12:FL90,"=30"))</f>
        <v>12</v>
      </c>
      <c r="FJ100" s="286"/>
      <c r="FK100" s="284">
        <f>IF(ISBLANK(FN3),"",FI100/FI92)</f>
        <v>0.27906976744186046</v>
      </c>
      <c r="FL100" s="284"/>
      <c r="FM100" s="141"/>
      <c r="FN100" s="155"/>
      <c r="FO100" s="148"/>
      <c r="FP100" s="286">
        <f>IF(ISBLANK(FU3),"",COUNTIF(FS12:FS90,"=20")+COUNTIF(FS12:FS90,"=30"))</f>
        <v>4</v>
      </c>
      <c r="FQ100" s="286"/>
      <c r="FR100" s="284">
        <f>IF(ISBLANK(FU3),"",FP100/FP92)</f>
        <v>9.7560975609756101E-2</v>
      </c>
      <c r="FS100" s="284"/>
      <c r="FT100" s="141"/>
      <c r="FU100" s="155"/>
      <c r="FV100" s="148"/>
      <c r="FW100" s="286">
        <f>IF(ISBLANK(GB3),"",COUNTIF(FZ12:FZ90,"=20")+COUNTIF(FZ12:FZ90,"=30"))</f>
        <v>23</v>
      </c>
      <c r="FX100" s="286"/>
      <c r="FY100" s="284">
        <f>IF(ISBLANK(GB3),"",FW100/FW92)</f>
        <v>0.58974358974358976</v>
      </c>
      <c r="FZ100" s="284"/>
      <c r="GA100" s="141"/>
      <c r="GB100" s="155"/>
      <c r="GC100" s="148"/>
      <c r="GD100" s="286">
        <f>IF(ISBLANK(GI3),"",COUNTIF(GG12:GG90,"=20")+COUNTIF(GG12:GG90,"=30"))</f>
        <v>0</v>
      </c>
      <c r="GE100" s="286"/>
      <c r="GF100" s="284">
        <f>IF(ISBLANK(GI3),"",GD100/GD92)</f>
        <v>0</v>
      </c>
      <c r="GG100" s="284"/>
      <c r="GH100" s="141"/>
      <c r="GI100" s="155"/>
      <c r="GJ100" s="148"/>
      <c r="GK100" s="286">
        <f>IF(ISBLANK(GP3),"",COUNTIF(GN12:GN90,"=20")+COUNTIF(GN12:GN90,"=30"))</f>
        <v>12</v>
      </c>
      <c r="GL100" s="286"/>
      <c r="GM100" s="284">
        <f>IF(ISBLANK(GP3),"",GK100/GK92)</f>
        <v>0.2608695652173913</v>
      </c>
      <c r="GN100" s="284"/>
      <c r="GO100" s="141"/>
      <c r="GP100" s="155"/>
      <c r="GQ100" s="148"/>
      <c r="GR100" s="286">
        <f>IF(ISBLANK(GW3),"",COUNTIF(GU12:GU90,"=20")+COUNTIF(GU12:GU90,"=30"))</f>
        <v>1</v>
      </c>
      <c r="GS100" s="286"/>
      <c r="GT100" s="284">
        <f>IF(ISBLANK(GW3),"",GR100/GR92)</f>
        <v>2.5000000000000001E-2</v>
      </c>
      <c r="GU100" s="284"/>
      <c r="GV100" s="141"/>
      <c r="GW100" s="155"/>
      <c r="GX100" s="148"/>
      <c r="GY100" s="286">
        <f>IF(ISBLANK(HD3),"",COUNTIF(HB12:HB90,"=20")+COUNTIF(HB12:HB90,"=30"))</f>
        <v>0</v>
      </c>
      <c r="GZ100" s="286"/>
      <c r="HA100" s="284">
        <f>IF(ISBLANK(HD3),"",GY100/GY92)</f>
        <v>0</v>
      </c>
      <c r="HB100" s="284"/>
      <c r="HC100" s="141"/>
      <c r="HD100" s="155"/>
      <c r="HE100" s="148"/>
      <c r="HF100" s="286">
        <f>IF(ISBLANK(HK3),"",COUNTIF(HI12:HI90,"=20")+COUNTIF(HI12:HI90,"=30"))</f>
        <v>0</v>
      </c>
      <c r="HG100" s="286"/>
      <c r="HH100" s="284">
        <f>IF(ISBLANK(HK3),"",HF100/HF92)</f>
        <v>0</v>
      </c>
      <c r="HI100" s="284"/>
      <c r="HJ100" s="141"/>
      <c r="HK100" s="155"/>
      <c r="HL100" s="148"/>
      <c r="HM100" s="286">
        <f>IF(ISBLANK(HR3),"",COUNTIF(HP12:HP90,"=20")+COUNTIF(HP12:HP90,"=30"))</f>
        <v>0</v>
      </c>
      <c r="HN100" s="286"/>
      <c r="HO100" s="284">
        <f>IF(ISBLANK(HR3),"",HM100/HM92)</f>
        <v>0</v>
      </c>
      <c r="HP100" s="284"/>
      <c r="HQ100" s="141"/>
      <c r="HR100" s="155"/>
      <c r="HS100" s="148"/>
      <c r="HT100" s="286" t="str">
        <f>IF(ISBLANK(HY3),"",COUNTIF(HW12:HW90,"=20")+COUNTIF(HW12:HW90,"=30"))</f>
        <v/>
      </c>
      <c r="HU100" s="286"/>
      <c r="HV100" s="284" t="str">
        <f>IF(ISBLANK(HY3),"",HT100/HT92)</f>
        <v/>
      </c>
      <c r="HW100" s="284"/>
      <c r="HX100" s="141"/>
      <c r="HY100" s="155"/>
      <c r="HZ100" s="148"/>
      <c r="IA100" s="286">
        <f>IF(ISBLANK(IF3),"",COUNTIF(ID12:ID90,"=20")+COUNTIF(ID12:ID90,"=30"))</f>
        <v>9</v>
      </c>
      <c r="IB100" s="286"/>
      <c r="IC100" s="284">
        <f>IF(ISBLANK(IF3),"",IA100/IA92)</f>
        <v>0.24324324324324326</v>
      </c>
      <c r="ID100" s="284"/>
      <c r="IE100" s="141"/>
      <c r="IF100" s="155"/>
      <c r="IG100" s="148"/>
      <c r="IH100" s="286" t="str">
        <f>IF(ISBLANK(IM3),"",COUNTIF(IK12:IK90,"=20")+COUNTIF(IK12:IK90,"=30"))</f>
        <v/>
      </c>
      <c r="II100" s="286"/>
      <c r="IJ100" s="284" t="str">
        <f>IF(ISBLANK(IM3),"",IH100/IH92)</f>
        <v/>
      </c>
      <c r="IK100" s="284"/>
      <c r="IL100" s="141"/>
      <c r="IM100" s="155"/>
      <c r="IN100" s="148"/>
      <c r="IO100" s="286">
        <f>IF(ISBLANK(IT3),"",COUNTIF(IR12:IR90,"=20")+COUNTIF(IR12:IR90,"=30"))</f>
        <v>0</v>
      </c>
      <c r="IP100" s="286"/>
      <c r="IQ100" s="284">
        <f>IF(ISBLANK(IT3),"",IO100/IO92)</f>
        <v>0</v>
      </c>
      <c r="IR100" s="284"/>
      <c r="IS100" s="141"/>
      <c r="IT100" s="155"/>
      <c r="IU100" s="148"/>
      <c r="IV100" s="286">
        <f>IF(ISBLANK(JA3),"",COUNTIF(IY12:IY90,"=20")+COUNTIF(IY12:IY90,"=30"))</f>
        <v>16</v>
      </c>
      <c r="IW100" s="286"/>
      <c r="IX100" s="284">
        <f>IF(ISBLANK(JA3),"",IV100/IV92)</f>
        <v>0.38095238095238093</v>
      </c>
      <c r="IY100" s="284"/>
      <c r="IZ100" s="141"/>
      <c r="JA100" s="155"/>
      <c r="JB100" s="148"/>
      <c r="JC100" s="286">
        <f>IF(ISBLANK(JH3),"",COUNTIF(JF12:JF90,"=20")+COUNTIF(JF12:JF90,"=30"))</f>
        <v>11</v>
      </c>
      <c r="JD100" s="286"/>
      <c r="JE100" s="284">
        <f>IF(ISBLANK(JH3),"",JC100/JC92)</f>
        <v>0.26190476190476192</v>
      </c>
      <c r="JF100" s="284"/>
      <c r="JG100" s="141"/>
      <c r="JH100" s="155"/>
      <c r="JI100" s="148"/>
      <c r="JJ100" s="286">
        <f>IF(ISBLANK(JO3),"",COUNTIF(JM12:JM90,"=20")+COUNTIF(JM12:JM90,"=30"))</f>
        <v>20</v>
      </c>
      <c r="JK100" s="286"/>
      <c r="JL100" s="284">
        <f>IF(ISBLANK(JO3),"",JJ100/JJ92)</f>
        <v>0.48780487804878048</v>
      </c>
      <c r="JM100" s="284"/>
      <c r="JN100" s="141"/>
      <c r="JO100" s="155"/>
      <c r="JP100" s="148"/>
      <c r="JQ100" s="286">
        <f>IF(ISBLANK(JV3),"",COUNTIF(JT12:JT90,"=20")+COUNTIF(JT12:JT90,"=30"))</f>
        <v>0</v>
      </c>
      <c r="JR100" s="286"/>
      <c r="JS100" s="284">
        <f>IF(ISBLANK(JV3),"",JQ100/JQ92)</f>
        <v>0</v>
      </c>
      <c r="JT100" s="284"/>
      <c r="JU100" s="141"/>
      <c r="JV100" s="155"/>
      <c r="JW100" s="148"/>
      <c r="JX100" s="286" t="str">
        <f>IF(ISBLANK(KC3),"",COUNTIF(KA12:KA90,"=20")+COUNTIF(KA12:KA90,"=30"))</f>
        <v/>
      </c>
      <c r="JY100" s="286"/>
      <c r="JZ100" s="284" t="str">
        <f>IF(ISBLANK(KC3),"",JX100/JX92)</f>
        <v/>
      </c>
      <c r="KA100" s="284"/>
      <c r="KB100" s="141"/>
      <c r="KC100" s="155"/>
      <c r="KD100" s="148"/>
      <c r="KE100" s="286" t="str">
        <f>IF(ISBLANK(KJ3),"",COUNTIF(KH12:KH90,"=20")+COUNTIF(KH12:KH90,"=30"))</f>
        <v/>
      </c>
      <c r="KF100" s="286"/>
      <c r="KG100" s="284" t="str">
        <f>IF(ISBLANK(KJ3),"",KE100/KE92)</f>
        <v/>
      </c>
      <c r="KH100" s="284"/>
      <c r="KI100" s="141"/>
      <c r="KJ100" s="155"/>
      <c r="KK100" s="148"/>
      <c r="KL100" s="286">
        <f>IF(ISBLANK(KQ3),"",COUNTIF(KO12:KO90,"=20")+COUNTIF(KO12:KO90,"=30"))</f>
        <v>18</v>
      </c>
      <c r="KM100" s="286"/>
      <c r="KN100" s="284">
        <f>IF(ISBLANK(KQ3),"",KL100/KL92)</f>
        <v>0.43902439024390244</v>
      </c>
      <c r="KO100" s="284"/>
      <c r="KP100" s="141"/>
      <c r="KQ100" s="155"/>
      <c r="KR100" s="148"/>
      <c r="KS100" s="286">
        <f>IF(ISBLANK(KX3),"",COUNTIF(KV12:KV90,"=20")+COUNTIF(KV12:KV90,"=30"))</f>
        <v>3</v>
      </c>
      <c r="KT100" s="286"/>
      <c r="KU100" s="284">
        <f>IF(ISBLANK(KX3),"",KS100/KS92)</f>
        <v>7.4999999999999997E-2</v>
      </c>
      <c r="KV100" s="284"/>
      <c r="KW100" s="141"/>
      <c r="KX100" s="155"/>
      <c r="KY100" s="149"/>
      <c r="KZ100" s="286">
        <f>IF(ISBLANK(LE3),"",COUNTIF(LC12:LC90,"=20")+COUNTIF(LC12:LC90,"=30"))</f>
        <v>0</v>
      </c>
      <c r="LA100" s="286"/>
      <c r="LB100" s="284">
        <f>IF(ISBLANK(LE3),"",KZ100/KZ92)</f>
        <v>0</v>
      </c>
      <c r="LC100" s="284"/>
      <c r="LD100" s="141"/>
      <c r="LE100" s="155"/>
      <c r="LF100" s="148"/>
      <c r="LG100" s="286" t="str">
        <f>IF(ISBLANK(LL3),"",COUNTIF(LJ12:LJ90,"=20")+COUNTIF(LJ12:LJ90,"=30"))</f>
        <v/>
      </c>
      <c r="LH100" s="286"/>
      <c r="LI100" s="284" t="str">
        <f>IF(ISBLANK(LL3),"",LG100/LG92)</f>
        <v/>
      </c>
      <c r="LJ100" s="284"/>
      <c r="LK100" s="141"/>
      <c r="LL100" s="155"/>
      <c r="LM100" s="148"/>
      <c r="LN100" s="286" t="str">
        <f>IF(ISBLANK(LS3),"",COUNTIF(LQ12:LQ90,"=20")+COUNTIF(LQ12:LQ90,"=30"))</f>
        <v/>
      </c>
      <c r="LO100" s="286"/>
      <c r="LP100" s="284" t="str">
        <f>IF(ISBLANK(LS3),"",LN100/LN92)</f>
        <v/>
      </c>
      <c r="LQ100" s="284"/>
      <c r="LR100" s="141"/>
      <c r="LS100" s="155"/>
      <c r="LT100" s="148"/>
      <c r="LU100" s="286">
        <f>IF(ISBLANK(LZ3),"",COUNTIF(LX12:LX90,"=20")+COUNTIF(LX12:LX90,"=30"))</f>
        <v>5</v>
      </c>
      <c r="LV100" s="286"/>
      <c r="LW100" s="284">
        <f>IF(ISBLANK(LZ3),"",LU100/LU92)</f>
        <v>0.13157894736842105</v>
      </c>
      <c r="LX100" s="284"/>
      <c r="LY100" s="141"/>
      <c r="LZ100" s="155"/>
      <c r="MA100" s="148"/>
      <c r="MB100" s="286">
        <f>IF(ISBLANK(MG3),"",COUNTIF(ME12:ME90,"=20")+COUNTIF(ME12:ME90,"=30"))</f>
        <v>5</v>
      </c>
      <c r="MC100" s="286"/>
      <c r="MD100" s="284">
        <f>IF(ISBLANK(MG3),"",MB100/MB92)</f>
        <v>0.14705882352941177</v>
      </c>
      <c r="ME100" s="284"/>
      <c r="MF100" s="141"/>
      <c r="MG100" s="155"/>
      <c r="MH100" s="148"/>
      <c r="MI100" s="286" t="str">
        <f>IF(ISBLANK(MN3),"",COUNTIF(ML12:ML90,"=20")+COUNTIF(ML12:ML90,"=30"))</f>
        <v/>
      </c>
      <c r="MJ100" s="286"/>
      <c r="MK100" s="284" t="str">
        <f>IF(ISBLANK(MN3),"",MI100/MI92)</f>
        <v/>
      </c>
      <c r="ML100" s="284"/>
      <c r="MM100" s="141"/>
      <c r="MN100" s="155"/>
      <c r="MO100" s="148"/>
      <c r="MP100" s="286">
        <f>IF(ISBLANK(MU3),"",COUNTIF(MS12:MS90,"=20")+COUNTIF(MS12:MS90,"=30"))</f>
        <v>17</v>
      </c>
      <c r="MQ100" s="286"/>
      <c r="MR100" s="284">
        <f>IF(ISBLANK(MU3),"",MP100/MP92)</f>
        <v>0.44736842105263158</v>
      </c>
      <c r="MS100" s="284"/>
      <c r="MT100" s="141"/>
      <c r="MU100" s="155"/>
      <c r="MV100" s="148"/>
      <c r="MW100" s="286" t="str">
        <f>IF(ISBLANK(NB3),"",COUNTIF(MZ12:MZ90,"=20")+COUNTIF(MZ12:MZ90,"=30"))</f>
        <v/>
      </c>
      <c r="MX100" s="286"/>
      <c r="MY100" s="284" t="str">
        <f>IF(ISBLANK(NB3),"",MW100/MW92)</f>
        <v/>
      </c>
      <c r="MZ100" s="284"/>
      <c r="NA100" s="141"/>
      <c r="NB100" s="155"/>
      <c r="NC100" s="148"/>
      <c r="ND100" s="286">
        <f>IF(ISBLANK(NI3),"",COUNTIF(NG12:NG90,"=20")+COUNTIF(NG12:NG90,"=30"))</f>
        <v>22</v>
      </c>
      <c r="NE100" s="286"/>
      <c r="NF100" s="284">
        <f>IF(ISBLANK(NI3),"",ND100/ND92)</f>
        <v>0.6875</v>
      </c>
      <c r="NG100" s="284"/>
      <c r="NH100" s="141"/>
      <c r="NI100" s="155"/>
      <c r="NJ100" s="148"/>
      <c r="NK100" s="286" t="str">
        <f>IF(ISBLANK(NP3),"",COUNTIF(NN12:NN90,"=20")+COUNTIF(NN12:NN90,"=30"))</f>
        <v/>
      </c>
      <c r="NL100" s="286"/>
      <c r="NM100" s="284" t="str">
        <f>IF(ISBLANK(NP3),"",NK100/NK92)</f>
        <v/>
      </c>
      <c r="NN100" s="284"/>
      <c r="NO100" s="141"/>
      <c r="NP100" s="155"/>
      <c r="NQ100" s="148"/>
      <c r="NR100" s="286">
        <f>IF(ISBLANK(NW3),"",COUNTIF(NU12:NU90,"=20")+COUNTIF(NU12:NU90,"=30"))</f>
        <v>23</v>
      </c>
      <c r="NS100" s="286"/>
      <c r="NT100" s="284">
        <f>IF(ISBLANK(NW3),"",NR100/NR92)</f>
        <v>0.65714285714285714</v>
      </c>
      <c r="NU100" s="284"/>
      <c r="NV100" s="141"/>
      <c r="NW100" s="155"/>
      <c r="NX100" s="148"/>
      <c r="NY100" s="286">
        <f>IF(ISBLANK(OD3),"",COUNTIF(OB12:OB90,"=20")+COUNTIF(OB12:OB90,"=30"))</f>
        <v>20</v>
      </c>
      <c r="NZ100" s="286"/>
      <c r="OA100" s="284">
        <f>IF(ISBLANK(OD3),"",NY100/NY92)</f>
        <v>0.5714285714285714</v>
      </c>
      <c r="OB100" s="284"/>
      <c r="OC100" s="141"/>
      <c r="OD100" s="155"/>
      <c r="OE100" s="148"/>
      <c r="OF100" s="286" t="str">
        <f>IF(ISBLANK(OK3),"",COUNTIF(OI12:OI90,"=20")+COUNTIF(OI12:OI90,"=30"))</f>
        <v/>
      </c>
      <c r="OG100" s="286"/>
      <c r="OH100" s="284" t="str">
        <f>IF(ISBLANK(OK3),"",OF100/OF92)</f>
        <v/>
      </c>
      <c r="OI100" s="284"/>
      <c r="OJ100" s="141"/>
      <c r="OK100" s="155"/>
      <c r="OL100" s="148"/>
      <c r="OM100" s="286" t="str">
        <f>IF(ISBLANK(OR3),"",COUNTIF(OP12:OP90,"=20")+COUNTIF(OP12:OP90,"=30"))</f>
        <v/>
      </c>
      <c r="ON100" s="286"/>
      <c r="OO100" s="284" t="str">
        <f>IF(ISBLANK(OR3),"",OM100/OM92)</f>
        <v/>
      </c>
      <c r="OP100" s="284"/>
      <c r="OQ100" s="141"/>
      <c r="OR100" s="155"/>
      <c r="OS100" s="148"/>
      <c r="OT100" s="286" t="str">
        <f>IF(ISBLANK(OY3),"",COUNTIF(OW12:OW90,"=20")+COUNTIF(OW12:OW90,"=30"))</f>
        <v/>
      </c>
      <c r="OU100" s="286"/>
      <c r="OV100" s="284" t="str">
        <f>IF(ISBLANK(OY3),"",OT100/OT92)</f>
        <v/>
      </c>
      <c r="OW100" s="284"/>
      <c r="OX100" s="141"/>
      <c r="OY100" s="155"/>
      <c r="OZ100" s="148"/>
      <c r="PA100" s="286" t="str">
        <f>IF(ISBLANK(PF3),"",COUNTIF(PD12:PD90,"=20")+COUNTIF(PD12:PD90,"=30"))</f>
        <v/>
      </c>
      <c r="PB100" s="286"/>
      <c r="PC100" s="284" t="str">
        <f>IF(ISBLANK(PF3),"",PA100/PA92)</f>
        <v/>
      </c>
      <c r="PD100" s="284"/>
      <c r="PE100" s="141"/>
      <c r="PF100" s="155"/>
      <c r="PG100" s="148"/>
      <c r="PH100" s="286" t="str">
        <f>IF(ISBLANK(PM3),"",COUNTIF(PK12:PK90,"=20")+COUNTIF(PK12:PK90,"=30"))</f>
        <v/>
      </c>
      <c r="PI100" s="286"/>
      <c r="PJ100" s="284" t="str">
        <f>IF(ISBLANK(PM3),"",PH100/PH92)</f>
        <v/>
      </c>
      <c r="PK100" s="284"/>
      <c r="PL100" s="141"/>
      <c r="PM100" s="155"/>
      <c r="PN100" s="148"/>
      <c r="PO100" s="286" t="str">
        <f>IF(ISBLANK(PT3),"",COUNTIF(PR12:PR90,"=20")+COUNTIF(PR12:PR90,"=30"))</f>
        <v/>
      </c>
      <c r="PP100" s="286"/>
      <c r="PQ100" s="284" t="str">
        <f>IF(ISBLANK(PT3),"",PO100/PO92)</f>
        <v/>
      </c>
      <c r="PR100" s="284"/>
      <c r="PS100" s="141"/>
      <c r="PT100" s="155"/>
      <c r="PU100" s="148"/>
      <c r="PV100" s="286" t="str">
        <f>IF(ISBLANK(QA3),"",COUNTIF(PY12:PY90,"=20")+COUNTIF(PY12:PY90,"=30"))</f>
        <v/>
      </c>
      <c r="PW100" s="286"/>
      <c r="PX100" s="284" t="str">
        <f>IF(ISBLANK(QA3),"",PV100/PV92)</f>
        <v/>
      </c>
      <c r="PY100" s="284"/>
      <c r="PZ100" s="141"/>
      <c r="QA100" s="155"/>
      <c r="QB100" s="148"/>
      <c r="QC100" s="286" t="str">
        <f>IF(ISBLANK(QH3),"",COUNTIF(QF12:QF90,"=20")+COUNTIF(QF12:QF90,"=30"))</f>
        <v/>
      </c>
      <c r="QD100" s="286"/>
      <c r="QE100" s="284" t="str">
        <f>IF(ISBLANK(QH3),"",QC100/QC92)</f>
        <v/>
      </c>
      <c r="QF100" s="284"/>
      <c r="QG100" s="141"/>
      <c r="QH100" s="155"/>
      <c r="QI100" s="130"/>
      <c r="QJ100" s="130"/>
    </row>
    <row r="101" spans="1:452" ht="15" customHeight="1">
      <c r="A101" s="33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7" t="str">
        <f>IF(ISBLANK(G6),"",G6)</f>
        <v>Salah</v>
      </c>
      <c r="H101" s="287"/>
      <c r="I101" s="28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7" t="str">
        <f>IF(ISBLANK(N6),"",N6)</f>
        <v>Salah</v>
      </c>
      <c r="O101" s="287"/>
      <c r="P101" s="28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7" t="str">
        <f>IF(ISBLANK(U6),"",U6)</f>
        <v>Milner</v>
      </c>
      <c r="V101" s="287"/>
      <c r="W101" s="28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7" t="str">
        <f>IF(ISBLANK(AB6),"",AB6)</f>
        <v>Carvalho</v>
      </c>
      <c r="AC101" s="287"/>
      <c r="AD101" s="28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7" t="str">
        <f>IF(ISBLANK(AI6),"",AI6)</f>
        <v>Firmino</v>
      </c>
      <c r="AJ101" s="287"/>
      <c r="AK101" s="28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7" t="str">
        <f>IF(ISBLANK(AP6),"",AP6)</f>
        <v>Salah</v>
      </c>
      <c r="AQ101" s="287"/>
      <c r="AR101" s="28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7" t="str">
        <f>IF(ISBLANK(AW6),"",AW6)</f>
        <v/>
      </c>
      <c r="AX101" s="287"/>
      <c r="AY101" s="28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7" t="str">
        <f>IF(ISBLANK(BD6),"",BD6)</f>
        <v>Robertson</v>
      </c>
      <c r="BE101" s="287"/>
      <c r="BF101" s="288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7" t="str">
        <f>IF(ISBLANK(BK6),"",BK6)</f>
        <v>Jota</v>
      </c>
      <c r="BL101" s="287"/>
      <c r="BM101" s="28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7" t="str">
        <f>IF(ISBLANK(BR6),"",BR6)</f>
        <v>Jota</v>
      </c>
      <c r="BS101" s="287"/>
      <c r="BT101" s="28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7" t="str">
        <f>IF(ISBLANK(BY6),"",BY6)</f>
        <v/>
      </c>
      <c r="BZ101" s="287"/>
      <c r="CA101" s="28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7" t="str">
        <f>IF(ISBLANK(CF6),"",CF6)</f>
        <v>Salah</v>
      </c>
      <c r="CG101" s="287"/>
      <c r="CH101" s="28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7" t="str">
        <f>IF(ISBLANK(CM6),"",CM6)</f>
        <v/>
      </c>
      <c r="CN101" s="287"/>
      <c r="CO101" s="28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7" t="str">
        <f>IF(ISBLANK(CT6),"",CT6)</f>
        <v>Odegaard</v>
      </c>
      <c r="CU101" s="287"/>
      <c r="CV101" s="28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7" t="str">
        <f>IF(ISBLANK(DA6),"",DA6)</f>
        <v>Tsimikas</v>
      </c>
      <c r="DB101" s="287"/>
      <c r="DC101" s="28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7" t="str">
        <f>IF(ISBLANK(DH6),"",DH6)</f>
        <v>Allison</v>
      </c>
      <c r="DI101" s="287"/>
      <c r="DJ101" s="28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7" t="str">
        <f>IF(ISBLANK(DO6),"",DO6)</f>
        <v>Tsimikas</v>
      </c>
      <c r="DP101" s="287"/>
      <c r="DQ101" s="28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7" t="str">
        <f>IF(ISBLANK(DV6),"",DV6)</f>
        <v/>
      </c>
      <c r="DW101" s="287"/>
      <c r="DX101" s="28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7" t="str">
        <f>IF(ISBLANK(EC6),"",EC6)</f>
        <v>Henderson</v>
      </c>
      <c r="ED101" s="287"/>
      <c r="EE101" s="28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7" t="str">
        <f>IF(ISBLANK(EJ6),"",EJ6)</f>
        <v>Robertson</v>
      </c>
      <c r="EK101" s="287"/>
      <c r="EL101" s="28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7" t="str">
        <f>IF(ISBLANK(EQ6),"",EQ6)</f>
        <v>Nunez</v>
      </c>
      <c r="ER101" s="287"/>
      <c r="ES101" s="28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7" t="str">
        <f>IF(ISBLANK(EX6),"",EX6)</f>
        <v>Nunez</v>
      </c>
      <c r="EY101" s="287"/>
      <c r="EZ101" s="28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7" t="str">
        <f>IF(ISBLANK(FE6),"",FE6)</f>
        <v/>
      </c>
      <c r="FF101" s="287"/>
      <c r="FG101" s="28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7" t="str">
        <f>IF(ISBLANK(FL6),"",FL6)</f>
        <v>Robertson</v>
      </c>
      <c r="FM101" s="287"/>
      <c r="FN101" s="28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7" t="str">
        <f>IF(ISBLANK(FS6),"",FS6)</f>
        <v>De Bruyne</v>
      </c>
      <c r="FT101" s="287"/>
      <c r="FU101" s="28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7" t="str">
        <f>IF(ISBLANK(FZ6),"",FZ6)</f>
        <v>Robertson</v>
      </c>
      <c r="GA101" s="287"/>
      <c r="GB101" s="28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7" t="str">
        <f>IF(ISBLANK(GG6),"",GG6)</f>
        <v/>
      </c>
      <c r="GH101" s="287"/>
      <c r="GI101" s="28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7" t="str">
        <f>IF(ISBLANK(GN6),"",GN6)</f>
        <v>TAA</v>
      </c>
      <c r="GO101" s="287"/>
      <c r="GP101" s="28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7" t="str">
        <f>IF(ISBLANK(GU6),"",GU6)</f>
        <v>TAA</v>
      </c>
      <c r="GV101" s="287"/>
      <c r="GW101" s="28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7" t="str">
        <f>IF(ISBLANK(HB6),"",HB6)</f>
        <v>Thiago</v>
      </c>
      <c r="HC101" s="287"/>
      <c r="HD101" s="28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7" t="str">
        <f>IF(ISBLANK(HI6),"",HI6)</f>
        <v/>
      </c>
      <c r="HJ101" s="287"/>
      <c r="HK101" s="28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7" t="str">
        <f>IF(ISBLANK(HP6),"",HP6)</f>
        <v/>
      </c>
      <c r="HQ101" s="287"/>
      <c r="HR101" s="28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7" t="str">
        <f>IF(ISBLANK(HW6),"",HW6)</f>
        <v/>
      </c>
      <c r="HX101" s="287"/>
      <c r="HY101" s="28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7" t="str">
        <f>IF(ISBLANK(ID6),"",ID6)</f>
        <v>Salah</v>
      </c>
      <c r="IE101" s="287"/>
      <c r="IF101" s="28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7" t="str">
        <f>IF(ISBLANK(IK6),"",IK6)</f>
        <v/>
      </c>
      <c r="IL101" s="287"/>
      <c r="IM101" s="28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7" t="str">
        <f>IF(ISBLANK(IR6),"",IR6)</f>
        <v/>
      </c>
      <c r="IS101" s="287"/>
      <c r="IT101" s="28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7" t="str">
        <f>IF(ISBLANK(IY6),"",IY6)</f>
        <v>Nunez</v>
      </c>
      <c r="IZ101" s="287"/>
      <c r="JA101" s="28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7" t="str">
        <f>IF(ISBLANK(JF6),"",JF6)</f>
        <v>Salah</v>
      </c>
      <c r="JG101" s="287"/>
      <c r="JH101" s="28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7" t="str">
        <f>IF(ISBLANK(JM6),"",JM6)</f>
        <v>TAA</v>
      </c>
      <c r="JN101" s="287"/>
      <c r="JO101" s="28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7" t="str">
        <f>IF(ISBLANK(JT6),"",JT6)</f>
        <v/>
      </c>
      <c r="JU101" s="287"/>
      <c r="JV101" s="28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7" t="str">
        <f>IF(ISBLANK(KA6),"",KA6)</f>
        <v/>
      </c>
      <c r="KB101" s="287"/>
      <c r="KC101" s="28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7" t="str">
        <f>IF(ISBLANK(KH6),"",KH6)</f>
        <v/>
      </c>
      <c r="KI101" s="287"/>
      <c r="KJ101" s="288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7" t="str">
        <f>IF(ISBLANK(KO6),"",KO6)</f>
        <v>Robertson</v>
      </c>
      <c r="KP101" s="287"/>
      <c r="KQ101" s="288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7" t="str">
        <f>IF(ISBLANK(KV6),"",KV6)</f>
        <v>Vinícius</v>
      </c>
      <c r="KW101" s="287"/>
      <c r="KX101" s="28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7" t="str">
        <f>IF(ISBLANK(LC6),"",LC6)</f>
        <v/>
      </c>
      <c r="LD101" s="287"/>
      <c r="LE101" s="28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7" t="str">
        <f>IF(ISBLANK(LJ6),"",LJ6)</f>
        <v/>
      </c>
      <c r="LK101" s="287"/>
      <c r="LL101" s="28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7" t="str">
        <f>IF(ISBLANK(LQ6),"",LQ6)</f>
        <v/>
      </c>
      <c r="LR101" s="287"/>
      <c r="LS101" s="288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7" t="str">
        <f>IF(ISBLANK(LX6),"",LX6)</f>
        <v>Jota</v>
      </c>
      <c r="LY101" s="287"/>
      <c r="LZ101" s="28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7" t="str">
        <f>IF(ISBLANK(ME6),"",ME6)</f>
        <v/>
      </c>
      <c r="MF101" s="287"/>
      <c r="MG101" s="28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7" t="str">
        <f>IF(ISBLANK(ML6),"",ML6)</f>
        <v/>
      </c>
      <c r="MM101" s="287"/>
      <c r="MN101" s="288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7" t="str">
        <f>IF(ISBLANK(MS6),"",MS6)</f>
        <v>TAA</v>
      </c>
      <c r="MT101" s="287"/>
      <c r="MU101" s="28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7" t="str">
        <f>IF(ISBLANK(MZ6),"",MZ6)</f>
        <v/>
      </c>
      <c r="NA101" s="287"/>
      <c r="NB101" s="288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7" t="str">
        <f>IF(ISBLANK(NG6),"",NG6)</f>
        <v>Fabinho</v>
      </c>
      <c r="NH101" s="287"/>
      <c r="NI101" s="28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7" t="str">
        <f>IF(ISBLANK(NN6),"",NN6)</f>
        <v/>
      </c>
      <c r="NO101" s="287"/>
      <c r="NP101" s="288"/>
      <c r="NQ101" s="148"/>
      <c r="NR101" s="153"/>
      <c r="NS101" s="156">
        <f>IF(ISBLANK(NU6),"",COUNTIF(Tipy!$LT$6:$LT$84,Výsledky!NU101))</f>
        <v>21</v>
      </c>
      <c r="NT101" s="154">
        <f>IF(ISBLANK(NU6),"",NS101/NR92)</f>
        <v>0.6</v>
      </c>
      <c r="NU101" s="287" t="str">
        <f>IF(ISBLANK(NU6),"",NU6)</f>
        <v>TAA</v>
      </c>
      <c r="NV101" s="287"/>
      <c r="NW101" s="288"/>
      <c r="NX101" s="148"/>
      <c r="NY101" s="153"/>
      <c r="NZ101" s="156">
        <f>IF(ISBLANK(OB6),"",COUNTIF(Tipy!$LZ$6:$LZ$84,Výsledky!OB101))</f>
        <v>18</v>
      </c>
      <c r="OA101" s="154">
        <f>IF(ISBLANK(OB6),"",NZ101/NY92)</f>
        <v>0.51428571428571423</v>
      </c>
      <c r="OB101" s="287" t="str">
        <f>IF(ISBLANK(OB6),"",OB6)</f>
        <v>TAA</v>
      </c>
      <c r="OC101" s="287"/>
      <c r="OD101" s="288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7" t="str">
        <f>IF(ISBLANK(OI6),"",OI6)</f>
        <v/>
      </c>
      <c r="OJ101" s="287"/>
      <c r="OK101" s="28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7" t="str">
        <f>IF(ISBLANK(OP6),"",OP6)</f>
        <v/>
      </c>
      <c r="OQ101" s="287"/>
      <c r="OR101" s="288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7" t="str">
        <f>IF(ISBLANK(OW6),"",OW6)</f>
        <v/>
      </c>
      <c r="OX101" s="287"/>
      <c r="OY101" s="28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7" t="str">
        <f>IF(ISBLANK(PD6),"",PD6)</f>
        <v/>
      </c>
      <c r="PE101" s="287"/>
      <c r="PF101" s="288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7" t="str">
        <f>IF(ISBLANK(PK6),"",PK6)</f>
        <v/>
      </c>
      <c r="PL101" s="287"/>
      <c r="PM101" s="28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7" t="str">
        <f>IF(ISBLANK(PR6),"",PR6)</f>
        <v/>
      </c>
      <c r="PS101" s="287"/>
      <c r="PT101" s="28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7" t="str">
        <f>IF(ISBLANK(PY6),"",PY6)</f>
        <v/>
      </c>
      <c r="PZ101" s="287"/>
      <c r="QA101" s="28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7" t="str">
        <f>IF(ISBLANK(QF6),"",QF6)</f>
        <v/>
      </c>
      <c r="QG101" s="287"/>
      <c r="QH101" s="288"/>
      <c r="QI101" s="130"/>
      <c r="QJ101" s="130"/>
    </row>
    <row r="102" spans="1:452" ht="15" customHeight="1">
      <c r="A102" s="33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7" t="str">
        <f>IF(ISBLANK(G7),"",G7)</f>
        <v/>
      </c>
      <c r="H102" s="287"/>
      <c r="I102" s="28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7" t="str">
        <f>IF(ISBLANK(N7),"",N7)</f>
        <v>Nunez</v>
      </c>
      <c r="O102" s="287"/>
      <c r="P102" s="28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7" t="str">
        <f>IF(ISBLANK(U7),"",U7)</f>
        <v/>
      </c>
      <c r="V102" s="287"/>
      <c r="W102" s="28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7" t="str">
        <f>IF(ISBLANK(AB7),"",AB7)</f>
        <v/>
      </c>
      <c r="AC102" s="287"/>
      <c r="AD102" s="28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7" t="str">
        <f>IF(ISBLANK(AI7),"",AI7)</f>
        <v>Robertson</v>
      </c>
      <c r="AJ102" s="287"/>
      <c r="AK102" s="28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7" t="str">
        <f>IF(ISBLANK(AP7),"",AP7)</f>
        <v/>
      </c>
      <c r="AQ102" s="287"/>
      <c r="AR102" s="28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7" t="str">
        <f>IF(ISBLANK(AW7),"",AW7)</f>
        <v/>
      </c>
      <c r="AX102" s="287"/>
      <c r="AY102" s="28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7" t="str">
        <f>IF(ISBLANK(BD7),"",BD7)</f>
        <v/>
      </c>
      <c r="BE102" s="287"/>
      <c r="BF102" s="288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7" t="str">
        <f>IF(ISBLANK(BK7),"",BK7)</f>
        <v>Tsimikas</v>
      </c>
      <c r="BL102" s="287"/>
      <c r="BM102" s="28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7" t="str">
        <f>IF(ISBLANK(BR7),"",BR7)</f>
        <v>Tsimikas</v>
      </c>
      <c r="BS102" s="287"/>
      <c r="BT102" s="28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7" t="str">
        <f>IF(ISBLANK(BY7),"",BY7)</f>
        <v/>
      </c>
      <c r="BZ102" s="287"/>
      <c r="CA102" s="28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7" t="str">
        <f>IF(ISBLANK(CF7),"",CF7)</f>
        <v>Díaz</v>
      </c>
      <c r="CG102" s="287"/>
      <c r="CH102" s="28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7" t="str">
        <f>IF(ISBLANK(CM7),"",CM7)</f>
        <v/>
      </c>
      <c r="CN102" s="287"/>
      <c r="CO102" s="28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7" t="str">
        <f>IF(ISBLANK(CT7),"",CT7)</f>
        <v>Díaz</v>
      </c>
      <c r="CU102" s="287"/>
      <c r="CV102" s="28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7" t="str">
        <f>IF(ISBLANK(DA7),"",DA7)</f>
        <v>Gomez</v>
      </c>
      <c r="DB102" s="287"/>
      <c r="DC102" s="28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7" t="str">
        <f>IF(ISBLANK(DH7),"",DH7)</f>
        <v/>
      </c>
      <c r="DI102" s="287"/>
      <c r="DJ102" s="28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7" t="str">
        <f>IF(ISBLANK(DO7),"",DO7)</f>
        <v/>
      </c>
      <c r="DP102" s="287"/>
      <c r="DQ102" s="28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7" t="str">
        <f>IF(ISBLANK(DV7),"",DV7)</f>
        <v/>
      </c>
      <c r="DW102" s="287"/>
      <c r="DX102" s="28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7" t="str">
        <f>IF(ISBLANK(EC7),"",EC7)</f>
        <v>Robertson</v>
      </c>
      <c r="ED102" s="287"/>
      <c r="EE102" s="28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7" t="str">
        <f>IF(ISBLANK(EJ7),"",EJ7)</f>
        <v/>
      </c>
      <c r="EK102" s="287"/>
      <c r="EL102" s="28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7" t="str">
        <f>IF(ISBLANK(EQ7),"",EQ7)</f>
        <v>van Dijk</v>
      </c>
      <c r="ER102" s="287"/>
      <c r="ES102" s="28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7" t="str">
        <f>IF(ISBLANK(EX7),"",EX7)</f>
        <v/>
      </c>
      <c r="EY102" s="287"/>
      <c r="EZ102" s="28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7" t="str">
        <f>IF(ISBLANK(FE7),"",FE7)</f>
        <v/>
      </c>
      <c r="FF102" s="287"/>
      <c r="FG102" s="28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7" t="str">
        <f>IF(ISBLANK(FL7),"",FL7)</f>
        <v>Elliott</v>
      </c>
      <c r="FM102" s="287"/>
      <c r="FN102" s="28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7" t="str">
        <f>IF(ISBLANK(FS7),"",FS7)</f>
        <v>Milner (O)</v>
      </c>
      <c r="FT102" s="287"/>
      <c r="FU102" s="28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7" t="str">
        <f>IF(ISBLANK(FZ7),"",FZ7)</f>
        <v>Salah</v>
      </c>
      <c r="GA102" s="287"/>
      <c r="GB102" s="28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7" t="str">
        <f>IF(ISBLANK(GG7),"",GG7)</f>
        <v/>
      </c>
      <c r="GH102" s="287"/>
      <c r="GI102" s="28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7" t="str">
        <f>IF(ISBLANK(GN7),"",GN7)</f>
        <v/>
      </c>
      <c r="GO102" s="287"/>
      <c r="GP102" s="28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7" t="str">
        <f>IF(ISBLANK(GU7),"",GU7)</f>
        <v/>
      </c>
      <c r="GV102" s="287"/>
      <c r="GW102" s="28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7" t="str">
        <f>IF(ISBLANK(HB7),"",HB7)</f>
        <v/>
      </c>
      <c r="HC102" s="287"/>
      <c r="HD102" s="28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7" t="str">
        <f>IF(ISBLANK(HI7),"",HI7)</f>
        <v/>
      </c>
      <c r="HJ102" s="287"/>
      <c r="HK102" s="28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7" t="str">
        <f>IF(ISBLANK(HP7),"",HP7)</f>
        <v/>
      </c>
      <c r="HQ102" s="287"/>
      <c r="HR102" s="28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7" t="str">
        <f>IF(ISBLANK(HW7),"",HW7)</f>
        <v/>
      </c>
      <c r="HX102" s="287"/>
      <c r="HY102" s="28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7" t="str">
        <f>IF(ISBLANK(ID7),"",ID7)</f>
        <v/>
      </c>
      <c r="IE102" s="287"/>
      <c r="IF102" s="28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7" t="str">
        <f>IF(ISBLANK(IK7),"",IK7)</f>
        <v/>
      </c>
      <c r="IL102" s="287"/>
      <c r="IM102" s="28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7" t="str">
        <f>IF(ISBLANK(IR7),"",IR7)</f>
        <v/>
      </c>
      <c r="IS102" s="287"/>
      <c r="IT102" s="28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7" t="str">
        <f>IF(ISBLANK(IY7),"",IY7)</f>
        <v>TAA</v>
      </c>
      <c r="IZ102" s="287"/>
      <c r="JA102" s="28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7" t="str">
        <f>IF(ISBLANK(JF7),"",JF7)</f>
        <v>Modrič</v>
      </c>
      <c r="JG102" s="287"/>
      <c r="JH102" s="28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7" t="str">
        <f>IF(ISBLANK(JM7),"",JM7)</f>
        <v>Salah</v>
      </c>
      <c r="JN102" s="287"/>
      <c r="JO102" s="28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7" t="str">
        <f>IF(ISBLANK(JT7),"",JT7)</f>
        <v/>
      </c>
      <c r="JU102" s="287"/>
      <c r="JV102" s="28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7" t="str">
        <f>IF(ISBLANK(KA7),"",KA7)</f>
        <v/>
      </c>
      <c r="KB102" s="287"/>
      <c r="KC102" s="28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7" t="str">
        <f>IF(ISBLANK(KH7),"",KH7)</f>
        <v/>
      </c>
      <c r="KI102" s="287"/>
      <c r="KJ102" s="288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7" t="str">
        <f>IF(ISBLANK(KO7),"",KO7)</f>
        <v>Henderson</v>
      </c>
      <c r="KP102" s="287"/>
      <c r="KQ102" s="28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7" t="str">
        <f>IF(ISBLANK(KV7),"",KV7)</f>
        <v/>
      </c>
      <c r="KW102" s="287"/>
      <c r="KX102" s="28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7" t="str">
        <f>IF(ISBLANK(LC7),"",LC7)</f>
        <v/>
      </c>
      <c r="LD102" s="287"/>
      <c r="LE102" s="28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7" t="str">
        <f>IF(ISBLANK(LJ7),"",LJ7)</f>
        <v/>
      </c>
      <c r="LK102" s="287"/>
      <c r="LL102" s="28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7" t="str">
        <f>IF(ISBLANK(LQ7),"",LQ7)</f>
        <v/>
      </c>
      <c r="LR102" s="287"/>
      <c r="LS102" s="288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7" t="str">
        <f>IF(ISBLANK(LX7),"",LX7)</f>
        <v>Grealish</v>
      </c>
      <c r="LY102" s="287"/>
      <c r="LZ102" s="288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7" t="str">
        <f>IF(ISBLANK(ME7),"",ME7)</f>
        <v>Martinelli</v>
      </c>
      <c r="MF102" s="287"/>
      <c r="MG102" s="28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7" t="str">
        <f>IF(ISBLANK(ML7),"",ML7)</f>
        <v/>
      </c>
      <c r="MM102" s="287"/>
      <c r="MN102" s="288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7" t="str">
        <f>IF(ISBLANK(MS7),"",MS7)</f>
        <v>Jota</v>
      </c>
      <c r="MT102" s="287"/>
      <c r="MU102" s="28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7" t="str">
        <f>IF(ISBLANK(MZ7),"",MZ7)</f>
        <v/>
      </c>
      <c r="NA102" s="287"/>
      <c r="NB102" s="288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7" t="str">
        <f>IF(ISBLANK(NG7),"",NG7)</f>
        <v>Robertson</v>
      </c>
      <c r="NH102" s="287"/>
      <c r="NI102" s="28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7" t="str">
        <f>IF(ISBLANK(NN7),"",NN7)</f>
        <v/>
      </c>
      <c r="NO102" s="287"/>
      <c r="NP102" s="288"/>
      <c r="NQ102" s="148"/>
      <c r="NR102" s="153"/>
      <c r="NS102" s="156">
        <f>IF(ISBLANK(NU7),"",COUNTIF(Tipy!$LT$6:$LT$84,Výsledky!NU102))</f>
        <v>2</v>
      </c>
      <c r="NT102" s="154">
        <f>IF(ISBLANK(NU7),"",NS102/NR92)</f>
        <v>5.7142857142857141E-2</v>
      </c>
      <c r="NU102" s="287" t="str">
        <f>IF(ISBLANK(NU7),"",NU7)</f>
        <v>Robertson</v>
      </c>
      <c r="NV102" s="287"/>
      <c r="NW102" s="288"/>
      <c r="NX102" s="148"/>
      <c r="NY102" s="153"/>
      <c r="NZ102" s="156">
        <f>IF(ISBLANK(OB7),"",COUNTIF(Tipy!$LZ$6:$LZ$84,Výsledky!OB102))</f>
        <v>2</v>
      </c>
      <c r="OA102" s="154">
        <f>IF(ISBLANK(OB7),"",NZ102/NY92)</f>
        <v>5.7142857142857141E-2</v>
      </c>
      <c r="OB102" s="287" t="str">
        <f>IF(ISBLANK(OB7),"",OB7)</f>
        <v>Gakpo</v>
      </c>
      <c r="OC102" s="287"/>
      <c r="OD102" s="28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7" t="str">
        <f>IF(ISBLANK(OI7),"",OI7)</f>
        <v/>
      </c>
      <c r="OJ102" s="287"/>
      <c r="OK102" s="28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7" t="str">
        <f>IF(ISBLANK(OP7),"",OP7)</f>
        <v/>
      </c>
      <c r="OQ102" s="287"/>
      <c r="OR102" s="28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7" t="str">
        <f>IF(ISBLANK(OW7),"",OW7)</f>
        <v/>
      </c>
      <c r="OX102" s="287"/>
      <c r="OY102" s="28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7" t="str">
        <f>IF(ISBLANK(PD7),"",PD7)</f>
        <v/>
      </c>
      <c r="PE102" s="287"/>
      <c r="PF102" s="288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7" t="str">
        <f>IF(ISBLANK(PK7),"",PK7)</f>
        <v/>
      </c>
      <c r="PL102" s="287"/>
      <c r="PM102" s="28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7" t="str">
        <f>IF(ISBLANK(PR7),"",PR7)</f>
        <v/>
      </c>
      <c r="PS102" s="287"/>
      <c r="PT102" s="28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7" t="str">
        <f>IF(ISBLANK(PY7),"",PY7)</f>
        <v/>
      </c>
      <c r="PZ102" s="287"/>
      <c r="QA102" s="28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7" t="str">
        <f>IF(ISBLANK(QF7),"",QF7)</f>
        <v/>
      </c>
      <c r="QG102" s="287"/>
      <c r="QH102" s="288"/>
      <c r="QI102" s="130"/>
      <c r="QJ102" s="130"/>
    </row>
    <row r="103" spans="1:452" ht="15" customHeight="1">
      <c r="A103" s="33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7" t="str">
        <f>IF(ISBLANK(G8),"",G8)</f>
        <v>Robertson</v>
      </c>
      <c r="H103" s="287"/>
      <c r="I103" s="28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7" t="str">
        <f>IF(ISBLANK(N8),"",N8)</f>
        <v/>
      </c>
      <c r="O103" s="287"/>
      <c r="P103" s="28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7" t="str">
        <f>IF(ISBLANK(U8),"",U8)</f>
        <v/>
      </c>
      <c r="V103" s="287"/>
      <c r="W103" s="28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7" t="str">
        <f>IF(ISBLANK(AB8),"",AB8)</f>
        <v/>
      </c>
      <c r="AC103" s="287"/>
      <c r="AD103" s="28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7" t="str">
        <f>IF(ISBLANK(AI8),"",AI8)</f>
        <v>Tsimikas</v>
      </c>
      <c r="AJ103" s="287"/>
      <c r="AK103" s="28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7" t="str">
        <f>IF(ISBLANK(AP8),"",AP8)</f>
        <v/>
      </c>
      <c r="AQ103" s="287"/>
      <c r="AR103" s="28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7" t="str">
        <f>IF(ISBLANK(AW8),"",AW8)</f>
        <v/>
      </c>
      <c r="AX103" s="287"/>
      <c r="AY103" s="28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7" t="str">
        <f>IF(ISBLANK(BD8),"",BD8)</f>
        <v/>
      </c>
      <c r="BE103" s="287"/>
      <c r="BF103" s="28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7" t="str">
        <f>IF(ISBLANK(BK8),"",BK8)</f>
        <v/>
      </c>
      <c r="BL103" s="287"/>
      <c r="BM103" s="28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7" t="str">
        <f>IF(ISBLANK(BR8),"",BR8)</f>
        <v/>
      </c>
      <c r="BS103" s="287"/>
      <c r="BT103" s="28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7" t="str">
        <f>IF(ISBLANK(BY8),"",BY8)</f>
        <v/>
      </c>
      <c r="BZ103" s="287"/>
      <c r="CA103" s="28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7" t="str">
        <f>IF(ISBLANK(CF8),"",CF8)</f>
        <v/>
      </c>
      <c r="CG103" s="287"/>
      <c r="CH103" s="28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7" t="str">
        <f>IF(ISBLANK(CM8),"",CM8)</f>
        <v/>
      </c>
      <c r="CN103" s="287"/>
      <c r="CO103" s="28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7" t="str">
        <f>IF(ISBLANK(CT8),"",CT8)</f>
        <v>Martinelli</v>
      </c>
      <c r="CU103" s="287"/>
      <c r="CV103" s="28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7" t="str">
        <f>IF(ISBLANK(DA8),"",DA8)</f>
        <v>Firmino</v>
      </c>
      <c r="DB103" s="287"/>
      <c r="DC103" s="28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7" t="str">
        <f>IF(ISBLANK(DH8),"",DH8)</f>
        <v/>
      </c>
      <c r="DI103" s="287"/>
      <c r="DJ103" s="28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7" t="str">
        <f>IF(ISBLANK(DO8),"",DO8)</f>
        <v/>
      </c>
      <c r="DP103" s="287"/>
      <c r="DQ103" s="28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7" t="str">
        <f>IF(ISBLANK(DV8),"",DV8)</f>
        <v/>
      </c>
      <c r="DW103" s="287"/>
      <c r="DX103" s="28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7" t="str">
        <f>IF(ISBLANK(EC8),"",EC8)</f>
        <v>Salah</v>
      </c>
      <c r="ED103" s="287"/>
      <c r="EE103" s="28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7" t="str">
        <f>IF(ISBLANK(EJ8),"",EJ8)</f>
        <v/>
      </c>
      <c r="EK103" s="287"/>
      <c r="EL103" s="28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7" t="str">
        <f>IF(ISBLANK(EQ8),"",EQ8)</f>
        <v/>
      </c>
      <c r="ER103" s="287"/>
      <c r="ES103" s="28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7" t="str">
        <f>IF(ISBLANK(EX8),"",EX8)</f>
        <v/>
      </c>
      <c r="EY103" s="287"/>
      <c r="EZ103" s="28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7" t="str">
        <f>IF(ISBLANK(FE8),"",FE8)</f>
        <v/>
      </c>
      <c r="FF103" s="287"/>
      <c r="FG103" s="28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7" t="str">
        <f>IF(ISBLANK(FL8),"",FL8)</f>
        <v/>
      </c>
      <c r="FM103" s="287"/>
      <c r="FN103" s="28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7" t="str">
        <f>IF(ISBLANK(FS8),"",FS8)</f>
        <v>Nunez</v>
      </c>
      <c r="FT103" s="287"/>
      <c r="FU103" s="28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7" t="str">
        <f>IF(ISBLANK(FZ8),"",FZ8)</f>
        <v/>
      </c>
      <c r="GA103" s="287"/>
      <c r="GB103" s="28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7" t="str">
        <f>IF(ISBLANK(GG8),"",GG8)</f>
        <v/>
      </c>
      <c r="GH103" s="287"/>
      <c r="GI103" s="28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7" t="str">
        <f>IF(ISBLANK(GN8),"",GN8)</f>
        <v/>
      </c>
      <c r="GO103" s="287"/>
      <c r="GP103" s="28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7" t="str">
        <f>IF(ISBLANK(GU8),"",GU8)</f>
        <v/>
      </c>
      <c r="GV103" s="287"/>
      <c r="GW103" s="28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7" t="str">
        <f>IF(ISBLANK(HB8),"",HB8)</f>
        <v/>
      </c>
      <c r="HC103" s="287"/>
      <c r="HD103" s="28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7" t="str">
        <f>IF(ISBLANK(HI8),"",HI8)</f>
        <v/>
      </c>
      <c r="HJ103" s="287"/>
      <c r="HK103" s="28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7" t="str">
        <f>IF(ISBLANK(HP8),"",HP8)</f>
        <v/>
      </c>
      <c r="HQ103" s="287"/>
      <c r="HR103" s="28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7" t="str">
        <f>IF(ISBLANK(HW8),"",HW8)</f>
        <v/>
      </c>
      <c r="HX103" s="287"/>
      <c r="HY103" s="28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7" t="str">
        <f>IF(ISBLANK(ID8),"",ID8)</f>
        <v/>
      </c>
      <c r="IE103" s="287"/>
      <c r="IF103" s="28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7" t="str">
        <f>IF(ISBLANK(IK8),"",IK8)</f>
        <v/>
      </c>
      <c r="IL103" s="287"/>
      <c r="IM103" s="28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7" t="str">
        <f>IF(ISBLANK(IR8),"",IR8)</f>
        <v/>
      </c>
      <c r="IS103" s="287"/>
      <c r="IT103" s="28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7" t="str">
        <f>IF(ISBLANK(IY8),"",IY8)</f>
        <v/>
      </c>
      <c r="IZ103" s="287"/>
      <c r="JA103" s="28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7" t="str">
        <f>IF(ISBLANK(JF8),"",JF8)</f>
        <v>Benzema</v>
      </c>
      <c r="JG103" s="287"/>
      <c r="JH103" s="28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7" t="str">
        <f>IF(ISBLANK(JM8),"",JM8)</f>
        <v/>
      </c>
      <c r="JN103" s="287"/>
      <c r="JO103" s="28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7" t="str">
        <f>IF(ISBLANK(JT8),"",JT8)</f>
        <v/>
      </c>
      <c r="JU103" s="287"/>
      <c r="JV103" s="28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7" t="str">
        <f>IF(ISBLANK(KA8),"",KA8)</f>
        <v/>
      </c>
      <c r="KB103" s="287"/>
      <c r="KC103" s="28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7" t="str">
        <f>IF(ISBLANK(KH8),"",KH8)</f>
        <v/>
      </c>
      <c r="KI103" s="287"/>
      <c r="KJ103" s="288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7" t="str">
        <f>IF(ISBLANK(KO8),"",KO8)</f>
        <v>Firmino</v>
      </c>
      <c r="KP103" s="287"/>
      <c r="KQ103" s="28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7" t="str">
        <f>IF(ISBLANK(KV8),"",KV8)</f>
        <v/>
      </c>
      <c r="KW103" s="287"/>
      <c r="KX103" s="28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7" t="str">
        <f>IF(ISBLANK(LC8),"",LC8)</f>
        <v/>
      </c>
      <c r="LD103" s="287"/>
      <c r="LE103" s="28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7" t="str">
        <f>IF(ISBLANK(LJ8),"",LJ8)</f>
        <v/>
      </c>
      <c r="LK103" s="287"/>
      <c r="LL103" s="28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7" t="str">
        <f>IF(ISBLANK(LQ8),"",LQ8)</f>
        <v/>
      </c>
      <c r="LR103" s="287"/>
      <c r="LS103" s="288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7" t="str">
        <f>IF(ISBLANK(LX8),"",LX8)</f>
        <v>Mahrez</v>
      </c>
      <c r="LY103" s="287"/>
      <c r="LZ103" s="288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7" t="str">
        <f>IF(ISBLANK(ME8),"",ME8)</f>
        <v>Henderson</v>
      </c>
      <c r="MF103" s="287"/>
      <c r="MG103" s="28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7" t="str">
        <f>IF(ISBLANK(ML8),"",ML8)</f>
        <v/>
      </c>
      <c r="MM103" s="287"/>
      <c r="MN103" s="288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7" t="str">
        <f>IF(ISBLANK(MS8),"",MS8)</f>
        <v>Gakpo</v>
      </c>
      <c r="MT103" s="287"/>
      <c r="MU103" s="28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7" t="str">
        <f>IF(ISBLANK(MZ8),"",MZ8)</f>
        <v/>
      </c>
      <c r="NA103" s="287"/>
      <c r="NB103" s="288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7" t="str">
        <f>IF(ISBLANK(NG8),"",NG8)</f>
        <v>TAA</v>
      </c>
      <c r="NH103" s="287"/>
      <c r="NI103" s="28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7" t="str">
        <f>IF(ISBLANK(NN8),"",NN8)</f>
        <v/>
      </c>
      <c r="NO103" s="287"/>
      <c r="NP103" s="28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7" t="str">
        <f>IF(ISBLANK(NU8),"",NU8)</f>
        <v/>
      </c>
      <c r="NV103" s="287"/>
      <c r="NW103" s="28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7" t="str">
        <f>IF(ISBLANK(OB8),"",OB8)</f>
        <v/>
      </c>
      <c r="OC103" s="287"/>
      <c r="OD103" s="28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7" t="str">
        <f>IF(ISBLANK(OI8),"",OI8)</f>
        <v/>
      </c>
      <c r="OJ103" s="287"/>
      <c r="OK103" s="28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7" t="str">
        <f>IF(ISBLANK(OP8),"",OP8)</f>
        <v/>
      </c>
      <c r="OQ103" s="287"/>
      <c r="OR103" s="28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7" t="str">
        <f>IF(ISBLANK(OW8),"",OW8)</f>
        <v/>
      </c>
      <c r="OX103" s="287"/>
      <c r="OY103" s="28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7" t="str">
        <f>IF(ISBLANK(PD8),"",PD8)</f>
        <v/>
      </c>
      <c r="PE103" s="287"/>
      <c r="PF103" s="28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7" t="str">
        <f>IF(ISBLANK(PK8),"",PK8)</f>
        <v/>
      </c>
      <c r="PL103" s="287"/>
      <c r="PM103" s="28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7" t="str">
        <f>IF(ISBLANK(PR8),"",PR8)</f>
        <v/>
      </c>
      <c r="PS103" s="287"/>
      <c r="PT103" s="28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7" t="str">
        <f>IF(ISBLANK(PY8),"",PY8)</f>
        <v/>
      </c>
      <c r="PZ103" s="287"/>
      <c r="QA103" s="28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7" t="str">
        <f>IF(ISBLANK(QF8),"",QF8)</f>
        <v/>
      </c>
      <c r="QG103" s="287"/>
      <c r="QH103" s="288"/>
      <c r="QI103" s="130"/>
      <c r="QJ103" s="130"/>
    </row>
    <row r="104" spans="1:452" ht="15" customHeight="1">
      <c r="A104" s="33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92" t="str">
        <f>IF(ISBLANK(G9),"",G9)</f>
        <v/>
      </c>
      <c r="H104" s="292"/>
      <c r="I104" s="28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92" t="str">
        <f>IF(ISBLANK(N9),"",N9)</f>
        <v/>
      </c>
      <c r="O104" s="292"/>
      <c r="P104" s="28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92" t="str">
        <f>IF(ISBLANK(U9),"",U9)</f>
        <v/>
      </c>
      <c r="V104" s="292"/>
      <c r="W104" s="28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92" t="str">
        <f>IF(ISBLANK(AB9),"",AB9)</f>
        <v/>
      </c>
      <c r="AC104" s="292"/>
      <c r="AD104" s="28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92" t="str">
        <f>IF(ISBLANK(AI9),"",AI9)</f>
        <v/>
      </c>
      <c r="AJ104" s="292"/>
      <c r="AK104" s="28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92" t="str">
        <f>IF(ISBLANK(AP9),"",AP9)</f>
        <v/>
      </c>
      <c r="AQ104" s="292"/>
      <c r="AR104" s="28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92" t="str">
        <f>IF(ISBLANK(AW9),"",AW9)</f>
        <v/>
      </c>
      <c r="AX104" s="292"/>
      <c r="AY104" s="28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92" t="str">
        <f>IF(ISBLANK(BD9),"",BD9)</f>
        <v/>
      </c>
      <c r="BE104" s="292"/>
      <c r="BF104" s="28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92" t="str">
        <f>IF(ISBLANK(BK9),"",BK9)</f>
        <v/>
      </c>
      <c r="BL104" s="292"/>
      <c r="BM104" s="28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92" t="str">
        <f>IF(ISBLANK(BR9),"",BR9)</f>
        <v/>
      </c>
      <c r="BS104" s="292"/>
      <c r="BT104" s="28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92" t="str">
        <f>IF(ISBLANK(BY9),"",BY9)</f>
        <v/>
      </c>
      <c r="BZ104" s="292"/>
      <c r="CA104" s="28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92" t="str">
        <f>IF(ISBLANK(CF9),"",CF9)</f>
        <v/>
      </c>
      <c r="CG104" s="292"/>
      <c r="CH104" s="28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92" t="str">
        <f>IF(ISBLANK(CM9),"",CM9)</f>
        <v/>
      </c>
      <c r="CN104" s="292"/>
      <c r="CO104" s="28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92" t="str">
        <f>IF(ISBLANK(CT9),"",CT9)</f>
        <v>Jota</v>
      </c>
      <c r="CU104" s="292"/>
      <c r="CV104" s="28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92" t="str">
        <f>IF(ISBLANK(DA9),"",DA9)</f>
        <v>Jota</v>
      </c>
      <c r="DB104" s="292"/>
      <c r="DC104" s="28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92" t="str">
        <f>IF(ISBLANK(DH9),"",DH9)</f>
        <v/>
      </c>
      <c r="DI104" s="292"/>
      <c r="DJ104" s="28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92" t="str">
        <f>IF(ISBLANK(DO9),"",DO9)</f>
        <v/>
      </c>
      <c r="DP104" s="292"/>
      <c r="DQ104" s="28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92" t="str">
        <f>IF(ISBLANK(DV9),"",DV9)</f>
        <v/>
      </c>
      <c r="DW104" s="292"/>
      <c r="DX104" s="28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92" t="str">
        <f>IF(ISBLANK(EC9),"",EC9)</f>
        <v/>
      </c>
      <c r="ED104" s="292"/>
      <c r="EE104" s="28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92" t="str">
        <f>IF(ISBLANK(EJ9),"",EJ9)</f>
        <v/>
      </c>
      <c r="EK104" s="292"/>
      <c r="EL104" s="28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92" t="str">
        <f>IF(ISBLANK(EQ9),"",EQ9)</f>
        <v/>
      </c>
      <c r="ER104" s="292"/>
      <c r="ES104" s="28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92" t="str">
        <f>IF(ISBLANK(EX9),"",EX9)</f>
        <v/>
      </c>
      <c r="EY104" s="292"/>
      <c r="EZ104" s="28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92" t="str">
        <f>IF(ISBLANK(FE9),"",FE9)</f>
        <v/>
      </c>
      <c r="FF104" s="292"/>
      <c r="FG104" s="28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92" t="str">
        <f>IF(ISBLANK(FL9),"",FL9)</f>
        <v/>
      </c>
      <c r="FM104" s="292"/>
      <c r="FN104" s="28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92" t="str">
        <f>IF(ISBLANK(FS9),"",FS9)</f>
        <v/>
      </c>
      <c r="FT104" s="292"/>
      <c r="FU104" s="28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92" t="str">
        <f>IF(ISBLANK(FZ9),"",FZ9)</f>
        <v/>
      </c>
      <c r="GA104" s="292"/>
      <c r="GB104" s="28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92" t="str">
        <f>IF(ISBLANK(GG9),"",GG9)</f>
        <v/>
      </c>
      <c r="GH104" s="292"/>
      <c r="GI104" s="28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92" t="str">
        <f>IF(ISBLANK(GN9),"",GN9)</f>
        <v/>
      </c>
      <c r="GO104" s="292"/>
      <c r="GP104" s="28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92" t="str">
        <f>IF(ISBLANK(GU9),"",GU9)</f>
        <v/>
      </c>
      <c r="GV104" s="292"/>
      <c r="GW104" s="28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92" t="str">
        <f>IF(ISBLANK(HB9),"",HB9)</f>
        <v/>
      </c>
      <c r="HC104" s="292"/>
      <c r="HD104" s="28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92" t="str">
        <f>IF(ISBLANK(HI9),"",HI9)</f>
        <v/>
      </c>
      <c r="HJ104" s="292"/>
      <c r="HK104" s="28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92" t="str">
        <f>IF(ISBLANK(HP9),"",HP9)</f>
        <v/>
      </c>
      <c r="HQ104" s="292"/>
      <c r="HR104" s="28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92" t="str">
        <f>IF(ISBLANK(HW9),"",HW9)</f>
        <v/>
      </c>
      <c r="HX104" s="292"/>
      <c r="HY104" s="28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92" t="str">
        <f>IF(ISBLANK(ID9),"",ID9)</f>
        <v/>
      </c>
      <c r="IE104" s="292"/>
      <c r="IF104" s="28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92" t="str">
        <f>IF(ISBLANK(IK9),"",IK9)</f>
        <v/>
      </c>
      <c r="IL104" s="292"/>
      <c r="IM104" s="28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92" t="str">
        <f>IF(ISBLANK(IR9),"",IR9)</f>
        <v/>
      </c>
      <c r="IS104" s="292"/>
      <c r="IT104" s="28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92" t="str">
        <f>IF(ISBLANK(IY9),"",IY9)</f>
        <v/>
      </c>
      <c r="IZ104" s="292"/>
      <c r="JA104" s="28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92" t="str">
        <f>IF(ISBLANK(JF9),"",JF9)</f>
        <v>Vinícius</v>
      </c>
      <c r="JG104" s="292"/>
      <c r="JH104" s="28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92" t="str">
        <f>IF(ISBLANK(JM9),"",JM9)</f>
        <v/>
      </c>
      <c r="JN104" s="292"/>
      <c r="JO104" s="28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92" t="str">
        <f>IF(ISBLANK(JT9),"",JT9)</f>
        <v/>
      </c>
      <c r="JU104" s="292"/>
      <c r="JV104" s="28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92" t="str">
        <f>IF(ISBLANK(KA9),"",KA9)</f>
        <v/>
      </c>
      <c r="KB104" s="292"/>
      <c r="KC104" s="28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92" t="str">
        <f>IF(ISBLANK(KH9),"",KH9)</f>
        <v/>
      </c>
      <c r="KI104" s="292"/>
      <c r="KJ104" s="288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92" t="str">
        <f>IF(ISBLANK(KO9),"",KO9)</f>
        <v>Salah</v>
      </c>
      <c r="KP104" s="292"/>
      <c r="KQ104" s="28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92" t="str">
        <f>IF(ISBLANK(KV9),"",KV9)</f>
        <v/>
      </c>
      <c r="KW104" s="292"/>
      <c r="KX104" s="28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92" t="str">
        <f>IF(ISBLANK(LC9),"",LC9)</f>
        <v/>
      </c>
      <c r="LD104" s="292"/>
      <c r="LE104" s="28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92" t="str">
        <f>IF(ISBLANK(LJ9),"",LJ9)</f>
        <v/>
      </c>
      <c r="LK104" s="292"/>
      <c r="LL104" s="28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92" t="str">
        <f>IF(ISBLANK(LQ9),"",LQ9)</f>
        <v/>
      </c>
      <c r="LR104" s="292"/>
      <c r="LS104" s="288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92" t="str">
        <f>IF(ISBLANK(LX9),"",LX9)</f>
        <v>De Bruyne</v>
      </c>
      <c r="LY104" s="292"/>
      <c r="LZ104" s="288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92" t="str">
        <f>IF(ISBLANK(ME9),"",ME9)</f>
        <v>TAA</v>
      </c>
      <c r="MF104" s="292"/>
      <c r="MG104" s="28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92" t="str">
        <f>IF(ISBLANK(ML9),"",ML9)</f>
        <v/>
      </c>
      <c r="MM104" s="292"/>
      <c r="MN104" s="288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92" t="str">
        <f>IF(ISBLANK(MS9),"",MS9)</f>
        <v>Henderson</v>
      </c>
      <c r="MT104" s="292"/>
      <c r="MU104" s="28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92" t="str">
        <f>IF(ISBLANK(MZ9),"",MZ9)</f>
        <v/>
      </c>
      <c r="NA104" s="292"/>
      <c r="NB104" s="28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92" t="str">
        <f>IF(ISBLANK(NG9),"",NG9)</f>
        <v/>
      </c>
      <c r="NH104" s="292"/>
      <c r="NI104" s="28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92" t="str">
        <f>IF(ISBLANK(NN9),"",NN9)</f>
        <v/>
      </c>
      <c r="NO104" s="292"/>
      <c r="NP104" s="28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92" t="str">
        <f>IF(ISBLANK(NU9),"",NU9)</f>
        <v/>
      </c>
      <c r="NV104" s="292"/>
      <c r="NW104" s="28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92" t="str">
        <f>IF(ISBLANK(OB9),"",OB9)</f>
        <v/>
      </c>
      <c r="OC104" s="292"/>
      <c r="OD104" s="28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92" t="str">
        <f>IF(ISBLANK(OI9),"",OI9)</f>
        <v/>
      </c>
      <c r="OJ104" s="292"/>
      <c r="OK104" s="28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92" t="str">
        <f>IF(ISBLANK(OP9),"",OP9)</f>
        <v/>
      </c>
      <c r="OQ104" s="292"/>
      <c r="OR104" s="28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92" t="str">
        <f>IF(ISBLANK(OW9),"",OW9)</f>
        <v/>
      </c>
      <c r="OX104" s="292"/>
      <c r="OY104" s="28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92" t="str">
        <f>IF(ISBLANK(PD9),"",PD9)</f>
        <v/>
      </c>
      <c r="PE104" s="292"/>
      <c r="PF104" s="28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92" t="str">
        <f>IF(ISBLANK(PK9),"",PK9)</f>
        <v/>
      </c>
      <c r="PL104" s="292"/>
      <c r="PM104" s="28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92" t="str">
        <f>IF(ISBLANK(PR9),"",PR9)</f>
        <v/>
      </c>
      <c r="PS104" s="292"/>
      <c r="PT104" s="28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92" t="str">
        <f>IF(ISBLANK(PY9),"",PY9)</f>
        <v/>
      </c>
      <c r="PZ104" s="292"/>
      <c r="QA104" s="28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92" t="str">
        <f>IF(ISBLANK(QF9),"",QF9)</f>
        <v/>
      </c>
      <c r="QG104" s="292"/>
      <c r="QH104" s="288"/>
      <c r="QI104" s="130"/>
      <c r="QJ104" s="130"/>
    </row>
    <row r="105" spans="1:452" ht="15" customHeight="1">
      <c r="A105" s="333"/>
      <c r="B105" s="150" t="s">
        <v>178</v>
      </c>
      <c r="C105" s="144"/>
      <c r="D105" s="286">
        <f>IF(ISBLANK(I3),"",COUNTIF(H12:H90,"=10"))</f>
        <v>14</v>
      </c>
      <c r="E105" s="286"/>
      <c r="F105" s="284">
        <f>IF(ISBLANK(I3),"",D105/D92)</f>
        <v>0.24561403508771928</v>
      </c>
      <c r="G105" s="284"/>
      <c r="H105" s="141"/>
      <c r="I105" s="155"/>
      <c r="J105" s="147"/>
      <c r="K105" s="286">
        <f>IF(ISBLANK(P3),"",COUNTIF(O12:O90,"=10"))</f>
        <v>7</v>
      </c>
      <c r="L105" s="286"/>
      <c r="M105" s="284">
        <f>IF(ISBLANK(P3),"",K105/K92)</f>
        <v>0.11666666666666667</v>
      </c>
      <c r="N105" s="284"/>
      <c r="O105" s="141"/>
      <c r="P105" s="155"/>
      <c r="Q105" s="148"/>
      <c r="R105" s="286">
        <f>IF(ISBLANK(W3),"",COUNTIF(V12:V90,"=10"))</f>
        <v>7</v>
      </c>
      <c r="S105" s="286"/>
      <c r="T105" s="284">
        <f>IF(ISBLANK(W3),"",R105/R92)</f>
        <v>0.1044776119402985</v>
      </c>
      <c r="U105" s="284"/>
      <c r="V105" s="141"/>
      <c r="W105" s="155"/>
      <c r="X105" s="148"/>
      <c r="Y105" s="286">
        <f>IF(ISBLANK(AD3),"",COUNTIF(AC12:AC90,"=10"))</f>
        <v>8</v>
      </c>
      <c r="Z105" s="286"/>
      <c r="AA105" s="284">
        <f>IF(ISBLANK(AD3),"",Y105/Y92)</f>
        <v>0.12121212121212122</v>
      </c>
      <c r="AB105" s="284"/>
      <c r="AC105" s="141"/>
      <c r="AD105" s="155"/>
      <c r="AE105" s="148"/>
      <c r="AF105" s="286">
        <f>IF(ISBLANK(AK3),"",COUNTIF(AJ12:AJ90,"=10"))</f>
        <v>0</v>
      </c>
      <c r="AG105" s="286"/>
      <c r="AH105" s="284">
        <f>IF(ISBLANK(AK3),"",AF105/AF92)</f>
        <v>0</v>
      </c>
      <c r="AI105" s="284"/>
      <c r="AJ105" s="141"/>
      <c r="AK105" s="155"/>
      <c r="AL105" s="148"/>
      <c r="AM105" s="286">
        <f>IF(ISBLANK(AR3),"",COUNTIF(AQ12:AQ90,"=10"))</f>
        <v>29</v>
      </c>
      <c r="AN105" s="286"/>
      <c r="AO105" s="284">
        <f>IF(ISBLANK(AR3),"",AM105/AM92)</f>
        <v>0.46774193548387094</v>
      </c>
      <c r="AP105" s="284"/>
      <c r="AQ105" s="141"/>
      <c r="AR105" s="155"/>
      <c r="AS105" s="148"/>
      <c r="AT105" s="286">
        <f>IF(ISBLANK(AY3),"",COUNTIF(AX12:AX90,"=10"))</f>
        <v>4</v>
      </c>
      <c r="AU105" s="286"/>
      <c r="AV105" s="284">
        <f>IF(ISBLANK(AY3),"",AT105/AT92)</f>
        <v>7.407407407407407E-2</v>
      </c>
      <c r="AW105" s="284"/>
      <c r="AX105" s="141"/>
      <c r="AY105" s="155"/>
      <c r="AZ105" s="148"/>
      <c r="BA105" s="286">
        <f>IF(ISBLANK(BF3),"",COUNTIF(BE12:BE90,"=10"))</f>
        <v>0</v>
      </c>
      <c r="BB105" s="286"/>
      <c r="BC105" s="284">
        <f>IF(ISBLANK(BF3),"",BA105/BA92)</f>
        <v>0</v>
      </c>
      <c r="BD105" s="284"/>
      <c r="BE105" s="141"/>
      <c r="BF105" s="155"/>
      <c r="BG105" s="148"/>
      <c r="BH105" s="286">
        <f>IF(ISBLANK(BM3),"",COUNTIF(BL12:BL90,"=10"))</f>
        <v>13</v>
      </c>
      <c r="BI105" s="286"/>
      <c r="BJ105" s="284">
        <f>IF(ISBLANK(BM3),"",BH105/BH92)</f>
        <v>0.3611111111111111</v>
      </c>
      <c r="BK105" s="284"/>
      <c r="BL105" s="141"/>
      <c r="BM105" s="155"/>
      <c r="BN105" s="148"/>
      <c r="BO105" s="286">
        <f>IF(ISBLANK(BT3),"",COUNTIF(BS12:BS90,"=10"))</f>
        <v>22</v>
      </c>
      <c r="BP105" s="286"/>
      <c r="BQ105" s="284">
        <f>IF(ISBLANK(BT3),"",BO105/BO92)</f>
        <v>0.4</v>
      </c>
      <c r="BR105" s="284"/>
      <c r="BS105" s="141"/>
      <c r="BT105" s="155"/>
      <c r="BU105" s="148"/>
      <c r="BV105" s="286">
        <f>IF(ISBLANK(CA3),"",COUNTIF(BZ12:BZ90,"=10"))</f>
        <v>3</v>
      </c>
      <c r="BW105" s="286"/>
      <c r="BX105" s="284">
        <f>IF(ISBLANK(CA3),"",BV105/BV92)</f>
        <v>8.1081081081081086E-2</v>
      </c>
      <c r="BY105" s="284"/>
      <c r="BZ105" s="141"/>
      <c r="CA105" s="155"/>
      <c r="CB105" s="148"/>
      <c r="CC105" s="286">
        <f>IF(ISBLANK(CH3),"",COUNTIF(CG12:CG90,"=10"))</f>
        <v>2</v>
      </c>
      <c r="CD105" s="286"/>
      <c r="CE105" s="284">
        <f>IF(ISBLANK(CH3),"",CC105/CC92)</f>
        <v>3.8461538461538464E-2</v>
      </c>
      <c r="CF105" s="284"/>
      <c r="CG105" s="141"/>
      <c r="CH105" s="155"/>
      <c r="CI105" s="148"/>
      <c r="CJ105" s="286">
        <f>IF(ISBLANK(CO3),"",COUNTIF(CN12:CN90,"=10"))</f>
        <v>15</v>
      </c>
      <c r="CK105" s="286"/>
      <c r="CL105" s="284">
        <f>IF(ISBLANK(CO3),"",CJ105/CJ92)</f>
        <v>0.27272727272727271</v>
      </c>
      <c r="CM105" s="284"/>
      <c r="CN105" s="141"/>
      <c r="CO105" s="155"/>
      <c r="CP105" s="148"/>
      <c r="CQ105" s="286">
        <f>IF(ISBLANK(CV3),"",COUNTIF(CU12:CU90,"=10"))</f>
        <v>8</v>
      </c>
      <c r="CR105" s="286"/>
      <c r="CS105" s="284">
        <f>IF(ISBLANK(CV3),"",CQ105/CQ92)</f>
        <v>0.1702127659574468</v>
      </c>
      <c r="CT105" s="284"/>
      <c r="CU105" s="141"/>
      <c r="CV105" s="155"/>
      <c r="CW105" s="148"/>
      <c r="CX105" s="286">
        <f>IF(ISBLANK(DC3),"",COUNTIF(DB12:DB90,"=10"))</f>
        <v>0</v>
      </c>
      <c r="CY105" s="286"/>
      <c r="CZ105" s="284">
        <f>IF(ISBLANK(DC3),"",CX105/CX92)</f>
        <v>0</v>
      </c>
      <c r="DA105" s="284"/>
      <c r="DB105" s="141"/>
      <c r="DC105" s="155"/>
      <c r="DD105" s="148"/>
      <c r="DE105" s="286">
        <f>IF(ISBLANK(DJ3),"",COUNTIF(DI12:DI90,"=10"))</f>
        <v>3</v>
      </c>
      <c r="DF105" s="286"/>
      <c r="DG105" s="284">
        <f>IF(ISBLANK(DJ3),"",DE105/DE92)</f>
        <v>5.7692307692307696E-2</v>
      </c>
      <c r="DH105" s="284"/>
      <c r="DI105" s="141"/>
      <c r="DJ105" s="155"/>
      <c r="DK105" s="148"/>
      <c r="DL105" s="286">
        <f>IF(ISBLANK(DQ3),"",COUNTIF(DP12:DP90,"=10"))</f>
        <v>18</v>
      </c>
      <c r="DM105" s="286"/>
      <c r="DN105" s="284">
        <f>IF(ISBLANK(DQ3),"",DL105/DL92)</f>
        <v>0.35294117647058826</v>
      </c>
      <c r="DO105" s="284"/>
      <c r="DP105" s="141"/>
      <c r="DQ105" s="155"/>
      <c r="DR105" s="148"/>
      <c r="DS105" s="286">
        <f>IF(ISBLANK(DX3),"",COUNTIF(DW12:DW90,"=10"))</f>
        <v>0</v>
      </c>
      <c r="DT105" s="286"/>
      <c r="DU105" s="284">
        <f>IF(ISBLANK(DX3),"",DS105/DS92)</f>
        <v>0</v>
      </c>
      <c r="DV105" s="284"/>
      <c r="DW105" s="141"/>
      <c r="DX105" s="155"/>
      <c r="DY105" s="148"/>
      <c r="DZ105" s="286">
        <f>IF(ISBLANK(EE3),"",COUNTIF(ED12:ED90,"=10"))</f>
        <v>10</v>
      </c>
      <c r="EA105" s="286"/>
      <c r="EB105" s="284">
        <f>IF(ISBLANK(EE3),"",DZ105/DZ92)</f>
        <v>0.19607843137254902</v>
      </c>
      <c r="EC105" s="284"/>
      <c r="ED105" s="141"/>
      <c r="EE105" s="155"/>
      <c r="EF105" s="148"/>
      <c r="EG105" s="286">
        <f>IF(ISBLANK(EL3),"",COUNTIF(EK12:EK90,"=10"))</f>
        <v>0</v>
      </c>
      <c r="EH105" s="286"/>
      <c r="EI105" s="284">
        <f>IF(ISBLANK(EL3),"",EG105/EG92)</f>
        <v>0</v>
      </c>
      <c r="EJ105" s="284"/>
      <c r="EK105" s="141"/>
      <c r="EL105" s="155"/>
      <c r="EM105" s="148"/>
      <c r="EN105" s="286">
        <f>IF(ISBLANK(ES3),"",COUNTIF(ER12:ER90,"=10"))</f>
        <v>12</v>
      </c>
      <c r="EO105" s="286"/>
      <c r="EP105" s="284">
        <f>IF(ISBLANK(ES3),"",EN105/EN92)</f>
        <v>0.2608695652173913</v>
      </c>
      <c r="EQ105" s="284"/>
      <c r="ER105" s="141"/>
      <c r="ES105" s="155"/>
      <c r="ET105" s="148"/>
      <c r="EU105" s="286">
        <f>IF(ISBLANK(EZ3),"",COUNTIF(EY12:EY90,"=10"))</f>
        <v>19</v>
      </c>
      <c r="EV105" s="286"/>
      <c r="EW105" s="284">
        <f>IF(ISBLANK(EZ3),"",EU105/EU92)</f>
        <v>0.38</v>
      </c>
      <c r="EX105" s="284"/>
      <c r="EY105" s="141"/>
      <c r="EZ105" s="155"/>
      <c r="FA105" s="148"/>
      <c r="FB105" s="286">
        <f>IF(ISBLANK(FG3),"",COUNTIF(FF12:FF90,"=10"))</f>
        <v>0</v>
      </c>
      <c r="FC105" s="286"/>
      <c r="FD105" s="284">
        <f>IF(ISBLANK(FG3),"",FB105/FB92)</f>
        <v>0</v>
      </c>
      <c r="FE105" s="284"/>
      <c r="FF105" s="141"/>
      <c r="FG105" s="155"/>
      <c r="FH105" s="148"/>
      <c r="FI105" s="286">
        <f>IF(ISBLANK(FN3),"",COUNTIF(FM12:FM90,"=10"))</f>
        <v>18</v>
      </c>
      <c r="FJ105" s="286"/>
      <c r="FK105" s="284">
        <f>IF(ISBLANK(FN3),"",FI105/FI92)</f>
        <v>0.41860465116279072</v>
      </c>
      <c r="FL105" s="284"/>
      <c r="FM105" s="141"/>
      <c r="FN105" s="155"/>
      <c r="FO105" s="148"/>
      <c r="FP105" s="286">
        <f>IF(ISBLANK(FU3),"",COUNTIF(FT12:FT90,"=10"))</f>
        <v>7</v>
      </c>
      <c r="FQ105" s="286"/>
      <c r="FR105" s="284">
        <f>IF(ISBLANK(FU3),"",FP105/FP92)</f>
        <v>0.17073170731707318</v>
      </c>
      <c r="FS105" s="284"/>
      <c r="FT105" s="141"/>
      <c r="FU105" s="155"/>
      <c r="FV105" s="148"/>
      <c r="FW105" s="286">
        <f>IF(ISBLANK(GB3),"",COUNTIF(GA12:GA90,"=10"))</f>
        <v>14</v>
      </c>
      <c r="FX105" s="286"/>
      <c r="FY105" s="284">
        <f>IF(ISBLANK(GB3),"",FW105/FW92)</f>
        <v>0.35897435897435898</v>
      </c>
      <c r="FZ105" s="284"/>
      <c r="GA105" s="141"/>
      <c r="GB105" s="155"/>
      <c r="GC105" s="148"/>
      <c r="GD105" s="286">
        <f>IF(ISBLANK(GI3),"",COUNTIF(GH12:GH90,"=10"))</f>
        <v>14</v>
      </c>
      <c r="GE105" s="286"/>
      <c r="GF105" s="284">
        <f>IF(ISBLANK(GI3),"",GD105/GD92)</f>
        <v>0.32558139534883723</v>
      </c>
      <c r="GG105" s="284"/>
      <c r="GH105" s="141"/>
      <c r="GI105" s="155"/>
      <c r="GJ105" s="148"/>
      <c r="GK105" s="286">
        <f>IF(ISBLANK(GP3),"",COUNTIF(GO12:GO90,"=10"))</f>
        <v>0</v>
      </c>
      <c r="GL105" s="286"/>
      <c r="GM105" s="284">
        <f>IF(ISBLANK(GP3),"",GK105/GK92)</f>
        <v>0</v>
      </c>
      <c r="GN105" s="284"/>
      <c r="GO105" s="141"/>
      <c r="GP105" s="155"/>
      <c r="GQ105" s="148"/>
      <c r="GR105" s="286">
        <f>IF(ISBLANK(GW3),"",COUNTIF(GV12:GV90,"=10"))</f>
        <v>10</v>
      </c>
      <c r="GS105" s="286"/>
      <c r="GT105" s="284">
        <f>IF(ISBLANK(GW3),"",GR105/GR92)</f>
        <v>0.25</v>
      </c>
      <c r="GU105" s="284"/>
      <c r="GV105" s="141"/>
      <c r="GW105" s="155"/>
      <c r="GX105" s="148"/>
      <c r="GY105" s="286">
        <f>IF(ISBLANK(HD3),"",COUNTIF(HC12:HC90,"=10"))</f>
        <v>9</v>
      </c>
      <c r="GZ105" s="286"/>
      <c r="HA105" s="284">
        <f>IF(ISBLANK(HD3),"",GY105/GY92)</f>
        <v>0.22500000000000001</v>
      </c>
      <c r="HB105" s="284"/>
      <c r="HC105" s="141"/>
      <c r="HD105" s="155"/>
      <c r="HE105" s="148"/>
      <c r="HF105" s="286">
        <f>IF(ISBLANK(HK3),"",COUNTIF(HJ12:HJ90,"=10"))</f>
        <v>2</v>
      </c>
      <c r="HG105" s="286"/>
      <c r="HH105" s="284">
        <f>IF(ISBLANK(HK3),"",HF105/HF92)</f>
        <v>4.5454545454545456E-2</v>
      </c>
      <c r="HI105" s="284"/>
      <c r="HJ105" s="141"/>
      <c r="HK105" s="155"/>
      <c r="HL105" s="148"/>
      <c r="HM105" s="286">
        <f>IF(ISBLANK(HR3),"",COUNTIF(HQ12:HQ90,"=10"))</f>
        <v>2</v>
      </c>
      <c r="HN105" s="286"/>
      <c r="HO105" s="284">
        <f>IF(ISBLANK(HR3),"",HM105/HM92)</f>
        <v>5.5555555555555552E-2</v>
      </c>
      <c r="HP105" s="284"/>
      <c r="HQ105" s="141"/>
      <c r="HR105" s="155"/>
      <c r="HS105" s="148"/>
      <c r="HT105" s="286" t="str">
        <f>IF(ISBLANK(HY3),"",COUNTIF(HX12:HX90,"=10"))</f>
        <v/>
      </c>
      <c r="HU105" s="286"/>
      <c r="HV105" s="284" t="str">
        <f>IF(ISBLANK(HY3),"",HT105/HT92)</f>
        <v/>
      </c>
      <c r="HW105" s="284"/>
      <c r="HX105" s="141"/>
      <c r="HY105" s="155"/>
      <c r="HZ105" s="148"/>
      <c r="IA105" s="286">
        <f>IF(ISBLANK(IF3),"",COUNTIF(IE12:IE90,"=10"))</f>
        <v>8</v>
      </c>
      <c r="IB105" s="286"/>
      <c r="IC105" s="284">
        <f>IF(ISBLANK(IF3),"",IA105/IA92)</f>
        <v>0.21621621621621623</v>
      </c>
      <c r="ID105" s="284"/>
      <c r="IE105" s="141"/>
      <c r="IF105" s="155"/>
      <c r="IG105" s="148"/>
      <c r="IH105" s="286" t="str">
        <f>IF(ISBLANK(IM3),"",COUNTIF(IL12:IL90,"=10"))</f>
        <v/>
      </c>
      <c r="II105" s="286"/>
      <c r="IJ105" s="284" t="str">
        <f>IF(ISBLANK(IM3),"",IH105/IH92)</f>
        <v/>
      </c>
      <c r="IK105" s="284"/>
      <c r="IL105" s="141"/>
      <c r="IM105" s="155"/>
      <c r="IN105" s="148"/>
      <c r="IO105" s="286">
        <f>IF(ISBLANK(IT3),"",COUNTIF(IS12:IS90,"=10"))</f>
        <v>0</v>
      </c>
      <c r="IP105" s="286"/>
      <c r="IQ105" s="284">
        <f>IF(ISBLANK(IT3),"",IO105/IO92)</f>
        <v>0</v>
      </c>
      <c r="IR105" s="284"/>
      <c r="IS105" s="141"/>
      <c r="IT105" s="155"/>
      <c r="IU105" s="148"/>
      <c r="IV105" s="286">
        <f>IF(ISBLANK(JA3),"",COUNTIF(IZ12:IZ90,"=10"))</f>
        <v>16</v>
      </c>
      <c r="IW105" s="286"/>
      <c r="IX105" s="284">
        <f>IF(ISBLANK(JA3),"",IV105/IV92)</f>
        <v>0.38095238095238093</v>
      </c>
      <c r="IY105" s="284"/>
      <c r="IZ105" s="141"/>
      <c r="JA105" s="155"/>
      <c r="JB105" s="148"/>
      <c r="JC105" s="286">
        <f>IF(ISBLANK(JH3),"",COUNTIF(JG12:JG90,"=10"))</f>
        <v>0</v>
      </c>
      <c r="JD105" s="286"/>
      <c r="JE105" s="284">
        <f>IF(ISBLANK(JH3),"",JC105/JC92)</f>
        <v>0</v>
      </c>
      <c r="JF105" s="284"/>
      <c r="JG105" s="141"/>
      <c r="JH105" s="155"/>
      <c r="JI105" s="148"/>
      <c r="JJ105" s="286">
        <f>IF(ISBLANK(JO3),"",COUNTIF(JN12:JN90,"=10"))</f>
        <v>15</v>
      </c>
      <c r="JK105" s="286"/>
      <c r="JL105" s="284">
        <f>IF(ISBLANK(JO3),"",JJ105/JJ92)</f>
        <v>0.36585365853658536</v>
      </c>
      <c r="JM105" s="284"/>
      <c r="JN105" s="141"/>
      <c r="JO105" s="155"/>
      <c r="JP105" s="148"/>
      <c r="JQ105" s="286">
        <f>IF(ISBLANK(JV3),"",COUNTIF(JU12:JU90,"=10"))</f>
        <v>2</v>
      </c>
      <c r="JR105" s="286"/>
      <c r="JS105" s="284">
        <f>IF(ISBLANK(JV3),"",JQ105/JQ92)</f>
        <v>4.878048780487805E-2</v>
      </c>
      <c r="JT105" s="284"/>
      <c r="JU105" s="141"/>
      <c r="JV105" s="155"/>
      <c r="JW105" s="148"/>
      <c r="JX105" s="286" t="str">
        <f>IF(ISBLANK(KC3),"",COUNTIF(KB12:KB90,"=10"))</f>
        <v/>
      </c>
      <c r="JY105" s="286"/>
      <c r="JZ105" s="284" t="str">
        <f>IF(ISBLANK(KC3),"",JX105/JX92)</f>
        <v/>
      </c>
      <c r="KA105" s="284"/>
      <c r="KB105" s="141"/>
      <c r="KC105" s="155"/>
      <c r="KD105" s="148"/>
      <c r="KE105" s="286" t="str">
        <f>IF(ISBLANK(KJ3),"",COUNTIF(KI12:KI90,"=10"))</f>
        <v/>
      </c>
      <c r="KF105" s="286"/>
      <c r="KG105" s="284" t="str">
        <f>IF(ISBLANK(KJ3),"",KE105/KE92)</f>
        <v/>
      </c>
      <c r="KH105" s="284"/>
      <c r="KI105" s="141"/>
      <c r="KJ105" s="155"/>
      <c r="KK105" s="148"/>
      <c r="KL105" s="286">
        <f>IF(ISBLANK(KQ3),"",COUNTIF(KP12:KP90,"=10"))</f>
        <v>0</v>
      </c>
      <c r="KM105" s="286"/>
      <c r="KN105" s="284">
        <f>IF(ISBLANK(KQ3),"",KL105/KL92)</f>
        <v>0</v>
      </c>
      <c r="KO105" s="284"/>
      <c r="KP105" s="141"/>
      <c r="KQ105" s="155"/>
      <c r="KR105" s="148"/>
      <c r="KS105" s="286">
        <f>IF(ISBLANK(KX3),"",COUNTIF(KW12:KW90,"=10"))</f>
        <v>4</v>
      </c>
      <c r="KT105" s="286"/>
      <c r="KU105" s="284">
        <f>IF(ISBLANK(KX3),"",KS105/KS92)</f>
        <v>0.1</v>
      </c>
      <c r="KV105" s="284"/>
      <c r="KW105" s="141"/>
      <c r="KX105" s="155"/>
      <c r="KY105" s="149"/>
      <c r="KZ105" s="286">
        <f>IF(ISBLANK(LE3),"",COUNTIF(LD12:LD90,"=10"))</f>
        <v>0</v>
      </c>
      <c r="LA105" s="286"/>
      <c r="LB105" s="284">
        <f>IF(ISBLANK(LE3),"",KZ105/KZ92)</f>
        <v>0</v>
      </c>
      <c r="LC105" s="284"/>
      <c r="LD105" s="141"/>
      <c r="LE105" s="155"/>
      <c r="LF105" s="148"/>
      <c r="LG105" s="286" t="str">
        <f>IF(ISBLANK(LL3),"",COUNTIF(LK12:LK90,"=10"))</f>
        <v/>
      </c>
      <c r="LH105" s="286"/>
      <c r="LI105" s="284" t="str">
        <f>IF(ISBLANK(LL3),"",LG105/LG92)</f>
        <v/>
      </c>
      <c r="LJ105" s="284"/>
      <c r="LK105" s="141"/>
      <c r="LL105" s="155"/>
      <c r="LM105" s="148"/>
      <c r="LN105" s="286" t="str">
        <f>IF(ISBLANK(LS3),"",COUNTIF(LR12:LR90,"=10"))</f>
        <v/>
      </c>
      <c r="LO105" s="286"/>
      <c r="LP105" s="284" t="str">
        <f>IF(ISBLANK(LS3),"",LN105/LN92)</f>
        <v/>
      </c>
      <c r="LQ105" s="284"/>
      <c r="LR105" s="141"/>
      <c r="LS105" s="155"/>
      <c r="LT105" s="148"/>
      <c r="LU105" s="286">
        <f>IF(ISBLANK(LZ3),"",COUNTIF(LY12:LY90,"=10"))</f>
        <v>2</v>
      </c>
      <c r="LV105" s="286"/>
      <c r="LW105" s="284">
        <f>IF(ISBLANK(LZ3),"",LU105/LU92)</f>
        <v>5.2631578947368418E-2</v>
      </c>
      <c r="LX105" s="284"/>
      <c r="LY105" s="141"/>
      <c r="LZ105" s="155"/>
      <c r="MA105" s="148"/>
      <c r="MB105" s="286">
        <f>IF(ISBLANK(MG3),"",COUNTIF(MF12:MF90,"=10"))</f>
        <v>9</v>
      </c>
      <c r="MC105" s="286"/>
      <c r="MD105" s="284">
        <f>IF(ISBLANK(MG3),"",MB105/MB92)</f>
        <v>0.26470588235294118</v>
      </c>
      <c r="ME105" s="284"/>
      <c r="MF105" s="141"/>
      <c r="MG105" s="155"/>
      <c r="MH105" s="148"/>
      <c r="MI105" s="286" t="str">
        <f>IF(ISBLANK(MN3),"",COUNTIF(MM12:MM90,"=10"))</f>
        <v/>
      </c>
      <c r="MJ105" s="286"/>
      <c r="MK105" s="284" t="str">
        <f>IF(ISBLANK(MN3),"",MI105/MI92)</f>
        <v/>
      </c>
      <c r="ML105" s="284"/>
      <c r="MM105" s="141"/>
      <c r="MN105" s="155"/>
      <c r="MO105" s="148"/>
      <c r="MP105" s="286">
        <f>IF(ISBLANK(MU3),"",COUNTIF(MT12:MT90,"=10"))</f>
        <v>0</v>
      </c>
      <c r="MQ105" s="286"/>
      <c r="MR105" s="284">
        <f>IF(ISBLANK(MU3),"",MP105/MP92)</f>
        <v>0</v>
      </c>
      <c r="MS105" s="284"/>
      <c r="MT105" s="141"/>
      <c r="MU105" s="155"/>
      <c r="MV105" s="148"/>
      <c r="MW105" s="286" t="str">
        <f>IF(ISBLANK(NB3),"",COUNTIF(NA12:NA90,"=10"))</f>
        <v/>
      </c>
      <c r="MX105" s="286"/>
      <c r="MY105" s="284" t="str">
        <f>IF(ISBLANK(NB3),"",MW105/MW92)</f>
        <v/>
      </c>
      <c r="MZ105" s="284"/>
      <c r="NA105" s="141"/>
      <c r="NB105" s="155"/>
      <c r="NC105" s="148"/>
      <c r="ND105" s="286">
        <f>IF(ISBLANK(NI3),"",COUNTIF(NH12:NH90,"=10"))</f>
        <v>2</v>
      </c>
      <c r="NE105" s="286"/>
      <c r="NF105" s="284">
        <f>IF(ISBLANK(NI3),"",ND105/ND92)</f>
        <v>6.25E-2</v>
      </c>
      <c r="NG105" s="284"/>
      <c r="NH105" s="141"/>
      <c r="NI105" s="155"/>
      <c r="NJ105" s="148"/>
      <c r="NK105" s="286" t="str">
        <f>IF(ISBLANK(NP3),"",COUNTIF(NO12:NO90,"=10"))</f>
        <v/>
      </c>
      <c r="NL105" s="286"/>
      <c r="NM105" s="284" t="str">
        <f>IF(ISBLANK(NP3),"",NK105/NK92)</f>
        <v/>
      </c>
      <c r="NN105" s="284"/>
      <c r="NO105" s="141"/>
      <c r="NP105" s="155"/>
      <c r="NQ105" s="148"/>
      <c r="NR105" s="286">
        <f>IF(ISBLANK(NW3),"",COUNTIF(NV12:NV90,"=10"))</f>
        <v>15</v>
      </c>
      <c r="NS105" s="286"/>
      <c r="NT105" s="284">
        <f>IF(ISBLANK(NW3),"",NR105/NR92)</f>
        <v>0.42857142857142855</v>
      </c>
      <c r="NU105" s="284"/>
      <c r="NV105" s="141"/>
      <c r="NW105" s="155"/>
      <c r="NX105" s="148"/>
      <c r="NY105" s="286">
        <f>IF(ISBLANK(OD3),"",COUNTIF(OC12:OC90,"=10"))</f>
        <v>2</v>
      </c>
      <c r="NZ105" s="286"/>
      <c r="OA105" s="284">
        <f>IF(ISBLANK(OD3),"",NY105/NY92)</f>
        <v>5.7142857142857141E-2</v>
      </c>
      <c r="OB105" s="284"/>
      <c r="OC105" s="141"/>
      <c r="OD105" s="155"/>
      <c r="OE105" s="148"/>
      <c r="OF105" s="286" t="str">
        <f>IF(ISBLANK(OK3),"",COUNTIF(OJ12:OJ90,"=10"))</f>
        <v/>
      </c>
      <c r="OG105" s="286"/>
      <c r="OH105" s="284" t="str">
        <f>IF(ISBLANK(OK3),"",OF105/OF92)</f>
        <v/>
      </c>
      <c r="OI105" s="284"/>
      <c r="OJ105" s="141"/>
      <c r="OK105" s="155"/>
      <c r="OL105" s="148"/>
      <c r="OM105" s="286" t="str">
        <f>IF(ISBLANK(OR3),"",COUNTIF(OQ12:OQ90,"=10"))</f>
        <v/>
      </c>
      <c r="ON105" s="286"/>
      <c r="OO105" s="284" t="str">
        <f>IF(ISBLANK(OR3),"",OM105/OM92)</f>
        <v/>
      </c>
      <c r="OP105" s="284"/>
      <c r="OQ105" s="141"/>
      <c r="OR105" s="155"/>
      <c r="OS105" s="148"/>
      <c r="OT105" s="286" t="str">
        <f>IF(ISBLANK(OY3),"",COUNTIF(OX12:OX90,"=10"))</f>
        <v/>
      </c>
      <c r="OU105" s="286"/>
      <c r="OV105" s="284" t="str">
        <f>IF(ISBLANK(OY3),"",OT105/OT92)</f>
        <v/>
      </c>
      <c r="OW105" s="284"/>
      <c r="OX105" s="141"/>
      <c r="OY105" s="155"/>
      <c r="OZ105" s="148"/>
      <c r="PA105" s="286" t="str">
        <f>IF(ISBLANK(PF3),"",COUNTIF(PE12:PE90,"=10"))</f>
        <v/>
      </c>
      <c r="PB105" s="286"/>
      <c r="PC105" s="284" t="str">
        <f>IF(ISBLANK(PF3),"",PA105/PA92)</f>
        <v/>
      </c>
      <c r="PD105" s="284"/>
      <c r="PE105" s="141"/>
      <c r="PF105" s="155"/>
      <c r="PG105" s="148"/>
      <c r="PH105" s="286" t="str">
        <f>IF(ISBLANK(PM3),"",COUNTIF(PL12:PL90,"=10"))</f>
        <v/>
      </c>
      <c r="PI105" s="286"/>
      <c r="PJ105" s="284" t="str">
        <f>IF(ISBLANK(PM3),"",PH105/PH92)</f>
        <v/>
      </c>
      <c r="PK105" s="284"/>
      <c r="PL105" s="141"/>
      <c r="PM105" s="155"/>
      <c r="PN105" s="148"/>
      <c r="PO105" s="286" t="str">
        <f>IF(ISBLANK(PT3),"",COUNTIF(PS12:PS90,"=10"))</f>
        <v/>
      </c>
      <c r="PP105" s="286"/>
      <c r="PQ105" s="284" t="str">
        <f>IF(ISBLANK(PT3),"",PO105/PO92)</f>
        <v/>
      </c>
      <c r="PR105" s="284"/>
      <c r="PS105" s="141"/>
      <c r="PT105" s="155"/>
      <c r="PU105" s="148"/>
      <c r="PV105" s="286" t="str">
        <f>IF(ISBLANK(QA3),"",COUNTIF(PZ12:PZ90,"=10"))</f>
        <v/>
      </c>
      <c r="PW105" s="286"/>
      <c r="PX105" s="284" t="str">
        <f>IF(ISBLANK(QA3),"",PV105/PV92)</f>
        <v/>
      </c>
      <c r="PY105" s="284"/>
      <c r="PZ105" s="141"/>
      <c r="QA105" s="155"/>
      <c r="QB105" s="148"/>
      <c r="QC105" s="286" t="str">
        <f>IF(ISBLANK(QH3),"",COUNTIF(QG12:QG90,"=10"))</f>
        <v/>
      </c>
      <c r="QD105" s="286"/>
      <c r="QE105" s="284" t="str">
        <f>IF(ISBLANK(QH3),"",QC105/QC92)</f>
        <v/>
      </c>
      <c r="QF105" s="284"/>
      <c r="QG105" s="141"/>
      <c r="QH105" s="155"/>
      <c r="QI105" s="130"/>
      <c r="QJ105" s="130"/>
    </row>
    <row r="106" spans="1:452" ht="15" customHeight="1">
      <c r="A106" s="333"/>
      <c r="B106" s="150" t="s">
        <v>309</v>
      </c>
      <c r="C106" s="144"/>
      <c r="D106" s="286">
        <f>IF(ISBLANK(I3),"",COUNTIF(I12:I90,"&gt;=100"))</f>
        <v>1</v>
      </c>
      <c r="E106" s="286"/>
      <c r="F106" s="284">
        <f>IF(ISBLANK(I3),"",D106/D92)</f>
        <v>1.7543859649122806E-2</v>
      </c>
      <c r="G106" s="284"/>
      <c r="H106" s="141"/>
      <c r="I106" s="155"/>
      <c r="J106" s="147"/>
      <c r="K106" s="286">
        <f>IF(ISBLANK(P3),"",COUNTIF(P12:P90,"&gt;=100"))</f>
        <v>0</v>
      </c>
      <c r="L106" s="286"/>
      <c r="M106" s="284">
        <f>IF(ISBLANK(P3),"",K106/K92)</f>
        <v>0</v>
      </c>
      <c r="N106" s="284"/>
      <c r="O106" s="141"/>
      <c r="P106" s="155"/>
      <c r="Q106" s="148"/>
      <c r="R106" s="286">
        <f>IF(ISBLANK(W3),"",COUNTIF(W12:W90,"&gt;=100"))</f>
        <v>0</v>
      </c>
      <c r="S106" s="286"/>
      <c r="T106" s="284">
        <f>IF(ISBLANK(W3),"",R106/R92)</f>
        <v>0</v>
      </c>
      <c r="U106" s="284"/>
      <c r="V106" s="141"/>
      <c r="W106" s="155"/>
      <c r="X106" s="148"/>
      <c r="Y106" s="286">
        <f>IF(ISBLANK(AD3),"",COUNTIF(AD12:AD90,"&gt;=100"))</f>
        <v>0</v>
      </c>
      <c r="Z106" s="286"/>
      <c r="AA106" s="284">
        <f>IF(ISBLANK(AD3),"",Y106/Y92)</f>
        <v>0</v>
      </c>
      <c r="AB106" s="284"/>
      <c r="AC106" s="141"/>
      <c r="AD106" s="155"/>
      <c r="AE106" s="148"/>
      <c r="AF106" s="286">
        <f>IF(ISBLANK(AK3),"",COUNTIF(AK12:AK90,"&gt;=100"))</f>
        <v>0</v>
      </c>
      <c r="AG106" s="286"/>
      <c r="AH106" s="284">
        <f>IF(ISBLANK(AK3),"",AF106/AF92)</f>
        <v>0</v>
      </c>
      <c r="AI106" s="284"/>
      <c r="AJ106" s="141"/>
      <c r="AK106" s="155"/>
      <c r="AL106" s="148"/>
      <c r="AM106" s="286">
        <f>IF(ISBLANK(AR3),"",COUNTIF(AR12:AR90,"&gt;=100"))</f>
        <v>0</v>
      </c>
      <c r="AN106" s="286"/>
      <c r="AO106" s="284">
        <f>IF(ISBLANK(AR3),"",AM106/AM92)</f>
        <v>0</v>
      </c>
      <c r="AP106" s="284"/>
      <c r="AQ106" s="141"/>
      <c r="AR106" s="155"/>
      <c r="AS106" s="148"/>
      <c r="AT106" s="286">
        <f>IF(ISBLANK(AY3),"",COUNTIF(AY12:AY90,"&gt;=100"))</f>
        <v>0</v>
      </c>
      <c r="AU106" s="286"/>
      <c r="AV106" s="284">
        <f>IF(ISBLANK(AY3),"",AT106/AT92)</f>
        <v>0</v>
      </c>
      <c r="AW106" s="284"/>
      <c r="AX106" s="141"/>
      <c r="AY106" s="155"/>
      <c r="AZ106" s="148"/>
      <c r="BA106" s="286">
        <f>IF(ISBLANK(BF3),"",COUNTIF(BF12:BF90,"&gt;=100"))</f>
        <v>0</v>
      </c>
      <c r="BB106" s="286"/>
      <c r="BC106" s="284">
        <f>IF(ISBLANK(BF3),"",BA106/BA92)</f>
        <v>0</v>
      </c>
      <c r="BD106" s="284"/>
      <c r="BE106" s="141"/>
      <c r="BF106" s="155"/>
      <c r="BG106" s="148"/>
      <c r="BH106" s="286">
        <f>IF(ISBLANK(BM3),"",COUNTIF(BM12:BM90,"&gt;=100"))</f>
        <v>1</v>
      </c>
      <c r="BI106" s="286"/>
      <c r="BJ106" s="284">
        <f>IF(ISBLANK(BM3),"",BH106/BH92)</f>
        <v>2.7777777777777776E-2</v>
      </c>
      <c r="BK106" s="284"/>
      <c r="BL106" s="141"/>
      <c r="BM106" s="155"/>
      <c r="BN106" s="148"/>
      <c r="BO106" s="286">
        <f>IF(ISBLANK(BT3),"",COUNTIF(BT12:BT90,"&gt;=100"))</f>
        <v>0</v>
      </c>
      <c r="BP106" s="286"/>
      <c r="BQ106" s="284">
        <f>IF(ISBLANK(BT3),"",BO106/BO92)</f>
        <v>0</v>
      </c>
      <c r="BR106" s="284"/>
      <c r="BS106" s="141"/>
      <c r="BT106" s="155"/>
      <c r="BU106" s="148"/>
      <c r="BV106" s="286">
        <f>IF(ISBLANK(CA3),"",COUNTIF(CA12:CA90,"&gt;=100"))</f>
        <v>0</v>
      </c>
      <c r="BW106" s="286"/>
      <c r="BX106" s="284">
        <f>IF(ISBLANK(CA3),"",BV106/BV92)</f>
        <v>0</v>
      </c>
      <c r="BY106" s="284"/>
      <c r="BZ106" s="141"/>
      <c r="CA106" s="155"/>
      <c r="CB106" s="148"/>
      <c r="CC106" s="286">
        <f>IF(ISBLANK(CH3),"",COUNTIF(CH12:CH90,"&gt;=100"))</f>
        <v>0</v>
      </c>
      <c r="CD106" s="286"/>
      <c r="CE106" s="284">
        <f>IF(ISBLANK(CH3),"",CC106/CC92)</f>
        <v>0</v>
      </c>
      <c r="CF106" s="284"/>
      <c r="CG106" s="141"/>
      <c r="CH106" s="155"/>
      <c r="CI106" s="148"/>
      <c r="CJ106" s="286">
        <f>IF(ISBLANK(CO3),"",COUNTIF(CO12:CO90,"&gt;=100"))</f>
        <v>0</v>
      </c>
      <c r="CK106" s="286"/>
      <c r="CL106" s="284">
        <f>IF(ISBLANK(CO3),"",CJ106/CJ92)</f>
        <v>0</v>
      </c>
      <c r="CM106" s="284"/>
      <c r="CN106" s="141"/>
      <c r="CO106" s="155"/>
      <c r="CP106" s="148"/>
      <c r="CQ106" s="286">
        <f>IF(ISBLANK(CV3),"",COUNTIF(CV12:CV90,"&gt;=100"))</f>
        <v>0</v>
      </c>
      <c r="CR106" s="286"/>
      <c r="CS106" s="284">
        <f>IF(ISBLANK(CV3),"",CQ106/CQ92)</f>
        <v>0</v>
      </c>
      <c r="CT106" s="284"/>
      <c r="CU106" s="141"/>
      <c r="CV106" s="155"/>
      <c r="CW106" s="148"/>
      <c r="CX106" s="286">
        <f>IF(ISBLANK(DC3),"",COUNTIF(DC12:DC90,"&gt;=100"))</f>
        <v>0</v>
      </c>
      <c r="CY106" s="286"/>
      <c r="CZ106" s="284">
        <f>IF(ISBLANK(DC3),"",CX106/CX92)</f>
        <v>0</v>
      </c>
      <c r="DA106" s="284"/>
      <c r="DB106" s="141"/>
      <c r="DC106" s="155"/>
      <c r="DD106" s="148"/>
      <c r="DE106" s="286">
        <f>IF(ISBLANK(DJ3),"",COUNTIF(DJ12:DJ90,"&gt;=100"))</f>
        <v>0</v>
      </c>
      <c r="DF106" s="286"/>
      <c r="DG106" s="284">
        <f>IF(ISBLANK(DJ3),"",DE106/DE92)</f>
        <v>0</v>
      </c>
      <c r="DH106" s="284"/>
      <c r="DI106" s="141"/>
      <c r="DJ106" s="155"/>
      <c r="DK106" s="148"/>
      <c r="DL106" s="286">
        <f>IF(ISBLANK(DQ3),"",COUNTIF(DQ12:DQ90,"&gt;=100"))</f>
        <v>0</v>
      </c>
      <c r="DM106" s="286"/>
      <c r="DN106" s="284">
        <f>IF(ISBLANK(DQ3),"",DL106/DL92)</f>
        <v>0</v>
      </c>
      <c r="DO106" s="284"/>
      <c r="DP106" s="141"/>
      <c r="DQ106" s="155"/>
      <c r="DR106" s="148"/>
      <c r="DS106" s="286">
        <f>IF(ISBLANK(DX3),"",COUNTIF(DX12:DX90,"&gt;=100"))</f>
        <v>0</v>
      </c>
      <c r="DT106" s="286"/>
      <c r="DU106" s="284">
        <f>IF(ISBLANK(DX3),"",DS106/DS92)</f>
        <v>0</v>
      </c>
      <c r="DV106" s="284"/>
      <c r="DW106" s="141"/>
      <c r="DX106" s="155"/>
      <c r="DY106" s="148"/>
      <c r="DZ106" s="286">
        <f>IF(ISBLANK(EE3),"",COUNTIF(EE12:EE90,"&gt;=100"))</f>
        <v>0</v>
      </c>
      <c r="EA106" s="286"/>
      <c r="EB106" s="284">
        <f>IF(ISBLANK(EE3),"",DZ106/DZ92)</f>
        <v>0</v>
      </c>
      <c r="EC106" s="284"/>
      <c r="ED106" s="141"/>
      <c r="EE106" s="155"/>
      <c r="EF106" s="148"/>
      <c r="EG106" s="286">
        <f>IF(ISBLANK(EL3),"",COUNTIF(EL12:EL90,"&gt;=100"))</f>
        <v>0</v>
      </c>
      <c r="EH106" s="286"/>
      <c r="EI106" s="284">
        <f>IF(ISBLANK(EL3),"",EG106/EG92)</f>
        <v>0</v>
      </c>
      <c r="EJ106" s="284"/>
      <c r="EK106" s="141"/>
      <c r="EL106" s="155"/>
      <c r="EM106" s="148"/>
      <c r="EN106" s="286">
        <f>IF(ISBLANK(ES3),"",COUNTIF(ES12:ES90,"&gt;=100"))</f>
        <v>0</v>
      </c>
      <c r="EO106" s="286"/>
      <c r="EP106" s="284">
        <f>IF(ISBLANK(ES3),"",EN106/EN92)</f>
        <v>0</v>
      </c>
      <c r="EQ106" s="284"/>
      <c r="ER106" s="141"/>
      <c r="ES106" s="155"/>
      <c r="ET106" s="148"/>
      <c r="EU106" s="286">
        <f>IF(ISBLANK(EZ3),"",COUNTIF(EZ12:EZ90,"&gt;=100"))</f>
        <v>1</v>
      </c>
      <c r="EV106" s="286"/>
      <c r="EW106" s="284">
        <f>IF(ISBLANK(EZ3),"",EU106/EU92)</f>
        <v>0.02</v>
      </c>
      <c r="EX106" s="284"/>
      <c r="EY106" s="141"/>
      <c r="EZ106" s="155"/>
      <c r="FA106" s="148"/>
      <c r="FB106" s="286">
        <f>IF(ISBLANK(FG3),"",COUNTIF(FG12:FG90,"&gt;=100"))</f>
        <v>0</v>
      </c>
      <c r="FC106" s="286"/>
      <c r="FD106" s="284">
        <f>IF(ISBLANK(FG3),"",FB106/FB92)</f>
        <v>0</v>
      </c>
      <c r="FE106" s="284"/>
      <c r="FF106" s="141"/>
      <c r="FG106" s="155"/>
      <c r="FH106" s="148"/>
      <c r="FI106" s="286">
        <f>IF(ISBLANK(FN3),"",COUNTIF(FN12:FN90,"&gt;=100"))</f>
        <v>1</v>
      </c>
      <c r="FJ106" s="286"/>
      <c r="FK106" s="284">
        <f>IF(ISBLANK(FN3),"",FI106/FI92)</f>
        <v>2.3255813953488372E-2</v>
      </c>
      <c r="FL106" s="284"/>
      <c r="FM106" s="141"/>
      <c r="FN106" s="155"/>
      <c r="FO106" s="148"/>
      <c r="FP106" s="286">
        <f>IF(ISBLANK(FU3),"",COUNTIF(FU12:FU90,"&gt;=100"))</f>
        <v>0</v>
      </c>
      <c r="FQ106" s="286"/>
      <c r="FR106" s="284">
        <f>IF(ISBLANK(FU3),"",FP106/FP92)</f>
        <v>0</v>
      </c>
      <c r="FS106" s="284"/>
      <c r="FT106" s="141"/>
      <c r="FU106" s="155"/>
      <c r="FV106" s="148"/>
      <c r="FW106" s="286">
        <f>IF(ISBLANK(GB3),"",COUNTIF(GB12:GB90,"&gt;=100"))</f>
        <v>3</v>
      </c>
      <c r="FX106" s="286"/>
      <c r="FY106" s="284">
        <f>IF(ISBLANK(GB3),"",FW106/FW92)</f>
        <v>7.6923076923076927E-2</v>
      </c>
      <c r="FZ106" s="284"/>
      <c r="GA106" s="141"/>
      <c r="GB106" s="155"/>
      <c r="GC106" s="148"/>
      <c r="GD106" s="286">
        <f>IF(ISBLANK(GI3),"",COUNTIF(GI12:GI90,"&gt;=100"))</f>
        <v>0</v>
      </c>
      <c r="GE106" s="286"/>
      <c r="GF106" s="284">
        <f>IF(ISBLANK(GI3),"",GD106/GD92)</f>
        <v>0</v>
      </c>
      <c r="GG106" s="284"/>
      <c r="GH106" s="141"/>
      <c r="GI106" s="155"/>
      <c r="GJ106" s="148"/>
      <c r="GK106" s="286">
        <f>IF(ISBLANK(GP3),"",COUNTIF(GP12:GP90,"&gt;=100"))</f>
        <v>0</v>
      </c>
      <c r="GL106" s="286"/>
      <c r="GM106" s="284">
        <f>IF(ISBLANK(GP3),"",GK106/GK92)</f>
        <v>0</v>
      </c>
      <c r="GN106" s="284"/>
      <c r="GO106" s="141"/>
      <c r="GP106" s="155"/>
      <c r="GQ106" s="148"/>
      <c r="GR106" s="286">
        <f>IF(ISBLANK(GW3),"",COUNTIF(GW12:GW90,"&gt;=100"))</f>
        <v>0</v>
      </c>
      <c r="GS106" s="286"/>
      <c r="GT106" s="284">
        <f>IF(ISBLANK(GW3),"",GR106/GR92)</f>
        <v>0</v>
      </c>
      <c r="GU106" s="284"/>
      <c r="GV106" s="141"/>
      <c r="GW106" s="155"/>
      <c r="GX106" s="148"/>
      <c r="GY106" s="286">
        <f>IF(ISBLANK(HD3),"",COUNTIF(HD12:HD90,"&gt;=100"))</f>
        <v>0</v>
      </c>
      <c r="GZ106" s="286"/>
      <c r="HA106" s="284">
        <f>IF(ISBLANK(HD3),"",GY106/GY92)</f>
        <v>0</v>
      </c>
      <c r="HB106" s="284"/>
      <c r="HC106" s="141"/>
      <c r="HD106" s="155"/>
      <c r="HE106" s="148"/>
      <c r="HF106" s="286">
        <f>IF(ISBLANK(HK3),"",COUNTIF(HK12:HK90,"&gt;=100"))</f>
        <v>0</v>
      </c>
      <c r="HG106" s="286"/>
      <c r="HH106" s="284">
        <f>IF(ISBLANK(HK3),"",HF106/HF92)</f>
        <v>0</v>
      </c>
      <c r="HI106" s="284"/>
      <c r="HJ106" s="141"/>
      <c r="HK106" s="155"/>
      <c r="HL106" s="148"/>
      <c r="HM106" s="286">
        <f>IF(ISBLANK(HR3),"",COUNTIF(HR12:HR90,"&gt;=100"))</f>
        <v>0</v>
      </c>
      <c r="HN106" s="286"/>
      <c r="HO106" s="284">
        <f>IF(ISBLANK(HR3),"",HM106/HM92)</f>
        <v>0</v>
      </c>
      <c r="HP106" s="284"/>
      <c r="HQ106" s="141"/>
      <c r="HR106" s="155"/>
      <c r="HS106" s="148"/>
      <c r="HT106" s="286" t="str">
        <f>IF(ISBLANK(HY3),"",COUNTIF(HY12:HY90,"&gt;=100"))</f>
        <v/>
      </c>
      <c r="HU106" s="286"/>
      <c r="HV106" s="284" t="str">
        <f>IF(ISBLANK(HY3),"",HT106/HT92)</f>
        <v/>
      </c>
      <c r="HW106" s="284"/>
      <c r="HX106" s="141"/>
      <c r="HY106" s="155"/>
      <c r="HZ106" s="148"/>
      <c r="IA106" s="286">
        <f>IF(ISBLANK(IF3),"",COUNTIF(IF12:IF90,"&gt;=100"))</f>
        <v>0</v>
      </c>
      <c r="IB106" s="286"/>
      <c r="IC106" s="284">
        <f>IF(ISBLANK(IF3),"",IA106/IA92)</f>
        <v>0</v>
      </c>
      <c r="ID106" s="284"/>
      <c r="IE106" s="141"/>
      <c r="IF106" s="155"/>
      <c r="IG106" s="148"/>
      <c r="IH106" s="286" t="str">
        <f>IF(ISBLANK(IM3),"",COUNTIF(IM12:IM90,"&gt;=100"))</f>
        <v/>
      </c>
      <c r="II106" s="286"/>
      <c r="IJ106" s="284" t="str">
        <f>IF(ISBLANK(IM3),"",IH106/IH92)</f>
        <v/>
      </c>
      <c r="IK106" s="284"/>
      <c r="IL106" s="141"/>
      <c r="IM106" s="155"/>
      <c r="IN106" s="148"/>
      <c r="IO106" s="286">
        <f>IF(ISBLANK(IT3),"",COUNTIF(IT12:IT90,"&gt;=100"))</f>
        <v>0</v>
      </c>
      <c r="IP106" s="286"/>
      <c r="IQ106" s="284">
        <f>IF(ISBLANK(IT3),"",IO106/IO92)</f>
        <v>0</v>
      </c>
      <c r="IR106" s="284"/>
      <c r="IS106" s="141"/>
      <c r="IT106" s="155"/>
      <c r="IU106" s="148"/>
      <c r="IV106" s="286">
        <f>IF(ISBLANK(JA3),"",COUNTIF(JA12:JA90,"&gt;=100"))</f>
        <v>3</v>
      </c>
      <c r="IW106" s="286"/>
      <c r="IX106" s="284">
        <f>IF(ISBLANK(JA3),"",IV106/IV92)</f>
        <v>7.1428571428571425E-2</v>
      </c>
      <c r="IY106" s="284"/>
      <c r="IZ106" s="141"/>
      <c r="JA106" s="155"/>
      <c r="JB106" s="148"/>
      <c r="JC106" s="286">
        <f>IF(ISBLANK(JH3),"",COUNTIF(JH12:JH90,"&gt;=100"))</f>
        <v>0</v>
      </c>
      <c r="JD106" s="286"/>
      <c r="JE106" s="284">
        <f>IF(ISBLANK(JH3),"",JC106/JC92)</f>
        <v>0</v>
      </c>
      <c r="JF106" s="284"/>
      <c r="JG106" s="141"/>
      <c r="JH106" s="155"/>
      <c r="JI106" s="148"/>
      <c r="JJ106" s="286">
        <f>IF(ISBLANK(JO3),"",COUNTIF(JO12:JO90,"&gt;=100"))</f>
        <v>0</v>
      </c>
      <c r="JK106" s="286"/>
      <c r="JL106" s="284">
        <f>IF(ISBLANK(JO3),"",JJ106/JJ92)</f>
        <v>0</v>
      </c>
      <c r="JM106" s="284"/>
      <c r="JN106" s="141"/>
      <c r="JO106" s="155"/>
      <c r="JP106" s="148"/>
      <c r="JQ106" s="286">
        <f>IF(ISBLANK(JV3),"",COUNTIF(JV12:JV90,"&gt;=100"))</f>
        <v>0</v>
      </c>
      <c r="JR106" s="286"/>
      <c r="JS106" s="284">
        <f>IF(ISBLANK(JV3),"",JQ106/JQ92)</f>
        <v>0</v>
      </c>
      <c r="JT106" s="284"/>
      <c r="JU106" s="141"/>
      <c r="JV106" s="155"/>
      <c r="JW106" s="148"/>
      <c r="JX106" s="286" t="str">
        <f>IF(ISBLANK(KC3),"",COUNTIF(KC12:KC90,"&gt;=100"))</f>
        <v/>
      </c>
      <c r="JY106" s="286"/>
      <c r="JZ106" s="284" t="str">
        <f>IF(ISBLANK(KC3),"",JX106/JX92)</f>
        <v/>
      </c>
      <c r="KA106" s="284"/>
      <c r="KB106" s="141"/>
      <c r="KC106" s="155"/>
      <c r="KD106" s="148"/>
      <c r="KE106" s="286" t="str">
        <f>IF(ISBLANK(KJ3),"",COUNTIF(KJ12:KJ90,"&gt;=100"))</f>
        <v/>
      </c>
      <c r="KF106" s="286"/>
      <c r="KG106" s="284" t="str">
        <f>IF(ISBLANK(KJ3),"",KE106/KE92)</f>
        <v/>
      </c>
      <c r="KH106" s="284"/>
      <c r="KI106" s="141"/>
      <c r="KJ106" s="155"/>
      <c r="KK106" s="148"/>
      <c r="KL106" s="286">
        <f>IF(ISBLANK(KQ3),"",COUNTIF(KQ12:KQ90,"&gt;=100"))</f>
        <v>0</v>
      </c>
      <c r="KM106" s="286"/>
      <c r="KN106" s="284">
        <f>IF(ISBLANK(KQ3),"",KL106/KL92)</f>
        <v>0</v>
      </c>
      <c r="KO106" s="284"/>
      <c r="KP106" s="141"/>
      <c r="KQ106" s="155"/>
      <c r="KR106" s="148"/>
      <c r="KS106" s="286">
        <f>IF(ISBLANK(KX3),"",COUNTIF(KX12:KX90,"&gt;=100"))</f>
        <v>1</v>
      </c>
      <c r="KT106" s="286"/>
      <c r="KU106" s="284">
        <f>IF(ISBLANK(KX3),"",KS106/KS92)</f>
        <v>2.5000000000000001E-2</v>
      </c>
      <c r="KV106" s="284"/>
      <c r="KW106" s="141"/>
      <c r="KX106" s="155"/>
      <c r="KY106" s="149"/>
      <c r="KZ106" s="286">
        <f>IF(ISBLANK(LE3),"",COUNTIF(LE12:LE90,"&gt;=100"))</f>
        <v>0</v>
      </c>
      <c r="LA106" s="286"/>
      <c r="LB106" s="284">
        <f>IF(ISBLANK(LE3),"",KZ106/KZ92)</f>
        <v>0</v>
      </c>
      <c r="LC106" s="284"/>
      <c r="LD106" s="141"/>
      <c r="LE106" s="155"/>
      <c r="LF106" s="148"/>
      <c r="LG106" s="286" t="str">
        <f>IF(ISBLANK(LL3),"",COUNTIF(LL12:LL90,"&gt;=100"))</f>
        <v/>
      </c>
      <c r="LH106" s="286"/>
      <c r="LI106" s="284" t="str">
        <f>IF(ISBLANK(LL3),"",LG106/LG92)</f>
        <v/>
      </c>
      <c r="LJ106" s="284"/>
      <c r="LK106" s="141"/>
      <c r="LL106" s="155"/>
      <c r="LM106" s="148"/>
      <c r="LN106" s="286" t="str">
        <f>IF(ISBLANK(LS3),"",COUNTIF(LS12:LS90,"&gt;=100"))</f>
        <v/>
      </c>
      <c r="LO106" s="286"/>
      <c r="LP106" s="284" t="str">
        <f>IF(ISBLANK(LS3),"",LN106/LN92)</f>
        <v/>
      </c>
      <c r="LQ106" s="284"/>
      <c r="LR106" s="141"/>
      <c r="LS106" s="155"/>
      <c r="LT106" s="148"/>
      <c r="LU106" s="286">
        <f>IF(ISBLANK(LZ3),"",COUNTIF(LZ12:LZ90,"&gt;=100"))</f>
        <v>0</v>
      </c>
      <c r="LV106" s="286"/>
      <c r="LW106" s="284">
        <f>IF(ISBLANK(LZ3),"",LU106/LU92)</f>
        <v>0</v>
      </c>
      <c r="LX106" s="284"/>
      <c r="LY106" s="141"/>
      <c r="LZ106" s="155"/>
      <c r="MA106" s="148"/>
      <c r="MB106" s="286">
        <f>IF(ISBLANK(MG3),"",COUNTIF(MG12:MG90,"&gt;=100"))</f>
        <v>0</v>
      </c>
      <c r="MC106" s="286"/>
      <c r="MD106" s="284">
        <f>IF(ISBLANK(MG3),"",MB106/MB92)</f>
        <v>0</v>
      </c>
      <c r="ME106" s="284"/>
      <c r="MF106" s="141"/>
      <c r="MG106" s="155"/>
      <c r="MH106" s="148"/>
      <c r="MI106" s="286" t="str">
        <f>IF(ISBLANK(MN3),"",COUNTIF(MN12:MN90,"&gt;=100"))</f>
        <v/>
      </c>
      <c r="MJ106" s="286"/>
      <c r="MK106" s="284" t="str">
        <f>IF(ISBLANK(MN3),"",MI106/MI92)</f>
        <v/>
      </c>
      <c r="ML106" s="284"/>
      <c r="MM106" s="141"/>
      <c r="MN106" s="155"/>
      <c r="MO106" s="148"/>
      <c r="MP106" s="286">
        <f>IF(ISBLANK(MU3),"",COUNTIF(MU12:MU90,"&gt;=100"))</f>
        <v>0</v>
      </c>
      <c r="MQ106" s="286"/>
      <c r="MR106" s="284">
        <f>IF(ISBLANK(MU3),"",MP106/MP92)</f>
        <v>0</v>
      </c>
      <c r="MS106" s="284"/>
      <c r="MT106" s="141"/>
      <c r="MU106" s="155"/>
      <c r="MV106" s="148"/>
      <c r="MW106" s="286" t="str">
        <f>IF(ISBLANK(NB3),"",COUNTIF(NB12:NB90,"&gt;=100"))</f>
        <v/>
      </c>
      <c r="MX106" s="286"/>
      <c r="MY106" s="284" t="str">
        <f>IF(ISBLANK(NB3),"",MW106/MW92)</f>
        <v/>
      </c>
      <c r="MZ106" s="284"/>
      <c r="NA106" s="141"/>
      <c r="NB106" s="155"/>
      <c r="NC106" s="148"/>
      <c r="ND106" s="286">
        <f>IF(ISBLANK(NI3),"",COUNTIF(NI12:NI90,"&gt;=100"))</f>
        <v>0</v>
      </c>
      <c r="NE106" s="286"/>
      <c r="NF106" s="284">
        <f>IF(ISBLANK(NI3),"",ND106/ND92)</f>
        <v>0</v>
      </c>
      <c r="NG106" s="284"/>
      <c r="NH106" s="141"/>
      <c r="NI106" s="155"/>
      <c r="NJ106" s="148"/>
      <c r="NK106" s="286" t="str">
        <f>IF(ISBLANK(NP3),"",COUNTIF(NP12:NP90,"&gt;=100"))</f>
        <v/>
      </c>
      <c r="NL106" s="286"/>
      <c r="NM106" s="284" t="str">
        <f>IF(ISBLANK(NP3),"",NK106/NK92)</f>
        <v/>
      </c>
      <c r="NN106" s="284"/>
      <c r="NO106" s="141"/>
      <c r="NP106" s="155"/>
      <c r="NQ106" s="148"/>
      <c r="NR106" s="286">
        <f>IF(ISBLANK(NW3),"",COUNTIF(NW12:NW90,"&gt;=100"))</f>
        <v>3</v>
      </c>
      <c r="NS106" s="286"/>
      <c r="NT106" s="284">
        <f>IF(ISBLANK(NW3),"",NR106/NR92)</f>
        <v>8.5714285714285715E-2</v>
      </c>
      <c r="NU106" s="284"/>
      <c r="NV106" s="141"/>
      <c r="NW106" s="155"/>
      <c r="NX106" s="148"/>
      <c r="NY106" s="286">
        <f>IF(ISBLANK(OD3),"",COUNTIF(OD12:OD90,"&gt;=100"))</f>
        <v>0</v>
      </c>
      <c r="NZ106" s="286"/>
      <c r="OA106" s="284">
        <f>IF(ISBLANK(OD3),"",NY106/NY92)</f>
        <v>0</v>
      </c>
      <c r="OB106" s="284"/>
      <c r="OC106" s="141"/>
      <c r="OD106" s="155"/>
      <c r="OE106" s="148"/>
      <c r="OF106" s="286" t="str">
        <f>IF(ISBLANK(OK3),"",COUNTIF(OK12:OK90,"&gt;=100"))</f>
        <v/>
      </c>
      <c r="OG106" s="286"/>
      <c r="OH106" s="284" t="str">
        <f>IF(ISBLANK(OK3),"",OF106/OF92)</f>
        <v/>
      </c>
      <c r="OI106" s="284"/>
      <c r="OJ106" s="141"/>
      <c r="OK106" s="155"/>
      <c r="OL106" s="148"/>
      <c r="OM106" s="286" t="str">
        <f>IF(ISBLANK(OR3),"",COUNTIF(OR12:OR90,"&gt;=100"))</f>
        <v/>
      </c>
      <c r="ON106" s="286"/>
      <c r="OO106" s="284" t="str">
        <f>IF(ISBLANK(OR3),"",OM106/OM92)</f>
        <v/>
      </c>
      <c r="OP106" s="284"/>
      <c r="OQ106" s="141"/>
      <c r="OR106" s="155"/>
      <c r="OS106" s="148"/>
      <c r="OT106" s="286" t="str">
        <f>IF(ISBLANK(OY3),"",COUNTIF(OY12:OY90,"&gt;=100"))</f>
        <v/>
      </c>
      <c r="OU106" s="286"/>
      <c r="OV106" s="284" t="str">
        <f>IF(ISBLANK(OY3),"",OT106/OT92)</f>
        <v/>
      </c>
      <c r="OW106" s="284"/>
      <c r="OX106" s="141"/>
      <c r="OY106" s="155"/>
      <c r="OZ106" s="148"/>
      <c r="PA106" s="286" t="str">
        <f>IF(ISBLANK(PF3),"",COUNTIF(PF12:PF90,"&gt;=100"))</f>
        <v/>
      </c>
      <c r="PB106" s="286"/>
      <c r="PC106" s="284" t="str">
        <f>IF(ISBLANK(PF3),"",PA106/PA92)</f>
        <v/>
      </c>
      <c r="PD106" s="284"/>
      <c r="PE106" s="141"/>
      <c r="PF106" s="155"/>
      <c r="PG106" s="148"/>
      <c r="PH106" s="286" t="str">
        <f>IF(ISBLANK(PM3),"",COUNTIF(PM12:PM90,"&gt;=100"))</f>
        <v/>
      </c>
      <c r="PI106" s="286"/>
      <c r="PJ106" s="284" t="str">
        <f>IF(ISBLANK(PM3),"",PH106/PH92)</f>
        <v/>
      </c>
      <c r="PK106" s="284"/>
      <c r="PL106" s="141"/>
      <c r="PM106" s="155"/>
      <c r="PN106" s="148"/>
      <c r="PO106" s="286" t="str">
        <f>IF(ISBLANK(PT3),"",COUNTIF(PT12:PT90,"&gt;=100"))</f>
        <v/>
      </c>
      <c r="PP106" s="286"/>
      <c r="PQ106" s="284" t="str">
        <f>IF(ISBLANK(PT3),"",PO106/PO92)</f>
        <v/>
      </c>
      <c r="PR106" s="284"/>
      <c r="PS106" s="141"/>
      <c r="PT106" s="155"/>
      <c r="PU106" s="148"/>
      <c r="PV106" s="286" t="str">
        <f>IF(ISBLANK(QA3),"",COUNTIF(QA12:QA90,"&gt;=100"))</f>
        <v/>
      </c>
      <c r="PW106" s="286"/>
      <c r="PX106" s="284" t="str">
        <f>IF(ISBLANK(QA3),"",PV106/PV92)</f>
        <v/>
      </c>
      <c r="PY106" s="284"/>
      <c r="PZ106" s="141"/>
      <c r="QA106" s="155"/>
      <c r="QB106" s="148"/>
      <c r="QC106" s="286" t="str">
        <f>IF(ISBLANK(QH3),"",COUNTIF(QH12:QH90,"&gt;=100"))</f>
        <v/>
      </c>
      <c r="QD106" s="286"/>
      <c r="QE106" s="284" t="str">
        <f>IF(ISBLANK(QH3),"",QC106/QC92)</f>
        <v/>
      </c>
      <c r="QF106" s="284"/>
      <c r="QG106" s="141"/>
      <c r="QH106" s="155"/>
      <c r="QI106" s="130"/>
      <c r="QJ106" s="130"/>
    </row>
    <row r="107" spans="1:452" ht="15" customHeight="1">
      <c r="A107" s="333"/>
      <c r="B107" s="150" t="s">
        <v>184</v>
      </c>
      <c r="C107" s="144"/>
      <c r="D107" s="286">
        <f>IF(ISBLANK(I3),"",COUNTIF(I12:I90,"=0"))</f>
        <v>13</v>
      </c>
      <c r="E107" s="286"/>
      <c r="F107" s="284">
        <f>IF(ISBLANK(I3),"",D107/D92)</f>
        <v>0.22807017543859648</v>
      </c>
      <c r="G107" s="284"/>
      <c r="H107" s="141"/>
      <c r="I107" s="155"/>
      <c r="J107" s="147"/>
      <c r="K107" s="286">
        <f>IF(ISBLANK(P3),"",COUNTIF(P12:P90,"=0"))</f>
        <v>6</v>
      </c>
      <c r="L107" s="286"/>
      <c r="M107" s="284">
        <f>IF(ISBLANK(P3),"",K107/K92)</f>
        <v>0.1</v>
      </c>
      <c r="N107" s="284"/>
      <c r="O107" s="141"/>
      <c r="P107" s="155"/>
      <c r="Q107" s="148"/>
      <c r="R107" s="286">
        <f>IF(ISBLANK(W3),"",COUNTIF(W12:W90,"=0"))</f>
        <v>52</v>
      </c>
      <c r="S107" s="286"/>
      <c r="T107" s="284">
        <f>IF(ISBLANK(W3),"",R107/R92)</f>
        <v>0.77611940298507465</v>
      </c>
      <c r="U107" s="284"/>
      <c r="V107" s="141"/>
      <c r="W107" s="155"/>
      <c r="X107" s="148"/>
      <c r="Y107" s="286">
        <f>IF(ISBLANK(AD3),"",COUNTIF(AD12:AD90,"=0"))</f>
        <v>19</v>
      </c>
      <c r="Z107" s="286"/>
      <c r="AA107" s="284">
        <f>IF(ISBLANK(AD3),"",Y107/Y92)</f>
        <v>0.2878787878787879</v>
      </c>
      <c r="AB107" s="284"/>
      <c r="AC107" s="141"/>
      <c r="AD107" s="155"/>
      <c r="AE107" s="148"/>
      <c r="AF107" s="286">
        <f>IF(ISBLANK(AK3),"",COUNTIF(AK12:AK90,"=0"))</f>
        <v>0</v>
      </c>
      <c r="AG107" s="286"/>
      <c r="AH107" s="284">
        <f>IF(ISBLANK(AK3),"",AF107/AF92)</f>
        <v>0</v>
      </c>
      <c r="AI107" s="284"/>
      <c r="AJ107" s="141"/>
      <c r="AK107" s="155"/>
      <c r="AL107" s="148"/>
      <c r="AM107" s="286">
        <f>IF(ISBLANK(AR3),"",COUNTIF(AR12:AR90,"=0"))</f>
        <v>0</v>
      </c>
      <c r="AN107" s="286"/>
      <c r="AO107" s="284">
        <f>IF(ISBLANK(AR3),"",AM107/AM92)</f>
        <v>0</v>
      </c>
      <c r="AP107" s="284"/>
      <c r="AQ107" s="141"/>
      <c r="AR107" s="155"/>
      <c r="AS107" s="148"/>
      <c r="AT107" s="286">
        <f>IF(ISBLANK(AY3),"",COUNTIF(AY12:AY90,"=0"))</f>
        <v>48</v>
      </c>
      <c r="AU107" s="286"/>
      <c r="AV107" s="284">
        <f>IF(ISBLANK(AY3),"",AT107/AT92)</f>
        <v>0.88888888888888884</v>
      </c>
      <c r="AW107" s="284"/>
      <c r="AX107" s="141"/>
      <c r="AY107" s="155"/>
      <c r="AZ107" s="148"/>
      <c r="BA107" s="286">
        <f>IF(ISBLANK(BF3),"",COUNTIF(BF12:BF90,"=0"))</f>
        <v>44</v>
      </c>
      <c r="BB107" s="286"/>
      <c r="BC107" s="284">
        <f>IF(ISBLANK(BF3),"",BA107/BA92)</f>
        <v>0.74576271186440679</v>
      </c>
      <c r="BD107" s="284"/>
      <c r="BE107" s="141"/>
      <c r="BF107" s="155"/>
      <c r="BG107" s="148"/>
      <c r="BH107" s="286">
        <f>IF(ISBLANK(BM3),"",COUNTIF(BM12:BM90,"=0"))</f>
        <v>2</v>
      </c>
      <c r="BI107" s="286"/>
      <c r="BJ107" s="284">
        <f>IF(ISBLANK(BM3),"",BH107/BH92)</f>
        <v>5.5555555555555552E-2</v>
      </c>
      <c r="BK107" s="284"/>
      <c r="BL107" s="141"/>
      <c r="BM107" s="155"/>
      <c r="BN107" s="148"/>
      <c r="BO107" s="286">
        <f>IF(ISBLANK(BT3),"",COUNTIF(BT12:BT90,"=0"))</f>
        <v>5</v>
      </c>
      <c r="BP107" s="286"/>
      <c r="BQ107" s="284">
        <f>IF(ISBLANK(BT3),"",BO107/BO92)</f>
        <v>9.0909090909090912E-2</v>
      </c>
      <c r="BR107" s="284"/>
      <c r="BS107" s="141"/>
      <c r="BT107" s="155"/>
      <c r="BU107" s="148"/>
      <c r="BV107" s="286">
        <f>IF(ISBLANK(CA3),"",COUNTIF(CA12:CA90,"=0"))</f>
        <v>29</v>
      </c>
      <c r="BW107" s="286"/>
      <c r="BX107" s="284">
        <f>IF(ISBLANK(CA3),"",BV107/BV92)</f>
        <v>0.78378378378378377</v>
      </c>
      <c r="BY107" s="284"/>
      <c r="BZ107" s="141"/>
      <c r="CA107" s="155"/>
      <c r="CB107" s="148"/>
      <c r="CC107" s="286">
        <f>IF(ISBLANK(CH3),"",COUNTIF(CH12:CH90,"=0"))</f>
        <v>30</v>
      </c>
      <c r="CD107" s="286"/>
      <c r="CE107" s="284">
        <f>IF(ISBLANK(CH3),"",CC107/CC92)</f>
        <v>0.57692307692307687</v>
      </c>
      <c r="CF107" s="284"/>
      <c r="CG107" s="141"/>
      <c r="CH107" s="155"/>
      <c r="CI107" s="148"/>
      <c r="CJ107" s="286">
        <f>IF(ISBLANK(CO3),"",COUNTIF(CO12:CO90,"=0"))</f>
        <v>3</v>
      </c>
      <c r="CK107" s="286"/>
      <c r="CL107" s="284">
        <f>IF(ISBLANK(CO3),"",CJ107/CJ92)</f>
        <v>5.4545454545454543E-2</v>
      </c>
      <c r="CM107" s="284"/>
      <c r="CN107" s="141"/>
      <c r="CO107" s="155"/>
      <c r="CP107" s="148"/>
      <c r="CQ107" s="286">
        <f>IF(ISBLANK(CV3),"",COUNTIF(CV12:CV90,"=0"))</f>
        <v>13</v>
      </c>
      <c r="CR107" s="286"/>
      <c r="CS107" s="284">
        <f>IF(ISBLANK(CV3),"",CQ107/CQ92)</f>
        <v>0.27659574468085107</v>
      </c>
      <c r="CT107" s="284"/>
      <c r="CU107" s="141"/>
      <c r="CV107" s="155"/>
      <c r="CW107" s="148"/>
      <c r="CX107" s="286">
        <f>IF(ISBLANK(DC3),"",COUNTIF(DC12:DC90,"=0"))</f>
        <v>0</v>
      </c>
      <c r="CY107" s="286"/>
      <c r="CZ107" s="284">
        <f>IF(ISBLANK(DC3),"",CX107/CX92)</f>
        <v>0</v>
      </c>
      <c r="DA107" s="284"/>
      <c r="DB107" s="141"/>
      <c r="DC107" s="155"/>
      <c r="DD107" s="148"/>
      <c r="DE107" s="286">
        <f>IF(ISBLANK(DJ3),"",COUNTIF(DJ12:DJ90,"=0"))</f>
        <v>19</v>
      </c>
      <c r="DF107" s="286"/>
      <c r="DG107" s="284">
        <f>IF(ISBLANK(DJ3),"",DE107/DE92)</f>
        <v>0.36538461538461536</v>
      </c>
      <c r="DH107" s="284"/>
      <c r="DI107" s="141"/>
      <c r="DJ107" s="155"/>
      <c r="DK107" s="148"/>
      <c r="DL107" s="286">
        <f>IF(ISBLANK(DQ3),"",COUNTIF(DQ12:DQ90,"=0"))</f>
        <v>0</v>
      </c>
      <c r="DM107" s="286"/>
      <c r="DN107" s="284">
        <f>IF(ISBLANK(DQ3),"",DL107/DL92)</f>
        <v>0</v>
      </c>
      <c r="DO107" s="284"/>
      <c r="DP107" s="141"/>
      <c r="DQ107" s="155"/>
      <c r="DR107" s="148"/>
      <c r="DS107" s="286">
        <f>IF(ISBLANK(DX3),"",COUNTIF(DX12:DX90,"=0"))</f>
        <v>51</v>
      </c>
      <c r="DT107" s="286"/>
      <c r="DU107" s="284">
        <f>IF(ISBLANK(DX3),"",DS107/DS92)</f>
        <v>1</v>
      </c>
      <c r="DV107" s="284"/>
      <c r="DW107" s="141"/>
      <c r="DX107" s="155"/>
      <c r="DY107" s="148"/>
      <c r="DZ107" s="286">
        <f>IF(ISBLANK(EE3),"",COUNTIF(EE12:EE90,"=0"))</f>
        <v>9</v>
      </c>
      <c r="EA107" s="286"/>
      <c r="EB107" s="284">
        <f>IF(ISBLANK(EE3),"",DZ107/DZ92)</f>
        <v>0.17647058823529413</v>
      </c>
      <c r="EC107" s="284"/>
      <c r="ED107" s="141"/>
      <c r="EE107" s="155"/>
      <c r="EF107" s="148"/>
      <c r="EG107" s="286">
        <f>IF(ISBLANK(EL3),"",COUNTIF(EL12:EL90,"=0"))</f>
        <v>25</v>
      </c>
      <c r="EH107" s="286"/>
      <c r="EI107" s="284">
        <f>IF(ISBLANK(EL3),"",EG107/EG92)</f>
        <v>0.52083333333333337</v>
      </c>
      <c r="EJ107" s="284"/>
      <c r="EK107" s="141"/>
      <c r="EL107" s="155"/>
      <c r="EM107" s="148"/>
      <c r="EN107" s="286">
        <f>IF(ISBLANK(ES3),"",COUNTIF(ES12:ES90,"=0"))</f>
        <v>13</v>
      </c>
      <c r="EO107" s="286"/>
      <c r="EP107" s="284">
        <f>IF(ISBLANK(ES3),"",EN107/EN92)</f>
        <v>0.28260869565217389</v>
      </c>
      <c r="EQ107" s="284"/>
      <c r="ER107" s="141"/>
      <c r="ES107" s="155"/>
      <c r="ET107" s="148"/>
      <c r="EU107" s="286">
        <f>IF(ISBLANK(EZ3),"",COUNTIF(EZ12:EZ90,"=0"))</f>
        <v>1</v>
      </c>
      <c r="EV107" s="286"/>
      <c r="EW107" s="284">
        <f>IF(ISBLANK(EZ3),"",EU107/EU92)</f>
        <v>0.02</v>
      </c>
      <c r="EX107" s="284"/>
      <c r="EY107" s="141"/>
      <c r="EZ107" s="155"/>
      <c r="FA107" s="148"/>
      <c r="FB107" s="286">
        <f>IF(ISBLANK(FG3),"",COUNTIF(FG12:FG90,"=0"))</f>
        <v>49</v>
      </c>
      <c r="FC107" s="286"/>
      <c r="FD107" s="284">
        <f>IF(ISBLANK(FG3),"",FB107/FB92)</f>
        <v>0.98</v>
      </c>
      <c r="FE107" s="284"/>
      <c r="FF107" s="141"/>
      <c r="FG107" s="155"/>
      <c r="FH107" s="148"/>
      <c r="FI107" s="286">
        <f>IF(ISBLANK(FN3),"",COUNTIF(FN12:FN90,"=0"))</f>
        <v>1</v>
      </c>
      <c r="FJ107" s="286"/>
      <c r="FK107" s="284">
        <f>IF(ISBLANK(FN3),"",FI107/FI92)</f>
        <v>2.3255813953488372E-2</v>
      </c>
      <c r="FL107" s="284"/>
      <c r="FM107" s="141"/>
      <c r="FN107" s="155"/>
      <c r="FO107" s="148"/>
      <c r="FP107" s="286">
        <f>IF(ISBLANK(FU3),"",COUNTIF(FU12:FU90,"=0"))</f>
        <v>13</v>
      </c>
      <c r="FQ107" s="286"/>
      <c r="FR107" s="284">
        <f>IF(ISBLANK(FU3),"",FP107/FP92)</f>
        <v>0.31707317073170732</v>
      </c>
      <c r="FS107" s="284"/>
      <c r="FT107" s="141"/>
      <c r="FU107" s="155"/>
      <c r="FV107" s="148"/>
      <c r="FW107" s="286">
        <f>IF(ISBLANK(GB3),"",COUNTIF(GB12:GB90,"=0"))</f>
        <v>0</v>
      </c>
      <c r="FX107" s="286"/>
      <c r="FY107" s="284">
        <f>IF(ISBLANK(GB3),"",FW107/FW92)</f>
        <v>0</v>
      </c>
      <c r="FZ107" s="284"/>
      <c r="GA107" s="141"/>
      <c r="GB107" s="155"/>
      <c r="GC107" s="148"/>
      <c r="GD107" s="286">
        <f>IF(ISBLANK(GI3),"",COUNTIF(GI12:GI90,"=0"))</f>
        <v>0</v>
      </c>
      <c r="GE107" s="286"/>
      <c r="GF107" s="284">
        <f>IF(ISBLANK(GI3),"",GD107/GD92)</f>
        <v>0</v>
      </c>
      <c r="GG107" s="284"/>
      <c r="GH107" s="141"/>
      <c r="GI107" s="155"/>
      <c r="GJ107" s="148"/>
      <c r="GK107" s="286">
        <f>IF(ISBLANK(GP3),"",COUNTIF(GP12:GP90,"=0"))</f>
        <v>34</v>
      </c>
      <c r="GL107" s="286"/>
      <c r="GM107" s="284">
        <f>IF(ISBLANK(GP3),"",GK107/GK92)</f>
        <v>0.73913043478260865</v>
      </c>
      <c r="GN107" s="284"/>
      <c r="GO107" s="141"/>
      <c r="GP107" s="155"/>
      <c r="GQ107" s="148"/>
      <c r="GR107" s="286">
        <f>IF(ISBLANK(GW3),"",COUNTIF(GW12:GW90,"=0"))</f>
        <v>10</v>
      </c>
      <c r="GS107" s="286"/>
      <c r="GT107" s="284">
        <f>IF(ISBLANK(GW3),"",GR107/GR92)</f>
        <v>0.25</v>
      </c>
      <c r="GU107" s="284"/>
      <c r="GV107" s="141"/>
      <c r="GW107" s="155"/>
      <c r="GX107" s="148"/>
      <c r="GY107" s="286">
        <f>IF(ISBLANK(HD3),"",COUNTIF(HD12:HD90,"=0"))</f>
        <v>11</v>
      </c>
      <c r="GZ107" s="286"/>
      <c r="HA107" s="284">
        <f>IF(ISBLANK(HD3),"",GY107/GY92)</f>
        <v>0.27500000000000002</v>
      </c>
      <c r="HB107" s="284"/>
      <c r="HC107" s="141"/>
      <c r="HD107" s="155"/>
      <c r="HE107" s="148"/>
      <c r="HF107" s="286">
        <f>IF(ISBLANK(HK3),"",COUNTIF(HK12:HK90,"=0"))</f>
        <v>37</v>
      </c>
      <c r="HG107" s="286"/>
      <c r="HH107" s="284">
        <f>IF(ISBLANK(HK3),"",HF107/HF92)</f>
        <v>0.84090909090909094</v>
      </c>
      <c r="HI107" s="284"/>
      <c r="HJ107" s="141"/>
      <c r="HK107" s="155"/>
      <c r="HL107" s="148"/>
      <c r="HM107" s="286">
        <f>IF(ISBLANK(HR3),"",COUNTIF(HR12:HR90,"=0"))</f>
        <v>30</v>
      </c>
      <c r="HN107" s="286"/>
      <c r="HO107" s="284">
        <f>IF(ISBLANK(HR3),"",HM107/HM92)</f>
        <v>0.83333333333333337</v>
      </c>
      <c r="HP107" s="284"/>
      <c r="HQ107" s="141"/>
      <c r="HR107" s="155"/>
      <c r="HS107" s="148"/>
      <c r="HT107" s="286" t="str">
        <f>IF(ISBLANK(HY3),"",COUNTIF(HY12:HY90,"=0"))</f>
        <v/>
      </c>
      <c r="HU107" s="286"/>
      <c r="HV107" s="284" t="str">
        <f>IF(ISBLANK(HY3),"",HT107/HT92)</f>
        <v/>
      </c>
      <c r="HW107" s="284"/>
      <c r="HX107" s="141"/>
      <c r="HY107" s="155"/>
      <c r="HZ107" s="148"/>
      <c r="IA107" s="286">
        <f>IF(ISBLANK(IF3),"",COUNTIF(IF12:IF90,"=0"))</f>
        <v>21</v>
      </c>
      <c r="IB107" s="286"/>
      <c r="IC107" s="284">
        <f>IF(ISBLANK(IF3),"",IA107/IA92)</f>
        <v>0.56756756756756754</v>
      </c>
      <c r="ID107" s="284"/>
      <c r="IE107" s="141"/>
      <c r="IF107" s="155"/>
      <c r="IG107" s="148"/>
      <c r="IH107" s="286" t="str">
        <f>IF(ISBLANK(IM3),"",COUNTIF(IM12:IM90,"=0"))</f>
        <v/>
      </c>
      <c r="II107" s="286"/>
      <c r="IJ107" s="284" t="str">
        <f>IF(ISBLANK(IM3),"",IH107/IH92)</f>
        <v/>
      </c>
      <c r="IK107" s="284"/>
      <c r="IL107" s="141"/>
      <c r="IM107" s="155"/>
      <c r="IN107" s="148"/>
      <c r="IO107" s="286">
        <f>IF(ISBLANK(IT3),"",COUNTIF(IT12:IT90,"=0"))</f>
        <v>39</v>
      </c>
      <c r="IP107" s="286"/>
      <c r="IQ107" s="284">
        <f>IF(ISBLANK(IT3),"",IO107/IO92)</f>
        <v>0.97499999999999998</v>
      </c>
      <c r="IR107" s="284"/>
      <c r="IS107" s="141"/>
      <c r="IT107" s="155"/>
      <c r="IU107" s="148"/>
      <c r="IV107" s="286">
        <f>IF(ISBLANK(JA3),"",COUNTIF(JA12:JA90,"=0"))</f>
        <v>5</v>
      </c>
      <c r="IW107" s="286"/>
      <c r="IX107" s="284">
        <f>IF(ISBLANK(JA3),"",IV107/IV92)</f>
        <v>0.11904761904761904</v>
      </c>
      <c r="IY107" s="284"/>
      <c r="IZ107" s="141"/>
      <c r="JA107" s="155"/>
      <c r="JB107" s="148"/>
      <c r="JC107" s="286">
        <f>IF(ISBLANK(JH3),"",COUNTIF(JH12:JH90,"=0"))</f>
        <v>8</v>
      </c>
      <c r="JD107" s="286"/>
      <c r="JE107" s="284">
        <f>IF(ISBLANK(JH3),"",JC107/JC92)</f>
        <v>0.19047619047619047</v>
      </c>
      <c r="JF107" s="284"/>
      <c r="JG107" s="141"/>
      <c r="JH107" s="155"/>
      <c r="JI107" s="148"/>
      <c r="JJ107" s="286">
        <f>IF(ISBLANK(JO3),"",COUNTIF(JO12:JO90,"=0"))</f>
        <v>4</v>
      </c>
      <c r="JK107" s="286"/>
      <c r="JL107" s="284">
        <f>IF(ISBLANK(JO3),"",JJ107/JJ92)</f>
        <v>9.7560975609756101E-2</v>
      </c>
      <c r="JM107" s="284"/>
      <c r="JN107" s="141"/>
      <c r="JO107" s="155"/>
      <c r="JP107" s="148"/>
      <c r="JQ107" s="286">
        <f>IF(ISBLANK(JV3),"",COUNTIF(JV12:JV90,"=0"))</f>
        <v>35</v>
      </c>
      <c r="JR107" s="286"/>
      <c r="JS107" s="284">
        <f>IF(ISBLANK(JV3),"",JQ107/JQ92)</f>
        <v>0.85365853658536583</v>
      </c>
      <c r="JT107" s="284"/>
      <c r="JU107" s="141"/>
      <c r="JV107" s="155"/>
      <c r="JW107" s="148"/>
      <c r="JX107" s="286" t="str">
        <f>IF(ISBLANK(KC3),"",COUNTIF(KC12:KC90,"=0"))</f>
        <v/>
      </c>
      <c r="JY107" s="286"/>
      <c r="JZ107" s="284" t="str">
        <f>IF(ISBLANK(KC3),"",JX107/JX92)</f>
        <v/>
      </c>
      <c r="KA107" s="284"/>
      <c r="KB107" s="141"/>
      <c r="KC107" s="155"/>
      <c r="KD107" s="148"/>
      <c r="KE107" s="286" t="str">
        <f>IF(ISBLANK(KJ3),"",COUNTIF(KJ12:KJ90,"=0"))</f>
        <v/>
      </c>
      <c r="KF107" s="286"/>
      <c r="KG107" s="284" t="str">
        <f>IF(ISBLANK(KJ3),"",KE107/KE92)</f>
        <v/>
      </c>
      <c r="KH107" s="284"/>
      <c r="KI107" s="141"/>
      <c r="KJ107" s="155"/>
      <c r="KK107" s="148"/>
      <c r="KL107" s="286">
        <f>IF(ISBLANK(KQ3),"",COUNTIF(KQ12:KQ90,"=0"))</f>
        <v>2</v>
      </c>
      <c r="KM107" s="286"/>
      <c r="KN107" s="284">
        <f>IF(ISBLANK(KQ3),"",KL107/KL92)</f>
        <v>4.878048780487805E-2</v>
      </c>
      <c r="KO107" s="284"/>
      <c r="KP107" s="141"/>
      <c r="KQ107" s="155"/>
      <c r="KR107" s="148"/>
      <c r="KS107" s="286">
        <f>IF(ISBLANK(KX3),"",COUNTIF(KX12:KX90,"=0"))</f>
        <v>25</v>
      </c>
      <c r="KT107" s="286"/>
      <c r="KU107" s="284">
        <f>IF(ISBLANK(KX3),"",KS107/KS92)</f>
        <v>0.625</v>
      </c>
      <c r="KV107" s="284"/>
      <c r="KW107" s="141"/>
      <c r="KX107" s="155"/>
      <c r="KY107" s="149"/>
      <c r="KZ107" s="286">
        <f>IF(ISBLANK(LE3),"",COUNTIF(LE12:LE90,"=0"))</f>
        <v>40</v>
      </c>
      <c r="LA107" s="286"/>
      <c r="LB107" s="284">
        <f>IF(ISBLANK(LE3),"",KZ107/KZ92)</f>
        <v>1</v>
      </c>
      <c r="LC107" s="284"/>
      <c r="LD107" s="141"/>
      <c r="LE107" s="155"/>
      <c r="LF107" s="148"/>
      <c r="LG107" s="286" t="str">
        <f>IF(ISBLANK(LL3),"",COUNTIF(LL12:LL90,"=0"))</f>
        <v/>
      </c>
      <c r="LH107" s="286"/>
      <c r="LI107" s="284" t="str">
        <f>IF(ISBLANK(LL3),"",LG107/LG92)</f>
        <v/>
      </c>
      <c r="LJ107" s="284"/>
      <c r="LK107" s="141"/>
      <c r="LL107" s="155"/>
      <c r="LM107" s="148"/>
      <c r="LN107" s="286" t="str">
        <f>IF(ISBLANK(LS3),"",COUNTIF(LS12:LS90,"=0"))</f>
        <v/>
      </c>
      <c r="LO107" s="286"/>
      <c r="LP107" s="284" t="str">
        <f>IF(ISBLANK(LS3),"",LN107/LN92)</f>
        <v/>
      </c>
      <c r="LQ107" s="284"/>
      <c r="LR107" s="141"/>
      <c r="LS107" s="155"/>
      <c r="LT107" s="148"/>
      <c r="LU107" s="286">
        <f>IF(ISBLANK(LZ3),"",COUNTIF(LZ12:LZ90,"=0"))</f>
        <v>13</v>
      </c>
      <c r="LV107" s="286"/>
      <c r="LW107" s="284">
        <f>IF(ISBLANK(LZ3),"",LU107/LU92)</f>
        <v>0.34210526315789475</v>
      </c>
      <c r="LX107" s="284"/>
      <c r="LY107" s="141"/>
      <c r="LZ107" s="155"/>
      <c r="MA107" s="148"/>
      <c r="MB107" s="286">
        <f>IF(ISBLANK(MG3),"",COUNTIF(MG12:MG90,"=0"))</f>
        <v>10</v>
      </c>
      <c r="MC107" s="286"/>
      <c r="MD107" s="284">
        <f>IF(ISBLANK(MG3),"",MB107/MB92)</f>
        <v>0.29411764705882354</v>
      </c>
      <c r="ME107" s="284"/>
      <c r="MF107" s="141"/>
      <c r="MG107" s="155"/>
      <c r="MH107" s="148"/>
      <c r="MI107" s="286" t="str">
        <f>IF(ISBLANK(MN3),"",COUNTIF(MN12:MN90,"=0"))</f>
        <v/>
      </c>
      <c r="MJ107" s="286"/>
      <c r="MK107" s="284" t="str">
        <f>IF(ISBLANK(MN3),"",MI107/MI92)</f>
        <v/>
      </c>
      <c r="ML107" s="284"/>
      <c r="MM107" s="141"/>
      <c r="MN107" s="155"/>
      <c r="MO107" s="148"/>
      <c r="MP107" s="286">
        <f>IF(ISBLANK(MU3),"",COUNTIF(MU12:MU90,"=0"))</f>
        <v>2</v>
      </c>
      <c r="MQ107" s="286"/>
      <c r="MR107" s="284">
        <f>IF(ISBLANK(MU3),"",MP107/MP92)</f>
        <v>5.2631578947368418E-2</v>
      </c>
      <c r="MS107" s="284"/>
      <c r="MT107" s="141"/>
      <c r="MU107" s="155"/>
      <c r="MV107" s="148"/>
      <c r="MW107" s="286" t="str">
        <f>IF(ISBLANK(NB3),"",COUNTIF(NB12:NB90,"=0"))</f>
        <v/>
      </c>
      <c r="MX107" s="286"/>
      <c r="MY107" s="284" t="str">
        <f>IF(ISBLANK(NB3),"",MW107/MW92)</f>
        <v/>
      </c>
      <c r="MZ107" s="284"/>
      <c r="NA107" s="141"/>
      <c r="NB107" s="155"/>
      <c r="NC107" s="148"/>
      <c r="ND107" s="286">
        <f>IF(ISBLANK(NI3),"",COUNTIF(NI12:NI90,"=0"))</f>
        <v>0</v>
      </c>
      <c r="NE107" s="286"/>
      <c r="NF107" s="284">
        <f>IF(ISBLANK(NI3),"",ND107/ND92)</f>
        <v>0</v>
      </c>
      <c r="NG107" s="284"/>
      <c r="NH107" s="141"/>
      <c r="NI107" s="155"/>
      <c r="NJ107" s="148"/>
      <c r="NK107" s="286" t="str">
        <f>IF(ISBLANK(NP3),"",COUNTIF(NP12:NP90,"=0"))</f>
        <v/>
      </c>
      <c r="NL107" s="286"/>
      <c r="NM107" s="284" t="str">
        <f>IF(ISBLANK(NP3),"",NK107/NK92)</f>
        <v/>
      </c>
      <c r="NN107" s="284"/>
      <c r="NO107" s="141"/>
      <c r="NP107" s="155"/>
      <c r="NQ107" s="148"/>
      <c r="NR107" s="286">
        <f>IF(ISBLANK(NW3),"",COUNTIF(NW12:NW90,"=0"))</f>
        <v>2</v>
      </c>
      <c r="NS107" s="286"/>
      <c r="NT107" s="284">
        <f>IF(ISBLANK(NW3),"",NR107/NR92)</f>
        <v>5.7142857142857141E-2</v>
      </c>
      <c r="NU107" s="284"/>
      <c r="NV107" s="141"/>
      <c r="NW107" s="155"/>
      <c r="NX107" s="148"/>
      <c r="NY107" s="286">
        <f>IF(ISBLANK(OD3),"",COUNTIF(OD12:OD90,"=0"))</f>
        <v>0</v>
      </c>
      <c r="NZ107" s="286"/>
      <c r="OA107" s="284">
        <f>IF(ISBLANK(OD3),"",NY107/NY92)</f>
        <v>0</v>
      </c>
      <c r="OB107" s="284"/>
      <c r="OC107" s="141"/>
      <c r="OD107" s="155"/>
      <c r="OE107" s="148"/>
      <c r="OF107" s="286" t="str">
        <f>IF(ISBLANK(OK3),"",COUNTIF(OK12:OK90,"=0"))</f>
        <v/>
      </c>
      <c r="OG107" s="286"/>
      <c r="OH107" s="284" t="str">
        <f>IF(ISBLANK(OK3),"",OF107/OF92)</f>
        <v/>
      </c>
      <c r="OI107" s="284"/>
      <c r="OJ107" s="141"/>
      <c r="OK107" s="155"/>
      <c r="OL107" s="148"/>
      <c r="OM107" s="286" t="str">
        <f>IF(ISBLANK(OR3),"",COUNTIF(OR12:OR90,"=0"))</f>
        <v/>
      </c>
      <c r="ON107" s="286"/>
      <c r="OO107" s="284" t="str">
        <f>IF(ISBLANK(OR3),"",OM107/OM92)</f>
        <v/>
      </c>
      <c r="OP107" s="284"/>
      <c r="OQ107" s="141"/>
      <c r="OR107" s="155"/>
      <c r="OS107" s="148"/>
      <c r="OT107" s="286" t="str">
        <f>IF(ISBLANK(OY3),"",COUNTIF(OY12:OY90,"=0"))</f>
        <v/>
      </c>
      <c r="OU107" s="286"/>
      <c r="OV107" s="284" t="str">
        <f>IF(ISBLANK(OY3),"",OT107/OT92)</f>
        <v/>
      </c>
      <c r="OW107" s="284"/>
      <c r="OX107" s="141"/>
      <c r="OY107" s="155"/>
      <c r="OZ107" s="148"/>
      <c r="PA107" s="286" t="str">
        <f>IF(ISBLANK(PF3),"",COUNTIF(PF12:PF90,"=0"))</f>
        <v/>
      </c>
      <c r="PB107" s="286"/>
      <c r="PC107" s="284" t="str">
        <f>IF(ISBLANK(PF3),"",PA107/PA92)</f>
        <v/>
      </c>
      <c r="PD107" s="284"/>
      <c r="PE107" s="141"/>
      <c r="PF107" s="155"/>
      <c r="PG107" s="148"/>
      <c r="PH107" s="286" t="str">
        <f>IF(ISBLANK(PM3),"",COUNTIF(PM12:PM90,"=0"))</f>
        <v/>
      </c>
      <c r="PI107" s="286"/>
      <c r="PJ107" s="284" t="str">
        <f>IF(ISBLANK(PM3),"",PH107/PH92)</f>
        <v/>
      </c>
      <c r="PK107" s="284"/>
      <c r="PL107" s="141"/>
      <c r="PM107" s="155"/>
      <c r="PN107" s="148"/>
      <c r="PO107" s="286" t="str">
        <f>IF(ISBLANK(PT3),"",COUNTIF(PT12:PT90,"=0"))</f>
        <v/>
      </c>
      <c r="PP107" s="286"/>
      <c r="PQ107" s="284" t="str">
        <f>IF(ISBLANK(PT3),"",PO107/PO92)</f>
        <v/>
      </c>
      <c r="PR107" s="284"/>
      <c r="PS107" s="141"/>
      <c r="PT107" s="155"/>
      <c r="PU107" s="148"/>
      <c r="PV107" s="286" t="str">
        <f>IF(ISBLANK(QA3),"",COUNTIF(QA12:QA90,"=0"))</f>
        <v/>
      </c>
      <c r="PW107" s="286"/>
      <c r="PX107" s="284" t="str">
        <f>IF(ISBLANK(QA3),"",PV107/PV92)</f>
        <v/>
      </c>
      <c r="PY107" s="284"/>
      <c r="PZ107" s="141"/>
      <c r="QA107" s="155"/>
      <c r="QB107" s="148"/>
      <c r="QC107" s="286" t="str">
        <f>IF(ISBLANK(QH3),"",COUNTIF(QH12:QH90,"=0"))</f>
        <v/>
      </c>
      <c r="QD107" s="286"/>
      <c r="QE107" s="284" t="str">
        <f>IF(ISBLANK(QH3),"",QC107/QC92)</f>
        <v/>
      </c>
      <c r="QF107" s="284"/>
      <c r="QG107" s="141"/>
      <c r="QH107" s="155"/>
      <c r="QI107" s="130"/>
      <c r="QJ107" s="130"/>
    </row>
    <row r="108" spans="1:452" ht="15" customHeight="1" thickBot="1">
      <c r="A108" s="33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 t="str">
        <f>IF(ISBLANK(LL3),"",SUMIF(LL12:LL90,"&gt;=0")/COUNTIF(LL12:LL90,"&gt;=0"))</f>
        <v/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>
        <f>IF(ISBLANK(NW3),"",SUMIF(NW12:NW90,"&gt;=0")/COUNTIF(NW12:NW90,"&gt;=0"))</f>
        <v>52.571428571428569</v>
      </c>
      <c r="NS108" s="289"/>
      <c r="NT108" s="158"/>
      <c r="NU108" s="158"/>
      <c r="NV108" s="159"/>
      <c r="NW108" s="160"/>
      <c r="NX108" s="148"/>
      <c r="NY108" s="289">
        <f>IF(ISBLANK(OD3),"",SUMIF(OD12:OD90,"&gt;=0")/COUNTIF(OD12:OD90,"&gt;=0"))</f>
        <v>50.285714285714285</v>
      </c>
      <c r="NZ108" s="289"/>
      <c r="OA108" s="158"/>
      <c r="OB108" s="158"/>
      <c r="OC108" s="159"/>
      <c r="OD108" s="160"/>
      <c r="OE108" s="148"/>
      <c r="OF108" s="289" t="str">
        <f>IF(ISBLANK(OK3),"",SUMIF(OK12:OK90,"&gt;=0")/COUNTIF(OK12:OK90,"&gt;=0"))</f>
        <v/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 t="str">
        <f>IF(ISBLANK(OY3),"",SUMIF(OY12:OY90,"&gt;=0")/COUNTIF(OY12:OY90,"&gt;=0"))</f>
        <v/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80" zoomScaleNormal="80" workbookViewId="0">
      <pane xSplit="9" ySplit="2" topLeftCell="BE3" activePane="bottomRight" state="frozen"/>
      <selection pane="topRight" activeCell="J1" sqref="J1"/>
      <selection pane="bottomLeft" activeCell="A3" sqref="A3"/>
      <selection pane="bottomRight" activeCell="BF86" sqref="BF8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30" width="8.6640625" style="3" customWidth="1"/>
    <col min="31" max="31" width="9.109375" style="3" customWidth="1"/>
    <col min="32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1" width="8.6640625" style="3" hidden="1" customWidth="1"/>
    <col min="52" max="55" width="8.6640625" style="3" customWidth="1"/>
    <col min="56" max="56" width="8.6640625" style="3" hidden="1" customWidth="1"/>
    <col min="57" max="58" width="8.6640625" style="3" customWidth="1"/>
    <col min="59" max="59" width="8.6640625" style="3" hidden="1" customWidth="1"/>
    <col min="60" max="60" width="8.6640625" style="3" customWidth="1"/>
    <col min="61" max="61" width="8.6640625" style="3" hidden="1" customWidth="1"/>
    <col min="62" max="62" width="8.6640625" style="3" customWidth="1"/>
    <col min="63" max="63" width="8.6640625" style="3" hidden="1" customWidth="1"/>
    <col min="64" max="64" width="8.6640625" style="3" customWidth="1"/>
    <col min="65" max="65" width="9.109375" style="3" customWidth="1"/>
    <col min="66" max="66" width="8.6640625" style="3" customWidth="1"/>
    <col min="67" max="67" width="8.6640625" style="3" hidden="1" customWidth="1"/>
    <col min="68" max="68" width="8.6640625" style="3" customWidth="1"/>
    <col min="69" max="69" width="8.6640625" style="3" hidden="1" customWidth="1"/>
    <col min="70" max="71" width="8.6640625" style="3" customWidth="1"/>
    <col min="72" max="73" width="8.6640625" style="3" hidden="1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1400</v>
      </c>
      <c r="F3" s="104">
        <f>IF(ISBLANK(Výsledky!$I$3),"-",SUM(K3:P3,R3,T3:U3,W3,Y3:AA3,AC3,AE3,AG3,AI3:AK3,AN3:AO3,AS3:AT3,AV3:AW3,AZ3,BB3:BC3,BE3:BF3,BH3,BJ3,BL3:BN3,BP3,BR3:BS3))</f>
        <v>1070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 t="str">
        <f>IF(ISBLANK(Výsledky!$LL$3),"",Výsledky!LL61)</f>
        <v/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>
        <f>IF(ISBLANK(Výsledky!$OD$3),"",Výsledky!OD61)</f>
        <v>70</v>
      </c>
      <c r="BN3" s="100" t="str">
        <f>IF(ISBLANK(Výsledky!$OK$3),"",Výsledky!OK61)</f>
        <v/>
      </c>
      <c r="BO3" s="100" t="str">
        <f>IF(ISBLANK(Výsledky!$OR$3),"",Výsledky!OR61)</f>
        <v/>
      </c>
      <c r="BP3" s="100" t="str">
        <f>IF(ISBLANK(Výsledky!$OY$3),"",Výsledky!OY61)</f>
        <v/>
      </c>
      <c r="BQ3" s="100" t="str">
        <f>IF(ISBLANK(Výsledky!$PF$3),"",Výsledky!PF61)</f>
        <v/>
      </c>
      <c r="BR3" s="100" t="str">
        <f>IF(ISBLANK(Výsledky!$PM$3),"",Výsledky!PM61)</f>
        <v/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>
        <f>IF(ISBLANK(BX3),"",VLOOKUP(BX3,$BM$83:$BV$161,10,FALSE))</f>
        <v>13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1380</v>
      </c>
      <c r="F4" s="104">
        <f>IF(ISBLANK(Výsledky!$I$3),"-",SUM(K4:P4,R4,T4:U4,W4,Y4:AA4,AC4,AE4,AG4,AI4:AK4,AN4:AO4,AS4:AT4,AV4:AW4,AZ4,BB4:BC4,BE4:BF4,BH4,BJ4,BL4:BN4,BP4,BR4:BS4))</f>
        <v>1080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 t="str">
        <f>IF(ISBLANK(Výsledky!$LL$3),"",Výsledky!LL78)</f>
        <v/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>
        <f>IF(ISBLANK(Výsledky!$OD$3),"",Výsledky!OD78)</f>
        <v>50</v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>
        <f t="shared" ref="EB4:EB67" si="55">IF(ISBLANK(BX4),"",VLOOKUP(BX4,$BM$83:$BV$161,10,FALSE))</f>
        <v>25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1300</v>
      </c>
      <c r="F5" s="104">
        <f>IF(ISBLANK(Výsledky!$I$3),"-",SUM(K5:P5,R5,T5:U5,W5,Y5:AA5,AC5,AE5,AG5,AI5:AK5,AN5:AO5,AS5:AT5,AV5:AW5,AZ5,BB5:BC5,BE5:BF5,BH5,BJ5,BL5:BN5,BP5,BR5:BS5))</f>
        <v>920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 t="str">
        <f>IF(ISBLANK(Výsledky!$LL$3),"",Výsledky!LL23)</f>
        <v/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>
        <f>IF(ISBLANK(Výsledky!$OD$3),"",Výsledky!OD23)</f>
        <v>70</v>
      </c>
      <c r="BN5" s="92" t="str">
        <f>IF(ISBLANK(Výsledky!$OK$3),"",Výsledky!OK23)</f>
        <v/>
      </c>
      <c r="BO5" s="92" t="str">
        <f>IF(ISBLANK(Výsledky!$OR$3),"",Výsledky!OR23)</f>
        <v/>
      </c>
      <c r="BP5" s="92" t="str">
        <f>IF(ISBLANK(Výsledky!$OY$3),"",Výsledky!OY23)</f>
        <v/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>
        <f t="shared" si="55"/>
        <v>67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1270</v>
      </c>
      <c r="F6" s="104">
        <f>IF(ISBLANK(Výsledky!$I$3),"-",SUM(K6:P6,R6,T6:U6,W6,Y6:AA6,AC6,AE6,AG6,AI6:AK6,AN6:AO6,AS6:AT6,AV6:AW6,AZ6,BB6:BC6,BE6:BF6,BH6,BJ6,BL6:BN6,BP6,BR6:BS6))</f>
        <v>880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>
        <f>IF(ISBLANK(Výsledky!$MG$3),"",Výsledky!MG58)</f>
        <v>0</v>
      </c>
      <c r="BG6" s="92" t="str">
        <f>IF(ISBLANK(Výsledky!$MN$3),"",Výsledky!MN58)</f>
        <v/>
      </c>
      <c r="BH6" s="92">
        <f>IF(ISBLANK(Výsledky!$MU$3),"",Výsledky!MU58)</f>
        <v>40</v>
      </c>
      <c r="BI6" s="92" t="str">
        <f>IF(ISBLANK(Výsledky!$NB$3),"",Výsledky!NB58)</f>
        <v/>
      </c>
      <c r="BJ6" s="92">
        <f>IF(ISBLANK(Výsledky!$NI$3),"",Výsledky!NI58)</f>
        <v>70</v>
      </c>
      <c r="BK6" s="92" t="str">
        <f>IF(ISBLANK(Výsledky!$NP$3),"",Výsledky!NP58)</f>
        <v/>
      </c>
      <c r="BL6" s="92">
        <f>IF(ISBLANK(Výsledky!$NW$3),"",Výsledky!NW58)</f>
        <v>60</v>
      </c>
      <c r="BM6" s="92">
        <f>IF(ISBLANK(Výsledky!$OD$3),"",Výsledky!OD58)</f>
        <v>70</v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>
        <f t="shared" si="55"/>
        <v>41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7" t="s">
        <v>97</v>
      </c>
      <c r="C7" s="113">
        <f>Tipy!A58</f>
        <v>6</v>
      </c>
      <c r="D7" s="108" t="str">
        <f>IF(Tipy!B58="","",Tipy!B58)</f>
        <v>Peter Čička</v>
      </c>
      <c r="E7" s="109">
        <f>SUM(F7:J7)</f>
        <v>1240</v>
      </c>
      <c r="F7" s="104">
        <f>IF(ISBLANK(Výsledky!$I$3),"-",SUM(K7:P7,R7,T7:U7,W7,Y7:AA7,AC7,AE7,AG7,AI7:AK7,AN7:AO7,AS7:AT7,AV7:AW7,AZ7,BB7:BC7,BE7:BF7,BH7,BJ7,BL7:BN7,BP7,BR7:BS7))</f>
        <v>870</v>
      </c>
      <c r="G7" s="90">
        <f>IF(ISBLANK(Výsledky!$BF$3),"-",SUM(Q7,V7,X7,S7,AB7,AD7,AU7,BA7,BG7,BI7,BO7,BQ7,BU7))</f>
        <v>240</v>
      </c>
      <c r="H7" s="90">
        <f>IF(ISBLANK(Výsledky!$FG$3),"-",SUM(AF7,AH7,AP7,AR7,AX7))</f>
        <v>20</v>
      </c>
      <c r="I7" s="93">
        <f>IF(ISBLANK(Výsledky!$GW$3),"-",SUM(AL7,AM7,AQ7,AY7,BD7,BK7,BT7))</f>
        <v>60</v>
      </c>
      <c r="J7" s="94">
        <f>IF(ISBLANK(Výsledky!$I$3),"",Výsledky!I64)</f>
        <v>50</v>
      </c>
      <c r="K7" s="92">
        <f>IF(ISBLANK(Výsledky!$P$3),"",Výsledky!P64)</f>
        <v>20</v>
      </c>
      <c r="L7" s="92">
        <f>IF(ISBLANK(Výsledky!$W$3),"",Výsledky!W64)</f>
        <v>0</v>
      </c>
      <c r="M7" s="92">
        <f>IF(ISBLANK(Výsledky!$AD$3),"",Výsledky!AD64)</f>
        <v>20</v>
      </c>
      <c r="N7" s="92">
        <f>IF(ISBLANK(Výsledky!$AK$3),"",Výsledky!AK64)</f>
        <v>20</v>
      </c>
      <c r="O7" s="92">
        <f>IF(ISBLANK(Výsledky!$AR$3),"",Výsledky!AR64)</f>
        <v>50</v>
      </c>
      <c r="P7" s="92">
        <f>IF(ISBLANK(Výsledky!$AY$3),"",Výsledky!AY64)</f>
        <v>0</v>
      </c>
      <c r="Q7" s="92">
        <f>IF(ISBLANK(Výsledky!$BF$3),"",Výsledky!BF64)</f>
        <v>20</v>
      </c>
      <c r="R7" s="92">
        <f>IF(ISBLANK(Výsledky!$BM$3),"",Výsledky!BM64)</f>
        <v>40</v>
      </c>
      <c r="S7" s="92">
        <f>IF(ISBLANK(Výsledky!$BT$3),"",Výsledky!BT64)</f>
        <v>40</v>
      </c>
      <c r="T7" s="92">
        <f>IF(ISBLANK(Výsledky!$CA$3),"",Výsledky!CA64)</f>
        <v>0</v>
      </c>
      <c r="U7" s="92">
        <f>IF(ISBLANK(Výsledky!$CH$3),"",Výsledky!CH64)</f>
        <v>10</v>
      </c>
      <c r="V7" s="92">
        <f>IF(ISBLANK(Výsledky!$CO$3),"",Výsledky!CO64)</f>
        <v>40</v>
      </c>
      <c r="W7" s="92">
        <f>IF(ISBLANK(Výsledky!$CV$3),"",Výsledky!CV64)</f>
        <v>0</v>
      </c>
      <c r="X7" s="92">
        <f>IF(ISBLANK(Výsledky!$DC$3),"",Výsledky!DC64)</f>
        <v>60</v>
      </c>
      <c r="Y7" s="92">
        <f>IF(ISBLANK(Výsledky!$DJ$3),"",Výsledky!DJ64)</f>
        <v>60</v>
      </c>
      <c r="Z7" s="92">
        <f>IF(ISBLANK(Výsledky!$DQ$3),"",Výsledky!DQ64)</f>
        <v>20</v>
      </c>
      <c r="AA7" s="92">
        <f>IF(ISBLANK(Výsledky!$DX$3),"",Výsledky!DX64)</f>
        <v>0</v>
      </c>
      <c r="AB7" s="92">
        <f>IF(ISBLANK(Výsledky!$EE$3),"",Výsledky!EE64)</f>
        <v>40</v>
      </c>
      <c r="AC7" s="92">
        <f>IF(ISBLANK(Výsledky!$EL$3),"",Výsledky!EL64)</f>
        <v>20</v>
      </c>
      <c r="AD7" s="92">
        <f>IF(ISBLANK(Výsledky!$ES$3),"",Výsledky!ES64)</f>
        <v>20</v>
      </c>
      <c r="AE7" s="92">
        <f>IF(ISBLANK(Výsledky!$EZ$3),"",Výsledky!EZ64)</f>
        <v>50</v>
      </c>
      <c r="AF7" s="92">
        <f>IF(ISBLANK(Výsledky!$FG$3),"",Výsledky!FG64)</f>
        <v>0</v>
      </c>
      <c r="AG7" s="92">
        <f>IF(ISBLANK(Výsledky!$FN$3),"",Výsledky!FN64)</f>
        <v>20</v>
      </c>
      <c r="AH7" s="92">
        <f>IF(ISBLANK(Výsledky!$FU$3),"",Výsledky!FU64)</f>
        <v>20</v>
      </c>
      <c r="AI7" s="92">
        <f>IF(ISBLANK(Výsledky!$GB$3),"",Výsledky!GB64)</f>
        <v>70</v>
      </c>
      <c r="AJ7" s="92">
        <f>IF(ISBLANK(Výsledky!$GI$3),"",Výsledky!GI64)</f>
        <v>20</v>
      </c>
      <c r="AK7" s="92">
        <f>IF(ISBLANK(Výsledky!$GP$3),"",Výsledky!GP64)</f>
        <v>30</v>
      </c>
      <c r="AL7" s="92">
        <f>IF(ISBLANK(Výsledky!$GW$3),"",Výsledky!GW64)</f>
        <v>20</v>
      </c>
      <c r="AM7" s="92">
        <f>IF(ISBLANK(Výsledky!$HD$3),"",Výsledky!HD64)</f>
        <v>20</v>
      </c>
      <c r="AN7" s="92">
        <f>IF(ISBLANK(Výsledky!$HK$3),"",Výsledky!HK64)</f>
        <v>0</v>
      </c>
      <c r="AO7" s="92">
        <f>IF(ISBLANK(Výsledky!$HR$3),"",Výsledky!HR64)</f>
        <v>0</v>
      </c>
      <c r="AP7" s="92" t="str">
        <f>IF(ISBLANK(Výsledky!$HY$3),"",Výsledky!HY64)</f>
        <v/>
      </c>
      <c r="AQ7" s="92">
        <f>IF(ISBLANK(Výsledky!$IF$3),"",Výsledky!IF64)</f>
        <v>20</v>
      </c>
      <c r="AR7" s="92" t="str">
        <f>IF(ISBLANK(Výsledky!$IM$3),"",Výsledky!IM64)</f>
        <v/>
      </c>
      <c r="AS7" s="92">
        <f>IF(ISBLANK(Výsledky!$IT$3),"",Výsledky!IT64)</f>
        <v>0</v>
      </c>
      <c r="AT7" s="92">
        <f>IF(ISBLANK(Výsledky!$JA$3),"",Výsledky!JA64)</f>
        <v>40</v>
      </c>
      <c r="AU7" s="92">
        <f>IF(ISBLANK(Výsledky!$JH$3),"",Výsledky!JH64)</f>
        <v>20</v>
      </c>
      <c r="AV7" s="92">
        <f>IF(ISBLANK(Výsledky!$JO$3),"",Výsledky!JO64)</f>
        <v>40</v>
      </c>
      <c r="AW7" s="92">
        <f>IF(ISBLANK(Výsledky!$JV$3),"",Výsledky!JV64)</f>
        <v>0</v>
      </c>
      <c r="AX7" s="92" t="str">
        <f>IF(ISBLANK(Výsledky!$KC$3),"",Výsledky!KC64)</f>
        <v/>
      </c>
      <c r="AY7" s="92" t="str">
        <f>IF(ISBLANK(Výsledky!$KJ$3),"",Výsledky!KJ64)</f>
        <v/>
      </c>
      <c r="AZ7" s="92">
        <f>IF(ISBLANK(Výsledky!$KQ$3),"",Výsledky!KQ64)</f>
        <v>60</v>
      </c>
      <c r="BA7" s="92">
        <f>IF(ISBLANK(Výsledky!$KX$3),"",Výsledky!KX64)</f>
        <v>0</v>
      </c>
      <c r="BB7" s="92">
        <f>IF(ISBLANK(Výsledky!$LE$3),"",Výsledky!LE64)</f>
        <v>0</v>
      </c>
      <c r="BC7" s="92" t="str">
        <f>IF(ISBLANK(Výsledky!$LL$3),"",Výsledky!LL64)</f>
        <v/>
      </c>
      <c r="BD7" s="92" t="str">
        <f>IF(ISBLANK(Výsledky!$LS$3),"",Výsledky!LS64)</f>
        <v/>
      </c>
      <c r="BE7" s="92">
        <f>IF(ISBLANK(Výsledky!$LZ$3),"",Výsledky!LZ64)</f>
        <v>20</v>
      </c>
      <c r="BF7" s="92">
        <f>IF(ISBLANK(Výsledky!$MG$3),"",Výsledky!MG64)</f>
        <v>30</v>
      </c>
      <c r="BG7" s="92" t="str">
        <f>IF(ISBLANK(Výsledky!$MN$3),"",Výsledky!MN64)</f>
        <v/>
      </c>
      <c r="BH7" s="92">
        <f>IF(ISBLANK(Výsledky!$MU$3),"",Výsledky!MU64)</f>
        <v>40</v>
      </c>
      <c r="BI7" s="92" t="str">
        <f>IF(ISBLANK(Výsledky!$NB$3),"",Výsledky!NB64)</f>
        <v/>
      </c>
      <c r="BJ7" s="92">
        <f>IF(ISBLANK(Výsledky!$NI$3),"",Výsledky!NI64)</f>
        <v>70</v>
      </c>
      <c r="BK7" s="92" t="str">
        <f>IF(ISBLANK(Výsledky!$NP$3),"",Výsledky!NP64)</f>
        <v/>
      </c>
      <c r="BL7" s="92">
        <f>IF(ISBLANK(Výsledky!$NW$3),"",Výsledky!NW64)</f>
        <v>50</v>
      </c>
      <c r="BM7" s="92">
        <f>IF(ISBLANK(Výsledky!$OD$3),"",Výsledky!OD64)</f>
        <v>70</v>
      </c>
      <c r="BN7" s="92" t="str">
        <f>IF(ISBLANK(Výsledky!$OK$3),"",Výsledky!OK64)</f>
        <v/>
      </c>
      <c r="BO7" s="92" t="str">
        <f>IF(ISBLANK(Výsledky!$OR$3),"",Výsledky!OR64)</f>
        <v/>
      </c>
      <c r="BP7" s="92" t="str">
        <f>IF(ISBLANK(Výsledky!$OY$3),"",Výsledky!OY64)</f>
        <v/>
      </c>
      <c r="BQ7" s="92" t="str">
        <f>IF(ISBLANK(Výsledky!$PF$3),"",Výsledky!PF64)</f>
        <v/>
      </c>
      <c r="BR7" s="92" t="str">
        <f>IF(ISBLANK(Výsledky!$PM$3),"",Výsledky!PM64)</f>
        <v/>
      </c>
      <c r="BS7" s="92" t="str">
        <f>IF(ISBLANK(Výsledky!$PT$3),"",Výsledky!PT64)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>
        <f t="shared" si="55"/>
        <v>75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7" t="s">
        <v>98</v>
      </c>
      <c r="C8" s="113">
        <f>Tipy!A42</f>
        <v>10</v>
      </c>
      <c r="D8" s="108" t="str">
        <f>IF(Tipy!B42="","",Tipy!B42)</f>
        <v>Marek Konečný</v>
      </c>
      <c r="E8" s="109">
        <f>SUM(F8:J8)</f>
        <v>1210</v>
      </c>
      <c r="F8" s="104">
        <f>IF(ISBLANK(Výsledky!$I$3),"-",SUM(K8:P8,R8,T8:U8,W8,Y8:AA8,AC8,AE8,AG8,AI8:AK8,AN8:AO8,AS8:AT8,AV8:AW8,AZ8,BB8:BC8,BE8:BF8,BH8,BJ8,BL8:BN8,BP8,BR8:BS8))</f>
        <v>880</v>
      </c>
      <c r="G8" s="90">
        <f>IF(ISBLANK(Výsledky!$BF$3),"-",SUM(Q8,V8,X8,S8,AB8,AD8,AU8,BA8,BG8,BI8,BO8,BQ8,BU8))</f>
        <v>300</v>
      </c>
      <c r="H8" s="90">
        <f>IF(ISBLANK(Výsledky!$FG$3),"-",SUM(AF8,AH8,AP8,AR8,AX8))</f>
        <v>0</v>
      </c>
      <c r="I8" s="93">
        <f>IF(ISBLANK(Výsledky!$GW$3),"-",SUM(AL8,AM8,AQ8,AY8,BD8,BK8,BT8))</f>
        <v>30</v>
      </c>
      <c r="J8" s="94" t="str">
        <f>IF(ISBLANK(Výsledky!$I$3),"",Výsledky!I48)</f>
        <v>-</v>
      </c>
      <c r="K8" s="92">
        <f>IF(ISBLANK(Výsledky!$P$3),"",Výsledky!P48)</f>
        <v>30</v>
      </c>
      <c r="L8" s="92">
        <f>IF(ISBLANK(Výsledky!$W$3),"",Výsledky!W48)</f>
        <v>30</v>
      </c>
      <c r="M8" s="92">
        <f>IF(ISBLANK(Výsledky!$AD$3),"",Výsledky!AD48)</f>
        <v>0</v>
      </c>
      <c r="N8" s="92">
        <f>IF(ISBLANK(Výsledky!$AK$3),"",Výsledky!AK48)</f>
        <v>40</v>
      </c>
      <c r="O8" s="92">
        <f>IF(ISBLANK(Výsledky!$AR$3),"",Výsledky!AR48)</f>
        <v>30</v>
      </c>
      <c r="P8" s="92" t="str">
        <f>IF(ISBLANK(Výsledky!$AY$3),"",Výsledky!AY48)</f>
        <v>-</v>
      </c>
      <c r="Q8" s="92">
        <f>IF(ISBLANK(Výsledky!$BF$3),"",Výsledky!BF48)</f>
        <v>50</v>
      </c>
      <c r="R8" s="92">
        <f>IF(ISBLANK(Výsledky!$BM$3),"",Výsledky!BM48)</f>
        <v>60</v>
      </c>
      <c r="S8" s="92">
        <f>IF(ISBLANK(Výsledky!$BT$3),"",Výsledky!BT48)</f>
        <v>40</v>
      </c>
      <c r="T8" s="92">
        <f>IF(ISBLANK(Výsledky!$CA$3),"",Výsledky!CA48)</f>
        <v>0</v>
      </c>
      <c r="U8" s="92">
        <f>IF(ISBLANK(Výsledky!$CH$3),"",Výsledky!CH48)</f>
        <v>0</v>
      </c>
      <c r="V8" s="92">
        <f>IF(ISBLANK(Výsledky!$CO$3),"",Výsledky!CO48)</f>
        <v>80</v>
      </c>
      <c r="W8" s="92">
        <f>IF(ISBLANK(Výsledky!$CV$3),"",Výsledky!CV48)</f>
        <v>0</v>
      </c>
      <c r="X8" s="92">
        <f>IF(ISBLANK(Výsledky!$DC$3),"",Výsledky!DC48)</f>
        <v>70</v>
      </c>
      <c r="Y8" s="92">
        <f>IF(ISBLANK(Výsledky!$DJ$3),"",Výsledky!DJ48)</f>
        <v>20</v>
      </c>
      <c r="Z8" s="92">
        <f>IF(ISBLANK(Výsledky!$DQ$3),"",Výsledky!DQ48)</f>
        <v>50</v>
      </c>
      <c r="AA8" s="92">
        <f>IF(ISBLANK(Výsledky!$DX$3),"",Výsledky!DX48)</f>
        <v>0</v>
      </c>
      <c r="AB8" s="92">
        <f>IF(ISBLANK(Výsledky!$EE$3),"",Výsledky!EE48)</f>
        <v>40</v>
      </c>
      <c r="AC8" s="92">
        <f>IF(ISBLANK(Výsledky!$EL$3),"",Výsledky!EL48)</f>
        <v>0</v>
      </c>
      <c r="AD8" s="92">
        <f>IF(ISBLANK(Výsledky!$ES$3),"",Výsledky!ES48)</f>
        <v>20</v>
      </c>
      <c r="AE8" s="92">
        <f>IF(ISBLANK(Výsledky!$EZ$3),"",Výsledky!EZ48)</f>
        <v>20</v>
      </c>
      <c r="AF8" s="92">
        <f>IF(ISBLANK(Výsledky!$FG$3),"",Výsledky!FG48)</f>
        <v>0</v>
      </c>
      <c r="AG8" s="92">
        <f>IF(ISBLANK(Výsledky!$FN$3),"",Výsledky!FN48)</f>
        <v>50</v>
      </c>
      <c r="AH8" s="92">
        <f>IF(ISBLANK(Výsledky!$FU$3),"",Výsledky!FU48)</f>
        <v>0</v>
      </c>
      <c r="AI8" s="92">
        <f>IF(ISBLANK(Výsledky!$GB$3),"",Výsledky!GB48)</f>
        <v>50</v>
      </c>
      <c r="AJ8" s="92">
        <f>IF(ISBLANK(Výsledky!$GI$3),"",Výsledky!GI48)</f>
        <v>30</v>
      </c>
      <c r="AK8" s="92">
        <f>IF(ISBLANK(Výsledky!$GP$3),"",Výsledky!GP48)</f>
        <v>0</v>
      </c>
      <c r="AL8" s="92" t="str">
        <f>IF(ISBLANK(Výsledky!$GW$3),"",Výsledky!GW48)</f>
        <v>-</v>
      </c>
      <c r="AM8" s="92">
        <f>IF(ISBLANK(Výsledky!$HD$3),"",Výsledky!HD48)</f>
        <v>30</v>
      </c>
      <c r="AN8" s="92">
        <f>IF(ISBLANK(Výsledky!$HK$3),"",Výsledky!HK48)</f>
        <v>0</v>
      </c>
      <c r="AO8" s="92">
        <f>IF(ISBLANK(Výsledky!$HR$3),"",Výsledky!HR48)</f>
        <v>10</v>
      </c>
      <c r="AP8" s="92" t="str">
        <f>IF(ISBLANK(Výsledky!$HY$3),"",Výsledky!HY48)</f>
        <v/>
      </c>
      <c r="AQ8" s="92">
        <f>IF(ISBLANK(Výsledky!$IF$3),"",Výsledky!IF48)</f>
        <v>0</v>
      </c>
      <c r="AR8" s="92" t="str">
        <f>IF(ISBLANK(Výsledky!$IM$3),"",Výsledky!IM48)</f>
        <v/>
      </c>
      <c r="AS8" s="92">
        <f>IF(ISBLANK(Výsledky!$IT$3),"",Výsledky!IT48)</f>
        <v>0</v>
      </c>
      <c r="AT8" s="92">
        <f>IF(ISBLANK(Výsledky!$JA$3),"",Výsledky!JA48)</f>
        <v>80</v>
      </c>
      <c r="AU8" s="92">
        <f>IF(ISBLANK(Výsledky!$JH$3),"",Výsledky!JH48)</f>
        <v>0</v>
      </c>
      <c r="AV8" s="92">
        <f>IF(ISBLANK(Výsledky!$JO$3),"",Výsledky!JO48)</f>
        <v>80</v>
      </c>
      <c r="AW8" s="92">
        <f>IF(ISBLANK(Výsledky!$JV$3),"",Výsledky!JV48)</f>
        <v>10</v>
      </c>
      <c r="AX8" s="92" t="str">
        <f>IF(ISBLANK(Výsledky!$KC$3),"",Výsledky!KC48)</f>
        <v/>
      </c>
      <c r="AY8" s="92" t="str">
        <f>IF(ISBLANK(Výsledky!$KJ$3),"",Výsledky!KJ48)</f>
        <v/>
      </c>
      <c r="AZ8" s="92">
        <f>IF(ISBLANK(Výsledky!$KQ$3),"",Výsledky!KQ48)</f>
        <v>40</v>
      </c>
      <c r="BA8" s="92">
        <f>IF(ISBLANK(Výsledky!$KX$3),"",Výsledky!KX48)</f>
        <v>0</v>
      </c>
      <c r="BB8" s="92">
        <f>IF(ISBLANK(Výsledky!$LE$3),"",Výsledky!LE48)</f>
        <v>0</v>
      </c>
      <c r="BC8" s="92" t="str">
        <f>IF(ISBLANK(Výsledky!$LL$3),"",Výsledky!LL48)</f>
        <v/>
      </c>
      <c r="BD8" s="92" t="str">
        <f>IF(ISBLANK(Výsledky!$LS$3),"",Výsledky!LS48)</f>
        <v/>
      </c>
      <c r="BE8" s="92">
        <f>IF(ISBLANK(Výsledky!$LZ$3),"",Výsledky!LZ48)</f>
        <v>0</v>
      </c>
      <c r="BF8" s="92">
        <f>IF(ISBLANK(Výsledky!$MG$3),"",Výsledky!MG48)</f>
        <v>0</v>
      </c>
      <c r="BG8" s="92" t="str">
        <f>IF(ISBLANK(Výsledky!$MN$3),"",Výsledky!MN48)</f>
        <v/>
      </c>
      <c r="BH8" s="92">
        <f>IF(ISBLANK(Výsledky!$MU$3),"",Výsledky!MU48)</f>
        <v>70</v>
      </c>
      <c r="BI8" s="92" t="str">
        <f>IF(ISBLANK(Výsledky!$NB$3),"",Výsledky!NB48)</f>
        <v/>
      </c>
      <c r="BJ8" s="92">
        <f>IF(ISBLANK(Výsledky!$NI$3),"",Výsledky!NI48)</f>
        <v>50</v>
      </c>
      <c r="BK8" s="92" t="str">
        <f>IF(ISBLANK(Výsledky!$NP$3),"",Výsledky!NP48)</f>
        <v/>
      </c>
      <c r="BL8" s="92">
        <f>IF(ISBLANK(Výsledky!$NW$3),"",Výsledky!NW48)</f>
        <v>110</v>
      </c>
      <c r="BM8" s="92">
        <f>IF(ISBLANK(Výsledky!$OD$3),"",Výsledky!OD48)</f>
        <v>20</v>
      </c>
      <c r="BN8" s="92" t="str">
        <f>IF(ISBLANK(Výsledky!$OK$3),"",Výsledky!OK48)</f>
        <v/>
      </c>
      <c r="BO8" s="92" t="str">
        <f>IF(ISBLANK(Výsledky!$OR$3),"",Výsledky!OR48)</f>
        <v/>
      </c>
      <c r="BP8" s="92" t="str">
        <f>IF(ISBLANK(Výsledky!$OY$3),"",Výsledky!OY48)</f>
        <v/>
      </c>
      <c r="BQ8" s="92" t="str">
        <f>IF(ISBLANK(Výsledky!$PF$3),"",Výsledky!PF48)</f>
        <v/>
      </c>
      <c r="BR8" s="92" t="str">
        <f>IF(ISBLANK(Výsledky!$PM$3),"",Výsledky!PM48)</f>
        <v/>
      </c>
      <c r="BS8" s="92" t="str">
        <f>IF(ISBLANK(Výsledky!$PT$3),"",Výsledky!PT48)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>
        <f t="shared" si="55"/>
        <v>9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7" t="s">
        <v>99</v>
      </c>
      <c r="C9" s="113">
        <f>Tipy!A81</f>
        <v>36</v>
      </c>
      <c r="D9" s="108" t="str">
        <f>IF(Tipy!B81="","",Tipy!B81)</f>
        <v>xO2</v>
      </c>
      <c r="E9" s="109">
        <f>SUM(F9:J9)</f>
        <v>1210</v>
      </c>
      <c r="F9" s="104">
        <f>IF(ISBLANK(Výsledky!$I$3),"-",SUM(K9:P9,R9,T9:U9,W9,Y9:AA9,AC9,AE9,AG9,AI9:AK9,AN9:AO9,AS9:AT9,AV9:AW9,AZ9,BB9:BC9,BE9:BF9,BH9,BJ9,BL9:BN9,BP9,BR9:BS9))</f>
        <v>880</v>
      </c>
      <c r="G9" s="90">
        <f>IF(ISBLANK(Výsledky!$BF$3),"-",SUM(Q9,V9,X9,S9,AB9,AD9,AU9,BA9,BG9,BI9,BO9,BQ9,BU9))</f>
        <v>220</v>
      </c>
      <c r="H9" s="90">
        <f>IF(ISBLANK(Výsledky!$FG$3),"-",SUM(AF9,AH9,AP9,AR9,AX9))</f>
        <v>10</v>
      </c>
      <c r="I9" s="93">
        <f>IF(ISBLANK(Výsledky!$GW$3),"-",SUM(AL9,AM9,AQ9,AY9,BD9,BK9,BT9))</f>
        <v>50</v>
      </c>
      <c r="J9" s="94">
        <f>IF(ISBLANK(Výsledky!$I$3),"",Výsledky!I87)</f>
        <v>50</v>
      </c>
      <c r="K9" s="92">
        <f>IF(ISBLANK(Výsledky!$P$3),"",Výsledky!P87)</f>
        <v>20</v>
      </c>
      <c r="L9" s="92">
        <f>IF(ISBLANK(Výsledky!$W$3),"",Výsledky!W87)</f>
        <v>0</v>
      </c>
      <c r="M9" s="92">
        <f>IF(ISBLANK(Výsledky!$AD$3),"",Výsledky!AD87)</f>
        <v>20</v>
      </c>
      <c r="N9" s="92">
        <f>IF(ISBLANK(Výsledky!$AK$3),"",Výsledky!AK87)</f>
        <v>20</v>
      </c>
      <c r="O9" s="92">
        <f>IF(ISBLANK(Výsledky!$AR$3),"",Výsledky!AR87)</f>
        <v>60</v>
      </c>
      <c r="P9" s="92">
        <f>IF(ISBLANK(Výsledky!$AY$3),"",Výsledky!AY87)</f>
        <v>0</v>
      </c>
      <c r="Q9" s="92">
        <f>IF(ISBLANK(Výsledky!$BF$3),"",Výsledky!BF87)</f>
        <v>0</v>
      </c>
      <c r="R9" s="92">
        <f>IF(ISBLANK(Výsledky!$BM$3),"",Výsledky!BM87)</f>
        <v>50</v>
      </c>
      <c r="S9" s="92">
        <f>IF(ISBLANK(Výsledky!$BT$3),"",Výsledky!BT87)</f>
        <v>50</v>
      </c>
      <c r="T9" s="92">
        <f>IF(ISBLANK(Výsledky!$CA$3),"",Výsledky!CA87)</f>
        <v>0</v>
      </c>
      <c r="U9" s="92">
        <f>IF(ISBLANK(Výsledky!$CH$3),"",Výsledky!CH87)</f>
        <v>0</v>
      </c>
      <c r="V9" s="92">
        <f>IF(ISBLANK(Výsledky!$CO$3),"",Výsledky!CO87)</f>
        <v>40</v>
      </c>
      <c r="W9" s="92">
        <f>IF(ISBLANK(Výsledky!$CV$3),"",Výsledky!CV87)</f>
        <v>0</v>
      </c>
      <c r="X9" s="92">
        <f>IF(ISBLANK(Výsledky!$DC$3),"",Výsledky!DC87)</f>
        <v>50</v>
      </c>
      <c r="Y9" s="92">
        <f>IF(ISBLANK(Výsledky!$DJ$3),"",Výsledky!DJ87)</f>
        <v>20</v>
      </c>
      <c r="Z9" s="92">
        <f>IF(ISBLANK(Výsledky!$DQ$3),"",Výsledky!DQ87)</f>
        <v>40</v>
      </c>
      <c r="AA9" s="92">
        <f>IF(ISBLANK(Výsledky!$DX$3),"",Výsledky!DX87)</f>
        <v>0</v>
      </c>
      <c r="AB9" s="92">
        <f>IF(ISBLANK(Výsledky!$EE$3),"",Výsledky!EE87)</f>
        <v>40</v>
      </c>
      <c r="AC9" s="92">
        <f>IF(ISBLANK(Výsledky!$EL$3),"",Výsledky!EL87)</f>
        <v>0</v>
      </c>
      <c r="AD9" s="92" t="str">
        <f>IF(ISBLANK(Výsledky!$ES$3),"",Výsledky!ES87)</f>
        <v>-</v>
      </c>
      <c r="AE9" s="92">
        <f>IF(ISBLANK(Výsledky!$EZ$3),"",Výsledky!EZ87)</f>
        <v>60</v>
      </c>
      <c r="AF9" s="92">
        <f>IF(ISBLANK(Výsledky!$FG$3),"",Výsledky!FG87)</f>
        <v>0</v>
      </c>
      <c r="AG9" s="92">
        <f>IF(ISBLANK(Výsledky!$FN$3),"",Výsledky!FN87)</f>
        <v>80</v>
      </c>
      <c r="AH9" s="92">
        <f>IF(ISBLANK(Výsledky!$FU$3),"",Výsledky!FU87)</f>
        <v>10</v>
      </c>
      <c r="AI9" s="92">
        <f>IF(ISBLANK(Výsledky!$GB$3),"",Výsledky!GB87)</f>
        <v>80</v>
      </c>
      <c r="AJ9" s="92">
        <f>IF(ISBLANK(Výsledky!$GI$3),"",Výsledky!GI87)</f>
        <v>20</v>
      </c>
      <c r="AK9" s="92">
        <f>IF(ISBLANK(Výsledky!$GP$3),"",Výsledky!GP87)</f>
        <v>0</v>
      </c>
      <c r="AL9" s="92">
        <f>IF(ISBLANK(Výsledky!$GW$3),"",Výsledky!GW87)</f>
        <v>30</v>
      </c>
      <c r="AM9" s="92">
        <f>IF(ISBLANK(Výsledky!$HD$3),"",Výsledky!HD87)</f>
        <v>20</v>
      </c>
      <c r="AN9" s="92">
        <f>IF(ISBLANK(Výsledky!$HK$3),"",Výsledky!HK87)</f>
        <v>0</v>
      </c>
      <c r="AO9" s="92">
        <f>IF(ISBLANK(Výsledky!$HR$3),"",Výsledky!HR87)</f>
        <v>0</v>
      </c>
      <c r="AP9" s="92" t="str">
        <f>IF(ISBLANK(Výsledky!$HY$3),"",Výsledky!HY87)</f>
        <v/>
      </c>
      <c r="AQ9" s="92">
        <f>IF(ISBLANK(Výsledky!$IF$3),"",Výsledky!IF87)</f>
        <v>0</v>
      </c>
      <c r="AR9" s="92" t="str">
        <f>IF(ISBLANK(Výsledky!$IM$3),"",Výsledky!IM87)</f>
        <v/>
      </c>
      <c r="AS9" s="92">
        <f>IF(ISBLANK(Výsledky!$IT$3),"",Výsledky!IT87)</f>
        <v>0</v>
      </c>
      <c r="AT9" s="92">
        <f>IF(ISBLANK(Výsledky!$JA$3),"",Výsledky!JA87)</f>
        <v>100</v>
      </c>
      <c r="AU9" s="92">
        <f>IF(ISBLANK(Výsledky!$JH$3),"",Výsledky!JH87)</f>
        <v>40</v>
      </c>
      <c r="AV9" s="92">
        <f>IF(ISBLANK(Výsledky!$JO$3),"",Výsledky!JO87)</f>
        <v>80</v>
      </c>
      <c r="AW9" s="92">
        <f>IF(ISBLANK(Výsledky!$JV$3),"",Výsledky!JV87)</f>
        <v>0</v>
      </c>
      <c r="AX9" s="92" t="str">
        <f>IF(ISBLANK(Výsledky!$KC$3),"",Výsledky!KC87)</f>
        <v/>
      </c>
      <c r="AY9" s="92" t="str">
        <f>IF(ISBLANK(Výsledky!$KJ$3),"",Výsledky!KJ87)</f>
        <v/>
      </c>
      <c r="AZ9" s="92">
        <f>IF(ISBLANK(Výsledky!$KQ$3),"",Výsledky!KQ87)</f>
        <v>60</v>
      </c>
      <c r="BA9" s="92">
        <f>IF(ISBLANK(Výsledky!$KX$3),"",Výsledky!KX87)</f>
        <v>0</v>
      </c>
      <c r="BB9" s="92">
        <f>IF(ISBLANK(Výsledky!$LE$3),"",Výsledky!LE87)</f>
        <v>0</v>
      </c>
      <c r="BC9" s="92" t="str">
        <f>IF(ISBLANK(Výsledky!$LL$3),"",Výsledky!LL87)</f>
        <v/>
      </c>
      <c r="BD9" s="92" t="str">
        <f>IF(ISBLANK(Výsledky!$LS$3),"",Výsledky!LS87)</f>
        <v/>
      </c>
      <c r="BE9" s="92">
        <f>IF(ISBLANK(Výsledky!$LZ$3),"",Výsledky!LZ87)</f>
        <v>0</v>
      </c>
      <c r="BF9" s="92">
        <f>IF(ISBLANK(Výsledky!$MG$3),"",Výsledky!MG87)</f>
        <v>0</v>
      </c>
      <c r="BG9" s="92" t="str">
        <f>IF(ISBLANK(Výsledky!$MN$3),"",Výsledky!MN87)</f>
        <v/>
      </c>
      <c r="BH9" s="92">
        <f>IF(ISBLANK(Výsledky!$MU$3),"",Výsledky!MU87)</f>
        <v>40</v>
      </c>
      <c r="BI9" s="92" t="str">
        <f>IF(ISBLANK(Výsledky!$NB$3),"",Výsledky!NB87)</f>
        <v/>
      </c>
      <c r="BJ9" s="92">
        <f>IF(ISBLANK(Výsledky!$NI$3),"",Výsledky!NI87)</f>
        <v>50</v>
      </c>
      <c r="BK9" s="92" t="str">
        <f>IF(ISBLANK(Výsledky!$NP$3),"",Výsledky!NP87)</f>
        <v/>
      </c>
      <c r="BL9" s="92">
        <f>IF(ISBLANK(Výsledky!$NW$3),"",Výsledky!NW87)</f>
        <v>60</v>
      </c>
      <c r="BM9" s="92">
        <f>IF(ISBLANK(Výsledky!$OD$3),"",Výsledky!OD87)</f>
        <v>20</v>
      </c>
      <c r="BN9" s="92" t="str">
        <f>IF(ISBLANK(Výsledky!$OK$3),"",Výsledky!OK87)</f>
        <v/>
      </c>
      <c r="BO9" s="92" t="str">
        <f>IF(ISBLANK(Výsledky!$OR$3),"",Výsledky!OR87)</f>
        <v/>
      </c>
      <c r="BP9" s="92" t="str">
        <f>IF(ISBLANK(Výsledky!$OY$3),"",Výsledky!OY87)</f>
        <v/>
      </c>
      <c r="BQ9" s="92" t="str">
        <f>IF(ISBLANK(Výsledky!$PF$3),"",Výsledky!PF87)</f>
        <v/>
      </c>
      <c r="BR9" s="92" t="str">
        <f>IF(ISBLANK(Výsledky!$PM$3),"",Výsledky!PM87)</f>
        <v/>
      </c>
      <c r="BS9" s="92" t="str">
        <f>IF(ISBLANK(Výsledky!$PT$3),"",Výsledky!PT87)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>
        <f t="shared" si="55"/>
        <v>38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7" t="s">
        <v>100</v>
      </c>
      <c r="C10" s="113">
        <f>Tipy!A61</f>
        <v>58</v>
      </c>
      <c r="D10" s="108" t="str">
        <f>IF(Tipy!B61="","",Tipy!B61)</f>
        <v>Rajjum</v>
      </c>
      <c r="E10" s="109">
        <f>SUM(F10:J10)</f>
        <v>1190</v>
      </c>
      <c r="F10" s="104">
        <f>IF(ISBLANK(Výsledky!$I$3),"-",SUM(K10:P10,R10,T10:U10,W10,Y10:AA10,AC10,AE10,AG10,AI10:AK10,AN10:AO10,AS10:AT10,AV10:AW10,AZ10,BB10:BC10,BE10:BF10,BH10,BJ10,BL10:BN10,BP10,BR10:BS10))</f>
        <v>870</v>
      </c>
      <c r="G10" s="90">
        <f>IF(ISBLANK(Výsledky!$BF$3),"-",SUM(Q10,V10,X10,S10,AB10,AD10,AU10,BA10,BG10,BI10,BO10,BQ10,BU10))</f>
        <v>200</v>
      </c>
      <c r="H10" s="90">
        <f>IF(ISBLANK(Výsledky!$FG$3),"-",SUM(AF10,AH10,AP10,AR10,AX10))</f>
        <v>20</v>
      </c>
      <c r="I10" s="93">
        <f>IF(ISBLANK(Výsledky!$GW$3),"-",SUM(AL10,AM10,AQ10,AY10,BD10,BK10,BT10))</f>
        <v>50</v>
      </c>
      <c r="J10" s="94">
        <f>IF(ISBLANK(Výsledky!$I$3),"",Výsledky!I67)</f>
        <v>50</v>
      </c>
      <c r="K10" s="92">
        <f>IF(ISBLANK(Výsledky!$P$3),"",Výsledky!P67)</f>
        <v>20</v>
      </c>
      <c r="L10" s="92">
        <f>IF(ISBLANK(Výsledky!$W$3),"",Výsledky!W67)</f>
        <v>10</v>
      </c>
      <c r="M10" s="92">
        <f>IF(ISBLANK(Výsledky!$AD$3),"",Výsledky!AD67)</f>
        <v>20</v>
      </c>
      <c r="N10" s="92">
        <f>IF(ISBLANK(Výsledky!$AK$3),"",Výsledky!AK67)</f>
        <v>50</v>
      </c>
      <c r="O10" s="92">
        <f>IF(ISBLANK(Výsledky!$AR$3),"",Výsledky!AR67)</f>
        <v>30</v>
      </c>
      <c r="P10" s="92">
        <f>IF(ISBLANK(Výsledky!$AY$3),"",Výsledky!AY67)</f>
        <v>0</v>
      </c>
      <c r="Q10" s="92">
        <f>IF(ISBLANK(Výsledky!$BF$3),"",Výsledky!BF67)</f>
        <v>0</v>
      </c>
      <c r="R10" s="92">
        <f>IF(ISBLANK(Výsledky!$BM$3),"",Výsledky!BM67)</f>
        <v>80</v>
      </c>
      <c r="S10" s="92">
        <f>IF(ISBLANK(Výsledky!$BT$3),"",Výsledky!BT67)</f>
        <v>20</v>
      </c>
      <c r="T10" s="92">
        <f>IF(ISBLANK(Výsledky!$CA$3),"",Výsledky!CA67)</f>
        <v>10</v>
      </c>
      <c r="U10" s="92">
        <f>IF(ISBLANK(Výsledky!$CH$3),"",Výsledky!CH67)</f>
        <v>0</v>
      </c>
      <c r="V10" s="92">
        <f>IF(ISBLANK(Výsledky!$CO$3),"",Výsledky!CO67)</f>
        <v>50</v>
      </c>
      <c r="W10" s="92">
        <f>IF(ISBLANK(Výsledky!$CV$3),"",Výsledky!CV67)</f>
        <v>20</v>
      </c>
      <c r="X10" s="92">
        <f>IF(ISBLANK(Výsledky!$DC$3),"",Výsledky!DC67)</f>
        <v>40</v>
      </c>
      <c r="Y10" s="92">
        <f>IF(ISBLANK(Výsledky!$DJ$3),"",Výsledky!DJ67)</f>
        <v>0</v>
      </c>
      <c r="Z10" s="92">
        <f>IF(ISBLANK(Výsledky!$DQ$3),"",Výsledky!DQ67)</f>
        <v>30</v>
      </c>
      <c r="AA10" s="92">
        <f>IF(ISBLANK(Výsledky!$DX$3),"",Výsledky!DX67)</f>
        <v>0</v>
      </c>
      <c r="AB10" s="92">
        <f>IF(ISBLANK(Výsledky!$EE$3),"",Výsledky!EE67)</f>
        <v>40</v>
      </c>
      <c r="AC10" s="92">
        <f>IF(ISBLANK(Výsledky!$EL$3),"",Výsledky!EL67)</f>
        <v>0</v>
      </c>
      <c r="AD10" s="92">
        <f>IF(ISBLANK(Výsledky!$ES$3),"",Výsledky!ES67)</f>
        <v>50</v>
      </c>
      <c r="AE10" s="92">
        <f>IF(ISBLANK(Výsledky!$EZ$3),"",Výsledky!EZ67)</f>
        <v>60</v>
      </c>
      <c r="AF10" s="92">
        <f>IF(ISBLANK(Výsledky!$FG$3),"",Výsledky!FG67)</f>
        <v>0</v>
      </c>
      <c r="AG10" s="92" t="str">
        <f>IF(ISBLANK(Výsledky!$FN$3),"",Výsledky!FN67)</f>
        <v>-</v>
      </c>
      <c r="AH10" s="92">
        <f>IF(ISBLANK(Výsledky!$FU$3),"",Výsledky!FU67)</f>
        <v>20</v>
      </c>
      <c r="AI10" s="92">
        <f>IF(ISBLANK(Výsledky!$GB$3),"",Výsledky!GB67)</f>
        <v>50</v>
      </c>
      <c r="AJ10" s="92">
        <f>IF(ISBLANK(Výsledky!$GI$3),"",Výsledky!GI67)</f>
        <v>30</v>
      </c>
      <c r="AK10" s="92">
        <f>IF(ISBLANK(Výsledky!$GP$3),"",Výsledky!GP67)</f>
        <v>30</v>
      </c>
      <c r="AL10" s="92">
        <f>IF(ISBLANK(Výsledky!$GW$3),"",Výsledky!GW67)</f>
        <v>30</v>
      </c>
      <c r="AM10" s="92">
        <f>IF(ISBLANK(Výsledky!$HD$3),"",Výsledky!HD67)</f>
        <v>20</v>
      </c>
      <c r="AN10" s="92">
        <f>IF(ISBLANK(Výsledky!$HK$3),"",Výsledky!HK67)</f>
        <v>0</v>
      </c>
      <c r="AO10" s="92">
        <f>IF(ISBLANK(Výsledky!$HR$3),"",Výsledky!HR67)</f>
        <v>0</v>
      </c>
      <c r="AP10" s="92" t="str">
        <f>IF(ISBLANK(Výsledky!$HY$3),"",Výsledky!HY67)</f>
        <v/>
      </c>
      <c r="AQ10" s="92">
        <f>IF(ISBLANK(Výsledky!$IF$3),"",Výsledky!IF67)</f>
        <v>0</v>
      </c>
      <c r="AR10" s="92" t="str">
        <f>IF(ISBLANK(Výsledky!$IM$3),"",Výsledky!IM67)</f>
        <v/>
      </c>
      <c r="AS10" s="92">
        <f>IF(ISBLANK(Výsledky!$IT$3),"",Výsledky!IT67)</f>
        <v>0</v>
      </c>
      <c r="AT10" s="92">
        <f>IF(ISBLANK(Výsledky!$JA$3),"",Výsledky!JA67)</f>
        <v>30</v>
      </c>
      <c r="AU10" s="92" t="str">
        <f>IF(ISBLANK(Výsledky!$JH$3),"",Výsledky!JH67)</f>
        <v>-</v>
      </c>
      <c r="AV10" s="92">
        <f>IF(ISBLANK(Výsledky!$JO$3),"",Výsledky!JO67)</f>
        <v>80</v>
      </c>
      <c r="AW10" s="92">
        <f>IF(ISBLANK(Výsledky!$JV$3),"",Výsledky!JV67)</f>
        <v>0</v>
      </c>
      <c r="AX10" s="92" t="str">
        <f>IF(ISBLANK(Výsledky!$KC$3),"",Výsledky!KC67)</f>
        <v/>
      </c>
      <c r="AY10" s="92" t="str">
        <f>IF(ISBLANK(Výsledky!$KJ$3),"",Výsledky!KJ67)</f>
        <v/>
      </c>
      <c r="AZ10" s="92">
        <f>IF(ISBLANK(Výsledky!$KQ$3),"",Výsledky!KQ67)</f>
        <v>20</v>
      </c>
      <c r="BA10" s="92">
        <f>IF(ISBLANK(Výsledky!$KX$3),"",Výsledky!KX67)</f>
        <v>0</v>
      </c>
      <c r="BB10" s="92">
        <f>IF(ISBLANK(Výsledky!$LE$3),"",Výsledky!LE67)</f>
        <v>0</v>
      </c>
      <c r="BC10" s="92" t="str">
        <f>IF(ISBLANK(Výsledky!$LL$3),"",Výsledky!LL67)</f>
        <v/>
      </c>
      <c r="BD10" s="92" t="str">
        <f>IF(ISBLANK(Výsledky!$LS$3),"",Výsledky!LS67)</f>
        <v/>
      </c>
      <c r="BE10" s="92" t="str">
        <f>IF(ISBLANK(Výsledky!$LZ$3),"",Výsledky!LZ67)</f>
        <v>-</v>
      </c>
      <c r="BF10" s="92">
        <f>IF(ISBLANK(Výsledky!$MG$3),"",Výsledky!MG67)</f>
        <v>30</v>
      </c>
      <c r="BG10" s="92" t="str">
        <f>IF(ISBLANK(Výsledky!$MN$3),"",Výsledky!MN67)</f>
        <v/>
      </c>
      <c r="BH10" s="92">
        <f>IF(ISBLANK(Výsledky!$MU$3),"",Výsledky!MU67)</f>
        <v>70</v>
      </c>
      <c r="BI10" s="92" t="str">
        <f>IF(ISBLANK(Výsledky!$NB$3),"",Výsledky!NB67)</f>
        <v/>
      </c>
      <c r="BJ10" s="92">
        <f>IF(ISBLANK(Výsledky!$NI$3),"",Výsledky!NI67)</f>
        <v>70</v>
      </c>
      <c r="BK10" s="92" t="str">
        <f>IF(ISBLANK(Výsledky!$NP$3),"",Výsledky!NP67)</f>
        <v/>
      </c>
      <c r="BL10" s="92">
        <f>IF(ISBLANK(Výsledky!$NW$3),"",Výsledky!NW67)</f>
        <v>60</v>
      </c>
      <c r="BM10" s="92">
        <f>IF(ISBLANK(Výsledky!$OD$3),"",Výsledky!OD67)</f>
        <v>70</v>
      </c>
      <c r="BN10" s="92" t="str">
        <f>IF(ISBLANK(Výsledky!$OK$3),"",Výsledky!OK67)</f>
        <v/>
      </c>
      <c r="BO10" s="92" t="str">
        <f>IF(ISBLANK(Výsledky!$OR$3),"",Výsledky!OR67)</f>
        <v/>
      </c>
      <c r="BP10" s="92" t="str">
        <f>IF(ISBLANK(Výsledky!$OY$3),"",Výsledky!OY67)</f>
        <v/>
      </c>
      <c r="BQ10" s="92" t="str">
        <f>IF(ISBLANK(Výsledky!$PF$3),"",Výsledky!PF67)</f>
        <v/>
      </c>
      <c r="BR10" s="92" t="str">
        <f>IF(ISBLANK(Výsledky!$PM$3),"",Výsledky!PM67)</f>
        <v/>
      </c>
      <c r="BS10" s="92" t="str">
        <f>IF(ISBLANK(Výsledky!$PT$3),"",Výsledky!PT67)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>
        <f t="shared" si="55"/>
        <v>37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7" t="s">
        <v>101</v>
      </c>
      <c r="C11" s="113">
        <f>Tipy!A11</f>
        <v>59</v>
      </c>
      <c r="D11" s="108" t="str">
        <f>IF(Tipy!B11="","",Tipy!B11)</f>
        <v>boss</v>
      </c>
      <c r="E11" s="109">
        <f>SUM(F11:J11)</f>
        <v>1170</v>
      </c>
      <c r="F11" s="104">
        <f>IF(ISBLANK(Výsledky!$I$3),"-",SUM(K11:P11,R11,T11:U11,W11,Y11:AA11,AC11,AE11,AG11,AI11:AK11,AN11:AO11,AS11:AT11,AV11:AW11,AZ11,BB11:BC11,BE11:BF11,BH11,BJ11,BL11:BN11,BP11,BR11:BS11))</f>
        <v>890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20</v>
      </c>
      <c r="I11" s="93">
        <f>IF(ISBLANK(Výsledky!$GW$3),"-",SUM(AL11,AM11,AQ11,AY11,BD11,BK11,BT11))</f>
        <v>40</v>
      </c>
      <c r="J11" s="94" t="str">
        <f>IF(ISBLANK(Výsledky!$I$3),"",Výsledky!I17)</f>
        <v>-</v>
      </c>
      <c r="K11" s="92">
        <f>IF(ISBLANK(Výsledky!$P$3),"",Výsledky!P17)</f>
        <v>20</v>
      </c>
      <c r="L11" s="92">
        <f>IF(ISBLANK(Výsledky!$W$3),"",Výsledky!W17)</f>
        <v>0</v>
      </c>
      <c r="M11" s="92">
        <f>IF(ISBLANK(Výsledky!$AD$3),"",Výsledky!AD17)</f>
        <v>20</v>
      </c>
      <c r="N11" s="92">
        <f>IF(ISBLANK(Výsledky!$AK$3),"",Výsledky!AK17)</f>
        <v>20</v>
      </c>
      <c r="O11" s="92">
        <f>IF(ISBLANK(Výsledky!$AR$3),"",Výsledky!AR17)</f>
        <v>30</v>
      </c>
      <c r="P11" s="92">
        <f>IF(ISBLANK(Výsledky!$AY$3),"",Výsledky!AY17)</f>
        <v>0</v>
      </c>
      <c r="Q11" s="92">
        <f>IF(ISBLANK(Výsledky!$BF$3),"",Výsledky!BF17)</f>
        <v>0</v>
      </c>
      <c r="R11" s="92">
        <f>IF(ISBLANK(Výsledky!$BM$3),"",Výsledky!BM17)</f>
        <v>80</v>
      </c>
      <c r="S11" s="92">
        <f>IF(ISBLANK(Výsledky!$BT$3),"",Výsledky!BT17)</f>
        <v>20</v>
      </c>
      <c r="T11" s="92">
        <f>IF(ISBLANK(Výsledky!$CA$3),"",Výsledky!CA17)</f>
        <v>0</v>
      </c>
      <c r="U11" s="92">
        <f>IF(ISBLANK(Výsledky!$CH$3),"",Výsledky!CH17)</f>
        <v>0</v>
      </c>
      <c r="V11" s="92">
        <f>IF(ISBLANK(Výsledky!$CO$3),"",Výsledky!CO17)</f>
        <v>40</v>
      </c>
      <c r="W11" s="92">
        <f>IF(ISBLANK(Výsledky!$CV$3),"",Výsledky!CV17)</f>
        <v>0</v>
      </c>
      <c r="X11" s="92">
        <f>IF(ISBLANK(Výsledky!$DC$3),"",Výsledky!DC17)</f>
        <v>40</v>
      </c>
      <c r="Y11" s="92">
        <f>IF(ISBLANK(Výsledky!$DJ$3),"",Výsledky!DJ17)</f>
        <v>40</v>
      </c>
      <c r="Z11" s="92">
        <f>IF(ISBLANK(Výsledky!$DQ$3),"",Výsledky!DQ17)</f>
        <v>30</v>
      </c>
      <c r="AA11" s="92">
        <f>IF(ISBLANK(Výsledky!$DX$3),"",Výsledky!DX17)</f>
        <v>0</v>
      </c>
      <c r="AB11" s="92">
        <f>IF(ISBLANK(Výsledky!$EE$3),"",Výsledky!EE17)</f>
        <v>50</v>
      </c>
      <c r="AC11" s="92">
        <f>IF(ISBLANK(Výsledky!$EL$3),"",Výsledky!EL17)</f>
        <v>20</v>
      </c>
      <c r="AD11" s="92">
        <f>IF(ISBLANK(Výsledky!$ES$3),"",Výsledky!ES17)</f>
        <v>50</v>
      </c>
      <c r="AE11" s="92">
        <f>IF(ISBLANK(Výsledky!$EZ$3),"",Výsledky!EZ17)</f>
        <v>50</v>
      </c>
      <c r="AF11" s="92">
        <f>IF(ISBLANK(Výsledky!$FG$3),"",Výsledky!FG17)</f>
        <v>0</v>
      </c>
      <c r="AG11" s="92">
        <f>IF(ISBLANK(Výsledky!$FN$3),"",Výsledky!FN17)</f>
        <v>20</v>
      </c>
      <c r="AH11" s="92">
        <f>IF(ISBLANK(Výsledky!$FU$3),"",Výsledky!FU17)</f>
        <v>20</v>
      </c>
      <c r="AI11" s="92">
        <f>IF(ISBLANK(Výsledky!$GB$3),"",Výsledky!GB17)</f>
        <v>70</v>
      </c>
      <c r="AJ11" s="92">
        <f>IF(ISBLANK(Výsledky!$GI$3),"",Výsledky!GI17)</f>
        <v>20</v>
      </c>
      <c r="AK11" s="92">
        <f>IF(ISBLANK(Výsledky!$GP$3),"",Výsledky!GP17)</f>
        <v>0</v>
      </c>
      <c r="AL11" s="92">
        <f>IF(ISBLANK(Výsledky!$GW$3),"",Výsledky!GW17)</f>
        <v>0</v>
      </c>
      <c r="AM11" s="92">
        <f>IF(ISBLANK(Výsledky!$HD$3),"",Výsledky!HD17)</f>
        <v>20</v>
      </c>
      <c r="AN11" s="92">
        <f>IF(ISBLANK(Výsledky!$HK$3),"",Výsledky!HK17)</f>
        <v>0</v>
      </c>
      <c r="AO11" s="92">
        <f>IF(ISBLANK(Výsledky!$HR$3),"",Výsledky!HR17)</f>
        <v>0</v>
      </c>
      <c r="AP11" s="92" t="str">
        <f>IF(ISBLANK(Výsledky!$HY$3),"",Výsledky!HY17)</f>
        <v/>
      </c>
      <c r="AQ11" s="92">
        <f>IF(ISBLANK(Výsledky!$IF$3),"",Výsledky!IF17)</f>
        <v>20</v>
      </c>
      <c r="AR11" s="92" t="str">
        <f>IF(ISBLANK(Výsledky!$IM$3),"",Výsledky!IM17)</f>
        <v/>
      </c>
      <c r="AS11" s="92">
        <f>IF(ISBLANK(Výsledky!$IT$3),"",Výsledky!IT17)</f>
        <v>0</v>
      </c>
      <c r="AT11" s="92">
        <f>IF(ISBLANK(Výsledky!$JA$3),"",Výsledky!JA17)</f>
        <v>30</v>
      </c>
      <c r="AU11" s="92">
        <f>IF(ISBLANK(Výsledky!$JH$3),"",Výsledky!JH17)</f>
        <v>20</v>
      </c>
      <c r="AV11" s="92">
        <f>IF(ISBLANK(Výsledky!$JO$3),"",Výsledky!JO17)</f>
        <v>30</v>
      </c>
      <c r="AW11" s="92">
        <f>IF(ISBLANK(Výsledky!$JV$3),"",Výsledky!JV17)</f>
        <v>0</v>
      </c>
      <c r="AX11" s="92" t="str">
        <f>IF(ISBLANK(Výsledky!$KC$3),"",Výsledky!KC17)</f>
        <v/>
      </c>
      <c r="AY11" s="92" t="str">
        <f>IF(ISBLANK(Výsledky!$KJ$3),"",Výsledky!KJ17)</f>
        <v/>
      </c>
      <c r="AZ11" s="92">
        <f>IF(ISBLANK(Výsledky!$KQ$3),"",Výsledky!KQ17)</f>
        <v>60</v>
      </c>
      <c r="BA11" s="92">
        <f>IF(ISBLANK(Výsledky!$KX$3),"",Výsledky!KX17)</f>
        <v>0</v>
      </c>
      <c r="BB11" s="92">
        <f>IF(ISBLANK(Výsledky!$LE$3),"",Výsledky!LE17)</f>
        <v>0</v>
      </c>
      <c r="BC11" s="92" t="str">
        <f>IF(ISBLANK(Výsledky!$LL$3),"",Výsledky!LL17)</f>
        <v/>
      </c>
      <c r="BD11" s="92" t="str">
        <f>IF(ISBLANK(Výsledky!$LS$3),"",Výsledky!LS17)</f>
        <v/>
      </c>
      <c r="BE11" s="92">
        <f>IF(ISBLANK(Výsledky!$LZ$3),"",Výsledky!LZ17)</f>
        <v>20</v>
      </c>
      <c r="BF11" s="92">
        <f>IF(ISBLANK(Výsledky!$MG$3),"",Výsledky!MG17)</f>
        <v>30</v>
      </c>
      <c r="BG11" s="92" t="str">
        <f>IF(ISBLANK(Výsledky!$MN$3),"",Výsledky!MN17)</f>
        <v/>
      </c>
      <c r="BH11" s="92">
        <f>IF(ISBLANK(Výsledky!$MU$3),"",Výsledky!MU17)</f>
        <v>70</v>
      </c>
      <c r="BI11" s="92" t="str">
        <f>IF(ISBLANK(Výsledky!$NB$3),"",Výsledky!NB17)</f>
        <v/>
      </c>
      <c r="BJ11" s="92">
        <f>IF(ISBLANK(Výsledky!$NI$3),"",Výsledky!NI17)</f>
        <v>70</v>
      </c>
      <c r="BK11" s="92" t="str">
        <f>IF(ISBLANK(Výsledky!$NP$3),"",Výsledky!NP17)</f>
        <v/>
      </c>
      <c r="BL11" s="92">
        <f>IF(ISBLANK(Výsledky!$NW$3),"",Výsledky!NW17)</f>
        <v>90</v>
      </c>
      <c r="BM11" s="92">
        <f>IF(ISBLANK(Výsledky!$OD$3),"",Výsledky!OD17)</f>
        <v>70</v>
      </c>
      <c r="BN11" s="92" t="str">
        <f>IF(ISBLANK(Výsledky!$OK$3),"",Výsledky!OK17)</f>
        <v/>
      </c>
      <c r="BO11" s="92" t="str">
        <f>IF(ISBLANK(Výsledky!$OR$3),"",Výsledky!OR17)</f>
        <v/>
      </c>
      <c r="BP11" s="92" t="str">
        <f>IF(ISBLANK(Výsledky!$OY$3),"",Výsledky!OY17)</f>
        <v/>
      </c>
      <c r="BQ11" s="92" t="str">
        <f>IF(ISBLANK(Výsledky!$PF$3),"",Výsledky!PF17)</f>
        <v/>
      </c>
      <c r="BR11" s="92" t="str">
        <f>IF(ISBLANK(Výsledky!$PM$3),"",Výsledky!PM17)</f>
        <v/>
      </c>
      <c r="BS11" s="92" t="str">
        <f>IF(ISBLANK(Výsledky!$PT$3),"",Výsledky!PT17)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>
        <f t="shared" si="55"/>
        <v>40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7" t="s">
        <v>102</v>
      </c>
      <c r="C12" s="113">
        <f>Tipy!A24</f>
        <v>55</v>
      </c>
      <c r="D12" s="108" t="str">
        <f>IF(Tipy!B24="","",Tipy!B24)</f>
        <v>ivez</v>
      </c>
      <c r="E12" s="109">
        <f>SUM(F12:J12)</f>
        <v>1160</v>
      </c>
      <c r="F12" s="104">
        <f>IF(ISBLANK(Výsledky!$I$3),"-",SUM(K12:P12,R12,T12:U12,W12,Y12:AA12,AC12,AE12,AG12,AI12:AK12,AN12:AO12,AS12:AT12,AV12:AW12,AZ12,BB12:BC12,BE12:BF12,BH12,BJ12,BL12:BN12,BP12,BR12:BS12))</f>
        <v>810</v>
      </c>
      <c r="G12" s="90">
        <f>IF(ISBLANK(Výsledky!$BF$3),"-",SUM(Q12,V12,X12,S12,AB12,AD12,AU12,BA12,BG12,BI12,BO12,BQ12,BU12))</f>
        <v>230</v>
      </c>
      <c r="H12" s="90">
        <f>IF(ISBLANK(Výsledky!$FG$3),"-",SUM(AF12,AH12,AP12,AR12,AX12))</f>
        <v>20</v>
      </c>
      <c r="I12" s="93">
        <f>IF(ISBLANK(Výsledky!$GW$3),"-",SUM(AL12,AM12,AQ12,AY12,BD12,BK12,BT12))</f>
        <v>20</v>
      </c>
      <c r="J12" s="94">
        <f>IF(ISBLANK(Výsledky!$I$3),"",Výsledky!I30)</f>
        <v>80</v>
      </c>
      <c r="K12" s="92" t="str">
        <f>IF(ISBLANK(Výsledky!$P$3),"",Výsledky!P30)</f>
        <v>-</v>
      </c>
      <c r="L12" s="92">
        <f>IF(ISBLANK(Výsledky!$W$3),"",Výsledky!W30)</f>
        <v>0</v>
      </c>
      <c r="M12" s="92">
        <f>IF(ISBLANK(Výsledky!$AD$3),"",Výsledky!AD30)</f>
        <v>20</v>
      </c>
      <c r="N12" s="92">
        <f>IF(ISBLANK(Výsledky!$AK$3),"",Výsledky!AK30)</f>
        <v>20</v>
      </c>
      <c r="O12" s="92">
        <f>IF(ISBLANK(Výsledky!$AR$3),"",Výsledky!AR30)</f>
        <v>20</v>
      </c>
      <c r="P12" s="92">
        <f>IF(ISBLANK(Výsledky!$AY$3),"",Výsledky!AY30)</f>
        <v>0</v>
      </c>
      <c r="Q12" s="92">
        <f>IF(ISBLANK(Výsledky!$BF$3),"",Výsledky!BF30)</f>
        <v>0</v>
      </c>
      <c r="R12" s="92">
        <f>IF(ISBLANK(Výsledky!$BM$3),"",Výsledky!BM30)</f>
        <v>80</v>
      </c>
      <c r="S12" s="92">
        <f>IF(ISBLANK(Výsledky!$BT$3),"",Výsledky!BT30)</f>
        <v>50</v>
      </c>
      <c r="T12" s="92">
        <f>IF(ISBLANK(Výsledky!$CA$3),"",Výsledky!CA30)</f>
        <v>0</v>
      </c>
      <c r="U12" s="92">
        <f>IF(ISBLANK(Výsledky!$CH$3),"",Výsledky!CH30)</f>
        <v>20</v>
      </c>
      <c r="V12" s="92">
        <f>IF(ISBLANK(Výsledky!$CO$3),"",Výsledky!CO30)</f>
        <v>50</v>
      </c>
      <c r="W12" s="92">
        <f>IF(ISBLANK(Výsledky!$CV$3),"",Výsledky!CV30)</f>
        <v>20</v>
      </c>
      <c r="X12" s="92">
        <f>IF(ISBLANK(Výsledky!$DC$3),"",Výsledky!DC30)</f>
        <v>40</v>
      </c>
      <c r="Y12" s="92">
        <f>IF(ISBLANK(Výsledky!$DJ$3),"",Výsledky!DJ30)</f>
        <v>40</v>
      </c>
      <c r="Z12" s="92">
        <f>IF(ISBLANK(Výsledky!$DQ$3),"",Výsledky!DQ30)</f>
        <v>20</v>
      </c>
      <c r="AA12" s="92">
        <f>IF(ISBLANK(Výsledky!$DX$3),"",Výsledky!DX30)</f>
        <v>0</v>
      </c>
      <c r="AB12" s="92">
        <f>IF(ISBLANK(Výsledky!$EE$3),"",Výsledky!EE30)</f>
        <v>50</v>
      </c>
      <c r="AC12" s="92" t="str">
        <f>IF(ISBLANK(Výsledky!$EL$3),"",Výsledky!EL30)</f>
        <v>-</v>
      </c>
      <c r="AD12" s="92">
        <f>IF(ISBLANK(Výsledky!$ES$3),"",Výsledky!ES30)</f>
        <v>20</v>
      </c>
      <c r="AE12" s="92">
        <f>IF(ISBLANK(Výsledky!$EZ$3),"",Výsledky!EZ30)</f>
        <v>50</v>
      </c>
      <c r="AF12" s="92">
        <f>IF(ISBLANK(Výsledky!$FG$3),"",Výsledky!FG30)</f>
        <v>0</v>
      </c>
      <c r="AG12" s="92">
        <f>IF(ISBLANK(Výsledky!$FN$3),"",Výsledky!FN30)</f>
        <v>60</v>
      </c>
      <c r="AH12" s="92">
        <f>IF(ISBLANK(Výsledky!$FU$3),"",Výsledky!FU30)</f>
        <v>20</v>
      </c>
      <c r="AI12" s="92">
        <f>IF(ISBLANK(Výsledky!$GB$3),"",Výsledky!GB30)</f>
        <v>80</v>
      </c>
      <c r="AJ12" s="92">
        <f>IF(ISBLANK(Výsledky!$GI$3),"",Výsledky!GI30)</f>
        <v>30</v>
      </c>
      <c r="AK12" s="92">
        <f>IF(ISBLANK(Výsledky!$GP$3),"",Výsledky!GP30)</f>
        <v>30</v>
      </c>
      <c r="AL12" s="92">
        <f>IF(ISBLANK(Výsledky!$GW$3),"",Výsledky!GW30)</f>
        <v>0</v>
      </c>
      <c r="AM12" s="92">
        <f>IF(ISBLANK(Výsledky!$HD$3),"",Výsledky!HD30)</f>
        <v>20</v>
      </c>
      <c r="AN12" s="92">
        <f>IF(ISBLANK(Výsledky!$HK$3),"",Výsledky!HK30)</f>
        <v>0</v>
      </c>
      <c r="AO12" s="92">
        <f>IF(ISBLANK(Výsledky!$HR$3),"",Výsledky!HR30)</f>
        <v>0</v>
      </c>
      <c r="AP12" s="92" t="str">
        <f>IF(ISBLANK(Výsledky!$HY$3),"",Výsledky!HY30)</f>
        <v/>
      </c>
      <c r="AQ12" s="92">
        <f>IF(ISBLANK(Výsledky!$IF$3),"",Výsledky!IF30)</f>
        <v>0</v>
      </c>
      <c r="AR12" s="92" t="str">
        <f>IF(ISBLANK(Výsledky!$IM$3),"",Výsledky!IM30)</f>
        <v/>
      </c>
      <c r="AS12" s="92">
        <f>IF(ISBLANK(Výsledky!$IT$3),"",Výsledky!IT30)</f>
        <v>0</v>
      </c>
      <c r="AT12" s="92">
        <f>IF(ISBLANK(Výsledky!$JA$3),"",Výsledky!JA30)</f>
        <v>70</v>
      </c>
      <c r="AU12" s="92">
        <f>IF(ISBLANK(Výsledky!$JH$3),"",Výsledky!JH30)</f>
        <v>20</v>
      </c>
      <c r="AV12" s="92">
        <f>IF(ISBLANK(Výsledky!$JO$3),"",Výsledky!JO30)</f>
        <v>20</v>
      </c>
      <c r="AW12" s="92">
        <f>IF(ISBLANK(Výsledky!$JV$3),"",Výsledky!JV30)</f>
        <v>0</v>
      </c>
      <c r="AX12" s="92" t="str">
        <f>IF(ISBLANK(Výsledky!$KC$3),"",Výsledky!KC30)</f>
        <v/>
      </c>
      <c r="AY12" s="92" t="str">
        <f>IF(ISBLANK(Výsledky!$KJ$3),"",Výsledky!KJ30)</f>
        <v/>
      </c>
      <c r="AZ12" s="92">
        <f>IF(ISBLANK(Výsledky!$KQ$3),"",Výsledky!KQ30)</f>
        <v>40</v>
      </c>
      <c r="BA12" s="92">
        <f>IF(ISBLANK(Výsledky!$KX$3),"",Výsledky!KX30)</f>
        <v>0</v>
      </c>
      <c r="BB12" s="92">
        <f>IF(ISBLANK(Výsledky!$LE$3),"",Výsledky!LE30)</f>
        <v>0</v>
      </c>
      <c r="BC12" s="92" t="str">
        <f>IF(ISBLANK(Výsledky!$LL$3),"",Výsledky!LL30)</f>
        <v/>
      </c>
      <c r="BD12" s="92" t="str">
        <f>IF(ISBLANK(Výsledky!$LS$3),"",Výsledky!LS30)</f>
        <v/>
      </c>
      <c r="BE12" s="92">
        <f>IF(ISBLANK(Výsledky!$LZ$3),"",Výsledky!LZ30)</f>
        <v>20</v>
      </c>
      <c r="BF12" s="92">
        <f>IF(ISBLANK(Výsledky!$MG$3),"",Výsledky!MG30)</f>
        <v>0</v>
      </c>
      <c r="BG12" s="92" t="str">
        <f>IF(ISBLANK(Výsledky!$MN$3),"",Výsledky!MN30)</f>
        <v/>
      </c>
      <c r="BH12" s="92">
        <f>IF(ISBLANK(Výsledky!$MU$3),"",Výsledky!MU30)</f>
        <v>40</v>
      </c>
      <c r="BI12" s="92" t="str">
        <f>IF(ISBLANK(Výsledky!$NB$3),"",Výsledky!NB30)</f>
        <v/>
      </c>
      <c r="BJ12" s="92">
        <f>IF(ISBLANK(Výsledky!$NI$3),"",Výsledky!NI30)</f>
        <v>70</v>
      </c>
      <c r="BK12" s="92" t="str">
        <f>IF(ISBLANK(Výsledky!$NP$3),"",Výsledky!NP30)</f>
        <v/>
      </c>
      <c r="BL12" s="92">
        <f>IF(ISBLANK(Výsledky!$NW$3),"",Výsledky!NW30)</f>
        <v>20</v>
      </c>
      <c r="BM12" s="92">
        <f>IF(ISBLANK(Výsledky!$OD$3),"",Výsledky!OD30)</f>
        <v>40</v>
      </c>
      <c r="BN12" s="92" t="str">
        <f>IF(ISBLANK(Výsledky!$OK$3),"",Výsledky!OK30)</f>
        <v/>
      </c>
      <c r="BO12" s="92" t="str">
        <f>IF(ISBLANK(Výsledky!$OR$3),"",Výsledky!OR30)</f>
        <v/>
      </c>
      <c r="BP12" s="92" t="str">
        <f>IF(ISBLANK(Výsledky!$OY$3),"",Výsledky!OY30)</f>
        <v/>
      </c>
      <c r="BQ12" s="92" t="str">
        <f>IF(ISBLANK(Výsledky!$PF$3),"",Výsledky!PF30)</f>
        <v/>
      </c>
      <c r="BR12" s="92" t="str">
        <f>IF(ISBLANK(Výsledky!$PM$3),"",Výsledky!PM30)</f>
        <v/>
      </c>
      <c r="BS12" s="92" t="str">
        <f>IF(ISBLANK(Výsledky!$PT$3),"",Výsledky!PT30)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>
        <f t="shared" si="55"/>
        <v>48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7" t="s">
        <v>103</v>
      </c>
      <c r="C13" s="113">
        <f>Tipy!A78</f>
        <v>57</v>
      </c>
      <c r="D13" s="108" t="str">
        <f>IF(Tipy!B78="","",Tipy!B78)</f>
        <v>Waldemar</v>
      </c>
      <c r="E13" s="109">
        <f>SUM(F13:J13)</f>
        <v>1160</v>
      </c>
      <c r="F13" s="104">
        <f>IF(ISBLANK(Výsledky!$I$3),"-",SUM(K13:P13,R13,T13:U13,W13,Y13:AA13,AC13,AE13,AG13,AI13:AK13,AN13:AO13,AS13:AT13,AV13:AW13,AZ13,BB13:BC13,BE13:BF13,BH13,BJ13,BL13:BN13,BP13,BR13:BS13))</f>
        <v>740</v>
      </c>
      <c r="G13" s="90">
        <f>IF(ISBLANK(Výsledky!$BF$3),"-",SUM(Q13,V13,X13,S13,AB13,AD13,AU13,BA13,BG13,BI13,BO13,BQ13,BU13))</f>
        <v>300</v>
      </c>
      <c r="H13" s="90">
        <f>IF(ISBLANK(Výsledky!$FG$3),"-",SUM(AF13,AH13,AP13,AR13,AX13))</f>
        <v>20</v>
      </c>
      <c r="I13" s="93">
        <f>IF(ISBLANK(Výsledky!$GW$3),"-",SUM(AL13,AM13,AQ13,AY13,BD13,BK13,BT13))</f>
        <v>50</v>
      </c>
      <c r="J13" s="94">
        <f>IF(ISBLANK(Výsledky!$I$3),"",Výsledky!I84)</f>
        <v>50</v>
      </c>
      <c r="K13" s="92" t="str">
        <f>IF(ISBLANK(Výsledky!$P$3),"",Výsledky!P84)</f>
        <v>-</v>
      </c>
      <c r="L13" s="92">
        <f>IF(ISBLANK(Výsledky!$W$3),"",Výsledky!W84)</f>
        <v>0</v>
      </c>
      <c r="M13" s="92" t="str">
        <f>IF(ISBLANK(Výsledky!$AD$3),"",Výsledky!AD84)</f>
        <v>-</v>
      </c>
      <c r="N13" s="92" t="str">
        <f>IF(ISBLANK(Výsledky!$AK$3),"",Výsledky!AK84)</f>
        <v>-</v>
      </c>
      <c r="O13" s="92">
        <f>IF(ISBLANK(Výsledky!$AR$3),"",Výsledky!AR84)</f>
        <v>40</v>
      </c>
      <c r="P13" s="92">
        <f>IF(ISBLANK(Výsledky!$AY$3),"",Výsledky!AY84)</f>
        <v>0</v>
      </c>
      <c r="Q13" s="92">
        <f>IF(ISBLANK(Výsledky!$BF$3),"",Výsledky!BF84)</f>
        <v>0</v>
      </c>
      <c r="R13" s="92">
        <f>IF(ISBLANK(Výsledky!$BM$3),"",Výsledky!BM84)</f>
        <v>80</v>
      </c>
      <c r="S13" s="92">
        <f>IF(ISBLANK(Výsledky!$BT$3),"",Výsledky!BT84)</f>
        <v>50</v>
      </c>
      <c r="T13" s="92">
        <f>IF(ISBLANK(Výsledky!$CA$3),"",Výsledky!CA84)</f>
        <v>0</v>
      </c>
      <c r="U13" s="92">
        <f>IF(ISBLANK(Výsledky!$CH$3),"",Výsledky!CH84)</f>
        <v>20</v>
      </c>
      <c r="V13" s="92">
        <f>IF(ISBLANK(Výsledky!$CO$3),"",Výsledky!CO84)</f>
        <v>40</v>
      </c>
      <c r="W13" s="92">
        <f>IF(ISBLANK(Výsledky!$CV$3),"",Výsledky!CV84)</f>
        <v>20</v>
      </c>
      <c r="X13" s="92">
        <f>IF(ISBLANK(Výsledky!$DC$3),"",Výsledky!DC84)</f>
        <v>60</v>
      </c>
      <c r="Y13" s="92">
        <f>IF(ISBLANK(Výsledky!$DJ$3),"",Výsledky!DJ84)</f>
        <v>20</v>
      </c>
      <c r="Z13" s="92">
        <f>IF(ISBLANK(Výsledky!$DQ$3),"",Výsledky!DQ84)</f>
        <v>40</v>
      </c>
      <c r="AA13" s="92">
        <f>IF(ISBLANK(Výsledky!$DX$3),"",Výsledky!DX84)</f>
        <v>0</v>
      </c>
      <c r="AB13" s="92">
        <f>IF(ISBLANK(Výsledky!$EE$3),"",Výsledky!EE84)</f>
        <v>70</v>
      </c>
      <c r="AC13" s="92" t="str">
        <f>IF(ISBLANK(Výsledky!$EL$3),"",Výsledky!EL84)</f>
        <v>-</v>
      </c>
      <c r="AD13" s="92">
        <f>IF(ISBLANK(Výsledky!$ES$3),"",Výsledky!ES84)</f>
        <v>20</v>
      </c>
      <c r="AE13" s="92">
        <f>IF(ISBLANK(Výsledky!$EZ$3),"",Výsledky!EZ84)</f>
        <v>70</v>
      </c>
      <c r="AF13" s="92">
        <f>IF(ISBLANK(Výsledky!$FG$3),"",Výsledky!FG84)</f>
        <v>0</v>
      </c>
      <c r="AG13" s="92">
        <f>IF(ISBLANK(Výsledky!$FN$3),"",Výsledky!FN84)</f>
        <v>60</v>
      </c>
      <c r="AH13" s="92">
        <f>IF(ISBLANK(Výsledky!$FU$3),"",Výsledky!FU84)</f>
        <v>20</v>
      </c>
      <c r="AI13" s="92">
        <f>IF(ISBLANK(Výsledky!$GB$3),"",Výsledky!GB84)</f>
        <v>40</v>
      </c>
      <c r="AJ13" s="92">
        <f>IF(ISBLANK(Výsledky!$GI$3),"",Výsledky!GI84)</f>
        <v>20</v>
      </c>
      <c r="AK13" s="92">
        <f>IF(ISBLANK(Výsledky!$GP$3),"",Výsledky!GP84)</f>
        <v>0</v>
      </c>
      <c r="AL13" s="92">
        <f>IF(ISBLANK(Výsledky!$GW$3),"",Výsledky!GW84)</f>
        <v>20</v>
      </c>
      <c r="AM13" s="92">
        <f>IF(ISBLANK(Výsledky!$HD$3),"",Výsledky!HD84)</f>
        <v>30</v>
      </c>
      <c r="AN13" s="92">
        <f>IF(ISBLANK(Výsledky!$HK$3),"",Výsledky!HK84)</f>
        <v>0</v>
      </c>
      <c r="AO13" s="92">
        <f>IF(ISBLANK(Výsledky!$HR$3),"",Výsledky!HR84)</f>
        <v>0</v>
      </c>
      <c r="AP13" s="92" t="str">
        <f>IF(ISBLANK(Výsledky!$HY$3),"",Výsledky!HY84)</f>
        <v/>
      </c>
      <c r="AQ13" s="92">
        <f>IF(ISBLANK(Výsledky!$IF$3),"",Výsledky!IF84)</f>
        <v>0</v>
      </c>
      <c r="AR13" s="92" t="str">
        <f>IF(ISBLANK(Výsledky!$IM$3),"",Výsledky!IM84)</f>
        <v/>
      </c>
      <c r="AS13" s="92">
        <f>IF(ISBLANK(Výsledky!$IT$3),"",Výsledky!IT84)</f>
        <v>0</v>
      </c>
      <c r="AT13" s="92" t="str">
        <f>IF(ISBLANK(Výsledky!$JA$3),"",Výsledky!JA84)</f>
        <v>-</v>
      </c>
      <c r="AU13" s="92">
        <f>IF(ISBLANK(Výsledky!$JH$3),"",Výsledky!JH84)</f>
        <v>40</v>
      </c>
      <c r="AV13" s="92">
        <f>IF(ISBLANK(Výsledky!$JO$3),"",Výsledky!JO84)</f>
        <v>30</v>
      </c>
      <c r="AW13" s="92">
        <f>IF(ISBLANK(Výsledky!$JV$3),"",Výsledky!JV84)</f>
        <v>0</v>
      </c>
      <c r="AX13" s="92" t="str">
        <f>IF(ISBLANK(Výsledky!$KC$3),"",Výsledky!KC84)</f>
        <v/>
      </c>
      <c r="AY13" s="92" t="str">
        <f>IF(ISBLANK(Výsledky!$KJ$3),"",Výsledky!KJ84)</f>
        <v/>
      </c>
      <c r="AZ13" s="92">
        <f>IF(ISBLANK(Výsledky!$KQ$3),"",Výsledky!KQ84)</f>
        <v>70</v>
      </c>
      <c r="BA13" s="92">
        <f>IF(ISBLANK(Výsledky!$KX$3),"",Výsledky!KX84)</f>
        <v>20</v>
      </c>
      <c r="BB13" s="92">
        <f>IF(ISBLANK(Výsledky!$LE$3),"",Výsledky!LE84)</f>
        <v>0</v>
      </c>
      <c r="BC13" s="92" t="str">
        <f>IF(ISBLANK(Výsledky!$LL$3),"",Výsledky!LL84)</f>
        <v/>
      </c>
      <c r="BD13" s="92" t="str">
        <f>IF(ISBLANK(Výsledky!$LS$3),"",Výsledky!LS84)</f>
        <v/>
      </c>
      <c r="BE13" s="92">
        <f>IF(ISBLANK(Výsledky!$LZ$3),"",Výsledky!LZ84)</f>
        <v>20</v>
      </c>
      <c r="BF13" s="92" t="str">
        <f>IF(ISBLANK(Výsledky!$MG$3),"",Výsledky!MG84)</f>
        <v>-</v>
      </c>
      <c r="BG13" s="92" t="str">
        <f>IF(ISBLANK(Výsledky!$MN$3),"",Výsledky!MN84)</f>
        <v/>
      </c>
      <c r="BH13" s="92">
        <f>IF(ISBLANK(Výsledky!$MU$3),"",Výsledky!MU84)</f>
        <v>40</v>
      </c>
      <c r="BI13" s="92" t="str">
        <f>IF(ISBLANK(Výsledky!$NB$3),"",Výsledky!NB84)</f>
        <v/>
      </c>
      <c r="BJ13" s="92">
        <f>IF(ISBLANK(Výsledky!$NI$3),"",Výsledky!NI84)</f>
        <v>70</v>
      </c>
      <c r="BK13" s="92" t="str">
        <f>IF(ISBLANK(Výsledky!$NP$3),"",Výsledky!NP84)</f>
        <v/>
      </c>
      <c r="BL13" s="92">
        <f>IF(ISBLANK(Výsledky!$NW$3),"",Výsledky!NW84)</f>
        <v>30</v>
      </c>
      <c r="BM13" s="92">
        <f>IF(ISBLANK(Výsledky!$OD$3),"",Výsledky!OD84)</f>
        <v>70</v>
      </c>
      <c r="BN13" s="92" t="str">
        <f>IF(ISBLANK(Výsledky!$OK$3),"",Výsledky!OK84)</f>
        <v/>
      </c>
      <c r="BO13" s="92" t="str">
        <f>IF(ISBLANK(Výsledky!$OR$3),"",Výsledky!OR84)</f>
        <v/>
      </c>
      <c r="BP13" s="92" t="str">
        <f>IF(ISBLANK(Výsledky!$OY$3),"",Výsledky!OY84)</f>
        <v/>
      </c>
      <c r="BQ13" s="92" t="str">
        <f>IF(ISBLANK(Výsledky!$PF$3),"",Výsledky!PF84)</f>
        <v/>
      </c>
      <c r="BR13" s="92" t="str">
        <f>IF(ISBLANK(Výsledky!$PM$3),"",Výsledky!PM84)</f>
        <v/>
      </c>
      <c r="BS13" s="92" t="str">
        <f>IF(ISBLANK(Výsledky!$PT$3),"",Výsledky!PT84)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>
        <f t="shared" si="55"/>
        <v>52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7" t="s">
        <v>104</v>
      </c>
      <c r="C14" s="113">
        <f>Tipy!A18</f>
        <v>1</v>
      </c>
      <c r="D14" s="108" t="str">
        <f>IF(Tipy!B18="","",Tipy!B18)</f>
        <v>Eddy Hunter</v>
      </c>
      <c r="E14" s="109">
        <f>SUM(F14:J14)</f>
        <v>1150</v>
      </c>
      <c r="F14" s="104">
        <f>IF(ISBLANK(Výsledky!$I$3),"-",SUM(K14:P14,R14,T14:U14,W14,Y14:AA14,AC14,AE14,AG14,AI14:AK14,AN14:AO14,AS14:AT14,AV14:AW14,AZ14,BB14:BC14,BE14:BF14,BH14,BJ14,BL14:BN14,BP14,BR14:BS14))</f>
        <v>860</v>
      </c>
      <c r="G14" s="90">
        <f>IF(ISBLANK(Výsledky!$BF$3),"-",SUM(Q14,V14,X14,S14,AB14,AD14,AU14,BA14,BG14,BI14,BO14,BQ14,BU14))</f>
        <v>140</v>
      </c>
      <c r="H14" s="90">
        <f>IF(ISBLANK(Výsledky!$FG$3),"-",SUM(AF14,AH14,AP14,AR14,AX14))</f>
        <v>30</v>
      </c>
      <c r="I14" s="93">
        <f>IF(ISBLANK(Výsledky!$GW$3),"-",SUM(AL14,AM14,AQ14,AY14,BD14,BK14,BT14))</f>
        <v>40</v>
      </c>
      <c r="J14" s="94">
        <f>IF(ISBLANK(Výsledky!$I$3),"",Výsledky!I24)</f>
        <v>80</v>
      </c>
      <c r="K14" s="92">
        <f>IF(ISBLANK(Výsledky!$P$3),"",Výsledky!P24)</f>
        <v>20</v>
      </c>
      <c r="L14" s="92">
        <f>IF(ISBLANK(Výsledky!$W$3),"",Výsledky!W24)</f>
        <v>0</v>
      </c>
      <c r="M14" s="92">
        <f>IF(ISBLANK(Výsledky!$AD$3),"",Výsledky!AD24)</f>
        <v>20</v>
      </c>
      <c r="N14" s="92">
        <f>IF(ISBLANK(Výsledky!$AK$3),"",Výsledky!AK24)</f>
        <v>50</v>
      </c>
      <c r="O14" s="92">
        <f>IF(ISBLANK(Výsledky!$AR$3),"",Výsledky!AR24)</f>
        <v>20</v>
      </c>
      <c r="P14" s="92">
        <f>IF(ISBLANK(Výsledky!$AY$3),"",Výsledky!AY24)</f>
        <v>0</v>
      </c>
      <c r="Q14" s="92">
        <f>IF(ISBLANK(Výsledky!$BF$3),"",Výsledky!BF24)</f>
        <v>20</v>
      </c>
      <c r="R14" s="92">
        <f>IF(ISBLANK(Výsledky!$BM$3),"",Výsledky!BM24)</f>
        <v>50</v>
      </c>
      <c r="S14" s="92">
        <f>IF(ISBLANK(Výsledky!$BT$3),"",Výsledky!BT24)</f>
        <v>60</v>
      </c>
      <c r="T14" s="92">
        <f>IF(ISBLANK(Výsledky!$CA$3),"",Výsledky!CA24)</f>
        <v>0</v>
      </c>
      <c r="U14" s="92">
        <f>IF(ISBLANK(Výsledky!$CH$3),"",Výsledky!CH24)</f>
        <v>0</v>
      </c>
      <c r="V14" s="92">
        <f>IF(ISBLANK(Výsledky!$CO$3),"",Výsledky!CO24)</f>
        <v>20</v>
      </c>
      <c r="W14" s="92">
        <f>IF(ISBLANK(Výsledky!$CV$3),"",Výsledky!CV24)</f>
        <v>10</v>
      </c>
      <c r="X14" s="92">
        <f>IF(ISBLANK(Výsledky!$DC$3),"",Výsledky!DC24)</f>
        <v>20</v>
      </c>
      <c r="Y14" s="92">
        <f>IF(ISBLANK(Výsledky!$DJ$3),"",Výsledky!DJ24)</f>
        <v>20</v>
      </c>
      <c r="Z14" s="92">
        <f>IF(ISBLANK(Výsledky!$DQ$3),"",Výsledky!DQ24)</f>
        <v>20</v>
      </c>
      <c r="AA14" s="92">
        <f>IF(ISBLANK(Výsledky!$DX$3),"",Výsledky!DX24)</f>
        <v>0</v>
      </c>
      <c r="AB14" s="92">
        <f>IF(ISBLANK(Výsledky!$EE$3),"",Výsledky!EE24)</f>
        <v>0</v>
      </c>
      <c r="AC14" s="92">
        <f>IF(ISBLANK(Výsledky!$EL$3),"",Výsledky!EL24)</f>
        <v>0</v>
      </c>
      <c r="AD14" s="92">
        <f>IF(ISBLANK(Výsledky!$ES$3),"",Výsledky!ES24)</f>
        <v>0</v>
      </c>
      <c r="AE14" s="92">
        <f>IF(ISBLANK(Výsledky!$EZ$3),"",Výsledky!EZ24)</f>
        <v>60</v>
      </c>
      <c r="AF14" s="92">
        <f>IF(ISBLANK(Výsledky!$FG$3),"",Výsledky!FG24)</f>
        <v>0</v>
      </c>
      <c r="AG14" s="92">
        <f>IF(ISBLANK(Výsledky!$FN$3),"",Výsledky!FN24)</f>
        <v>90</v>
      </c>
      <c r="AH14" s="92">
        <f>IF(ISBLANK(Výsledky!$FU$3),"",Výsledky!FU24)</f>
        <v>30</v>
      </c>
      <c r="AI14" s="92">
        <f>IF(ISBLANK(Výsledky!$GB$3),"",Výsledky!GB24)</f>
        <v>50</v>
      </c>
      <c r="AJ14" s="92">
        <f>IF(ISBLANK(Výsledky!$GI$3),"",Výsledky!GI24)</f>
        <v>30</v>
      </c>
      <c r="AK14" s="92">
        <f>IF(ISBLANK(Výsledky!$GP$3),"",Výsledky!GP24)</f>
        <v>30</v>
      </c>
      <c r="AL14" s="92">
        <f>IF(ISBLANK(Výsledky!$GW$3),"",Výsledky!GW24)</f>
        <v>10</v>
      </c>
      <c r="AM14" s="92">
        <f>IF(ISBLANK(Výsledky!$HD$3),"",Výsledky!HD24)</f>
        <v>20</v>
      </c>
      <c r="AN14" s="92">
        <f>IF(ISBLANK(Výsledky!$HK$3),"",Výsledky!HK24)</f>
        <v>0</v>
      </c>
      <c r="AO14" s="92">
        <f>IF(ISBLANK(Výsledky!$HR$3),"",Výsledky!HR24)</f>
        <v>0</v>
      </c>
      <c r="AP14" s="92" t="str">
        <f>IF(ISBLANK(Výsledky!$HY$3),"",Výsledky!HY24)</f>
        <v/>
      </c>
      <c r="AQ14" s="92">
        <f>IF(ISBLANK(Výsledky!$IF$3),"",Výsledky!IF24)</f>
        <v>10</v>
      </c>
      <c r="AR14" s="92" t="str">
        <f>IF(ISBLANK(Výsledky!$IM$3),"",Výsledky!IM24)</f>
        <v/>
      </c>
      <c r="AS14" s="92">
        <f>IF(ISBLANK(Výsledky!$IT$3),"",Výsledky!IT24)</f>
        <v>0</v>
      </c>
      <c r="AT14" s="92">
        <f>IF(ISBLANK(Výsledky!$JA$3),"",Výsledky!JA24)</f>
        <v>30</v>
      </c>
      <c r="AU14" s="92">
        <f>IF(ISBLANK(Výsledky!$JH$3),"",Výsledky!JH24)</f>
        <v>20</v>
      </c>
      <c r="AV14" s="92">
        <f>IF(ISBLANK(Výsledky!$JO$3),"",Výsledky!JO24)</f>
        <v>50</v>
      </c>
      <c r="AW14" s="92">
        <f>IF(ISBLANK(Výsledky!$JV$3),"",Výsledky!JV24)</f>
        <v>0</v>
      </c>
      <c r="AX14" s="92" t="str">
        <f>IF(ISBLANK(Výsledky!$KC$3),"",Výsledky!KC24)</f>
        <v/>
      </c>
      <c r="AY14" s="92" t="str">
        <f>IF(ISBLANK(Výsledky!$KJ$3),"",Výsledky!KJ24)</f>
        <v/>
      </c>
      <c r="AZ14" s="92">
        <f>IF(ISBLANK(Výsledky!$KQ$3),"",Výsledky!KQ24)</f>
        <v>20</v>
      </c>
      <c r="BA14" s="92">
        <f>IF(ISBLANK(Výsledky!$KX$3),"",Výsledky!KX24)</f>
        <v>0</v>
      </c>
      <c r="BB14" s="92">
        <f>IF(ISBLANK(Výsledky!$LE$3),"",Výsledky!LE24)</f>
        <v>0</v>
      </c>
      <c r="BC14" s="92" t="str">
        <f>IF(ISBLANK(Výsledky!$LL$3),"",Výsledky!LL24)</f>
        <v/>
      </c>
      <c r="BD14" s="92" t="str">
        <f>IF(ISBLANK(Výsledky!$LS$3),"",Výsledky!LS24)</f>
        <v/>
      </c>
      <c r="BE14" s="92">
        <f>IF(ISBLANK(Výsledky!$LZ$3),"",Výsledky!LZ24)</f>
        <v>0</v>
      </c>
      <c r="BF14" s="92">
        <f>IF(ISBLANK(Výsledky!$MG$3),"",Výsledky!MG24)</f>
        <v>20</v>
      </c>
      <c r="BG14" s="92" t="str">
        <f>IF(ISBLANK(Výsledky!$MN$3),"",Výsledky!MN24)</f>
        <v/>
      </c>
      <c r="BH14" s="92">
        <f>IF(ISBLANK(Výsledky!$MU$3),"",Výsledky!MU24)</f>
        <v>70</v>
      </c>
      <c r="BI14" s="92" t="str">
        <f>IF(ISBLANK(Výsledky!$NB$3),"",Výsledky!NB24)</f>
        <v/>
      </c>
      <c r="BJ14" s="92">
        <f>IF(ISBLANK(Výsledky!$NI$3),"",Výsledky!NI24)</f>
        <v>70</v>
      </c>
      <c r="BK14" s="92" t="str">
        <f>IF(ISBLANK(Výsledky!$NP$3),"",Výsledky!NP24)</f>
        <v/>
      </c>
      <c r="BL14" s="92">
        <f>IF(ISBLANK(Výsledky!$NW$3),"",Výsledky!NW24)</f>
        <v>60</v>
      </c>
      <c r="BM14" s="92">
        <f>IF(ISBLANK(Výsledky!$OD$3),"",Výsledky!OD24)</f>
        <v>70</v>
      </c>
      <c r="BN14" s="92" t="str">
        <f>IF(ISBLANK(Výsledky!$OK$3),"",Výsledky!OK24)</f>
        <v/>
      </c>
      <c r="BO14" s="92" t="str">
        <f>IF(ISBLANK(Výsledky!$OR$3),"",Výsledky!OR24)</f>
        <v/>
      </c>
      <c r="BP14" s="92" t="str">
        <f>IF(ISBLANK(Výsledky!$OY$3),"",Výsledky!OY24)</f>
        <v/>
      </c>
      <c r="BQ14" s="92" t="str">
        <f>IF(ISBLANK(Výsledky!$PF$3),"",Výsledky!PF24)</f>
        <v/>
      </c>
      <c r="BR14" s="92" t="str">
        <f>IF(ISBLANK(Výsledky!$PM$3),"",Výsledky!PM24)</f>
        <v/>
      </c>
      <c r="BS14" s="92" t="str">
        <f>IF(ISBLANK(Výsledky!$PT$3),"",Výsledky!PT24)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6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>
        <f t="shared" si="55"/>
        <v>3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7" t="s">
        <v>105</v>
      </c>
      <c r="C15" s="113">
        <f>Tipy!A6</f>
        <v>53</v>
      </c>
      <c r="D15" s="108" t="str">
        <f>IF(Tipy!B6="","",Tipy!B6)</f>
        <v>30milo</v>
      </c>
      <c r="E15" s="109">
        <f>SUM(F15:J15)</f>
        <v>1140</v>
      </c>
      <c r="F15" s="104">
        <f>IF(ISBLANK(Výsledky!$I$3),"-",SUM(K15:P15,R15,T15:U15,W15,Y15:AA15,AC15,AE15,AG15,AI15:AK15,AN15:AO15,AS15:AT15,AV15:AW15,AZ15,BB15:BC15,BE15:BF15,BH15,BJ15,BL15:BN15,BP15,BR15:BS15))</f>
        <v>830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0</v>
      </c>
      <c r="I15" s="93">
        <f>IF(ISBLANK(Výsledky!$GW$3),"-",SUM(AL15,AM15,AQ15,AY15,BD15,BK15,BT15))</f>
        <v>40</v>
      </c>
      <c r="J15" s="94">
        <f>IF(ISBLANK(Výsledky!$I$3),"",Výsledky!I12)</f>
        <v>50</v>
      </c>
      <c r="K15" s="92">
        <f>IF(ISBLANK(Výsledky!$P$3),"",Výsledky!P12)</f>
        <v>20</v>
      </c>
      <c r="L15" s="92">
        <f>IF(ISBLANK(Výsledky!$W$3),"",Výsledky!W12)</f>
        <v>20</v>
      </c>
      <c r="M15" s="92">
        <f>IF(ISBLANK(Výsledky!$AD$3),"",Výsledky!AD12)</f>
        <v>0</v>
      </c>
      <c r="N15" s="92">
        <f>IF(ISBLANK(Výsledky!$AK$3),"",Výsledky!AK12)</f>
        <v>40</v>
      </c>
      <c r="O15" s="92">
        <f>IF(ISBLANK(Výsledky!$AR$3),"",Výsledky!AR12)</f>
        <v>30</v>
      </c>
      <c r="P15" s="92">
        <f>IF(ISBLANK(Výsledky!$AY$3),"",Výsledky!AY12)</f>
        <v>0</v>
      </c>
      <c r="Q15" s="92">
        <f>IF(ISBLANK(Výsledky!$BF$3),"",Výsledky!BF12)</f>
        <v>0</v>
      </c>
      <c r="R15" s="92">
        <f>IF(ISBLANK(Výsledky!$BM$3),"",Výsledky!BM12)</f>
        <v>50</v>
      </c>
      <c r="S15" s="92">
        <f>IF(ISBLANK(Výsledky!$BT$3),"",Výsledky!BT12)</f>
        <v>40</v>
      </c>
      <c r="T15" s="92">
        <f>IF(ISBLANK(Výsledky!$CA$3),"",Výsledky!CA12)</f>
        <v>0</v>
      </c>
      <c r="U15" s="92">
        <f>IF(ISBLANK(Výsledky!$CH$3),"",Výsledky!CH12)</f>
        <v>0</v>
      </c>
      <c r="V15" s="92">
        <f>IF(ISBLANK(Výsledky!$CO$3),"",Výsledky!CO12)</f>
        <v>30</v>
      </c>
      <c r="W15" s="92">
        <f>IF(ISBLANK(Výsledky!$CV$3),"",Výsledky!CV12)</f>
        <v>20</v>
      </c>
      <c r="X15" s="92">
        <f>IF(ISBLANK(Výsledky!$DC$3),"",Výsledky!DC12)</f>
        <v>60</v>
      </c>
      <c r="Y15" s="92">
        <f>IF(ISBLANK(Výsledky!$DJ$3),"",Výsledky!DJ12)</f>
        <v>20</v>
      </c>
      <c r="Z15" s="92">
        <f>IF(ISBLANK(Výsledky!$DQ$3),"",Výsledky!DQ12)</f>
        <v>20</v>
      </c>
      <c r="AA15" s="92">
        <f>IF(ISBLANK(Výsledky!$DX$3),"",Výsledky!DX12)</f>
        <v>0</v>
      </c>
      <c r="AB15" s="92">
        <f>IF(ISBLANK(Výsledky!$EE$3),"",Výsledky!EE12)</f>
        <v>20</v>
      </c>
      <c r="AC15" s="92">
        <f>IF(ISBLANK(Výsledky!$EL$3),"",Výsledky!EL12)</f>
        <v>0</v>
      </c>
      <c r="AD15" s="92">
        <f>IF(ISBLANK(Výsledky!$ES$3),"",Výsledky!ES12)</f>
        <v>50</v>
      </c>
      <c r="AE15" s="92">
        <f>IF(ISBLANK(Výsledky!$EZ$3),"",Výsledky!EZ12)</f>
        <v>30</v>
      </c>
      <c r="AF15" s="92">
        <f>IF(ISBLANK(Výsledky!$FG$3),"",Výsledky!FG12)</f>
        <v>0</v>
      </c>
      <c r="AG15" s="92">
        <f>IF(ISBLANK(Výsledky!$FN$3),"",Výsledky!FN12)</f>
        <v>110</v>
      </c>
      <c r="AH15" s="92">
        <f>IF(ISBLANK(Výsledky!$FU$3),"",Výsledky!FU12)</f>
        <v>0</v>
      </c>
      <c r="AI15" s="92">
        <f>IF(ISBLANK(Výsledky!$GB$3),"",Výsledky!GB12)</f>
        <v>80</v>
      </c>
      <c r="AJ15" s="92">
        <f>IF(ISBLANK(Výsledky!$GI$3),"",Výsledky!GI12)</f>
        <v>20</v>
      </c>
      <c r="AK15" s="92">
        <f>IF(ISBLANK(Výsledky!$GP$3),"",Výsledky!GP12)</f>
        <v>0</v>
      </c>
      <c r="AL15" s="92">
        <f>IF(ISBLANK(Výsledky!$GW$3),"",Výsledky!GW12)</f>
        <v>20</v>
      </c>
      <c r="AM15" s="92">
        <f>IF(ISBLANK(Výsledky!$HD$3),"",Výsledky!HD12)</f>
        <v>20</v>
      </c>
      <c r="AN15" s="92">
        <f>IF(ISBLANK(Výsledky!$HK$3),"",Výsledky!HK12)</f>
        <v>0</v>
      </c>
      <c r="AO15" s="92">
        <f>IF(ISBLANK(Výsledky!$HR$3),"",Výsledky!HR12)</f>
        <v>0</v>
      </c>
      <c r="AP15" s="92" t="str">
        <f>IF(ISBLANK(Výsledky!$HY$3),"",Výsledky!HY12)</f>
        <v/>
      </c>
      <c r="AQ15" s="92">
        <f>IF(ISBLANK(Výsledky!$IF$3),"",Výsledky!IF12)</f>
        <v>0</v>
      </c>
      <c r="AR15" s="92" t="str">
        <f>IF(ISBLANK(Výsledky!$IM$3),"",Výsledky!IM12)</f>
        <v/>
      </c>
      <c r="AS15" s="92">
        <f>IF(ISBLANK(Výsledky!$IT$3),"",Výsledky!IT12)</f>
        <v>0</v>
      </c>
      <c r="AT15" s="92">
        <f>IF(ISBLANK(Výsledky!$JA$3),"",Výsledky!JA12)</f>
        <v>60</v>
      </c>
      <c r="AU15" s="92">
        <f>IF(ISBLANK(Výsledky!$JH$3),"",Výsledky!JH12)</f>
        <v>20</v>
      </c>
      <c r="AV15" s="92">
        <f>IF(ISBLANK(Výsledky!$JO$3),"",Výsledky!JO12)</f>
        <v>70</v>
      </c>
      <c r="AW15" s="92">
        <f>IF(ISBLANK(Výsledky!$JV$3),"",Výsledky!JV12)</f>
        <v>0</v>
      </c>
      <c r="AX15" s="92" t="str">
        <f>IF(ISBLANK(Výsledky!$KC$3),"",Výsledky!KC12)</f>
        <v/>
      </c>
      <c r="AY15" s="92" t="str">
        <f>IF(ISBLANK(Výsledky!$KJ$3),"",Výsledky!KJ12)</f>
        <v/>
      </c>
      <c r="AZ15" s="92">
        <f>IF(ISBLANK(Výsledky!$KQ$3),"",Výsledky!KQ12)</f>
        <v>60</v>
      </c>
      <c r="BA15" s="92">
        <f>IF(ISBLANK(Výsledky!$KX$3),"",Výsledky!KX12)</f>
        <v>0</v>
      </c>
      <c r="BB15" s="92">
        <f>IF(ISBLANK(Výsledky!$LE$3),"",Výsledky!LE12)</f>
        <v>0</v>
      </c>
      <c r="BC15" s="92" t="str">
        <f>IF(ISBLANK(Výsledky!$LL$3),"",Výsledky!LL12)</f>
        <v/>
      </c>
      <c r="BD15" s="92" t="str">
        <f>IF(ISBLANK(Výsledky!$LS$3),"",Výsledky!LS12)</f>
        <v/>
      </c>
      <c r="BE15" s="92">
        <f>IF(ISBLANK(Výsledky!$LZ$3),"",Výsledky!LZ12)</f>
        <v>0</v>
      </c>
      <c r="BF15" s="92">
        <f>IF(ISBLANK(Výsledky!$MG$3),"",Výsledky!MG12)</f>
        <v>30</v>
      </c>
      <c r="BG15" s="92" t="str">
        <f>IF(ISBLANK(Výsledky!$MN$3),"",Výsledky!MN12)</f>
        <v/>
      </c>
      <c r="BH15" s="92">
        <f>IF(ISBLANK(Výsledky!$MU$3),"",Výsledky!MU12)</f>
        <v>40</v>
      </c>
      <c r="BI15" s="92" t="str">
        <f>IF(ISBLANK(Výsledky!$NB$3),"",Výsledky!NB12)</f>
        <v/>
      </c>
      <c r="BJ15" s="92">
        <f>IF(ISBLANK(Výsledky!$NI$3),"",Výsledky!NI12)</f>
        <v>50</v>
      </c>
      <c r="BK15" s="92" t="str">
        <f>IF(ISBLANK(Výsledky!$NP$3),"",Výsledky!NP12)</f>
        <v/>
      </c>
      <c r="BL15" s="92">
        <f>IF(ISBLANK(Výsledky!$NW$3),"",Výsledky!NW12)</f>
        <v>20</v>
      </c>
      <c r="BM15" s="92">
        <f>IF(ISBLANK(Výsledky!$OD$3),"",Výsledky!OD12)</f>
        <v>40</v>
      </c>
      <c r="BN15" s="92" t="str">
        <f>IF(ISBLANK(Výsledky!$OK$3),"",Výsledky!OK12)</f>
        <v/>
      </c>
      <c r="BO15" s="92" t="str">
        <f>IF(ISBLANK(Výsledky!$OR$3),"",Výsledky!OR12)</f>
        <v/>
      </c>
      <c r="BP15" s="92" t="str">
        <f>IF(ISBLANK(Výsledky!$OY$3),"",Výsledky!OY12)</f>
        <v/>
      </c>
      <c r="BQ15" s="92" t="str">
        <f>IF(ISBLANK(Výsledky!$PF$3),"",Výsledky!PF12)</f>
        <v/>
      </c>
      <c r="BR15" s="92" t="str">
        <f>IF(ISBLANK(Výsledky!$PM$3),"",Výsledky!PM12)</f>
        <v/>
      </c>
      <c r="BS15" s="92" t="str">
        <f>IF(ISBLANK(Výsledky!$PT$3),"",Výsledky!PT12)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>
        <f t="shared" si="55"/>
        <v>12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7" t="s">
        <v>106</v>
      </c>
      <c r="C16" s="113">
        <f>Tipy!A37</f>
        <v>21</v>
      </c>
      <c r="D16" s="108" t="str">
        <f>IF(Tipy!B37="","",Tipy!B37)</f>
        <v>LFC 37</v>
      </c>
      <c r="E16" s="109">
        <f>SUM(F16:J16)</f>
        <v>1130</v>
      </c>
      <c r="F16" s="104">
        <f>IF(ISBLANK(Výsledky!$I$3),"-",SUM(K16:P16,R16,T16:U16,W16,Y16:AA16,AC16,AE16,AG16,AI16:AK16,AN16:AO16,AS16:AT16,AV16:AW16,AZ16,BB16:BC16,BE16:BF16,BH16,BJ16,BL16:BN16,BP16,BR16:BS16))</f>
        <v>790</v>
      </c>
      <c r="G16" s="90">
        <f>IF(ISBLANK(Výsledky!$BF$3),"-",SUM(Q16,V16,X16,S16,AB16,AD16,AU16,BA16,BG16,BI16,BO16,BQ16,BU16))</f>
        <v>250</v>
      </c>
      <c r="H16" s="90">
        <f>IF(ISBLANK(Výsledky!$FG$3),"-",SUM(AF16,AH16,AP16,AR16,AX16))</f>
        <v>0</v>
      </c>
      <c r="I16" s="93">
        <f>IF(ISBLANK(Výsledky!$GW$3),"-",SUM(AL16,AM16,AQ16,AY16,BD16,BK16,BT16))</f>
        <v>90</v>
      </c>
      <c r="J16" s="94">
        <f>IF(ISBLANK(Výsledky!$I$3),"",Výsledky!I43)</f>
        <v>0</v>
      </c>
      <c r="K16" s="92">
        <f>IF(ISBLANK(Výsledky!$P$3),"",Výsledky!P43)</f>
        <v>20</v>
      </c>
      <c r="L16" s="92">
        <f>IF(ISBLANK(Výsledky!$W$3),"",Výsledky!W43)</f>
        <v>0</v>
      </c>
      <c r="M16" s="92">
        <f>IF(ISBLANK(Výsledky!$AD$3),"",Výsledky!AD43)</f>
        <v>20</v>
      </c>
      <c r="N16" s="92">
        <f>IF(ISBLANK(Výsledky!$AK$3),"",Výsledky!AK43)</f>
        <v>40</v>
      </c>
      <c r="O16" s="92">
        <f>IF(ISBLANK(Výsledky!$AR$3),"",Výsledky!AR43)</f>
        <v>20</v>
      </c>
      <c r="P16" s="92">
        <f>IF(ISBLANK(Výsledky!$AY$3),"",Výsledky!AY43)</f>
        <v>0</v>
      </c>
      <c r="Q16" s="92">
        <f>IF(ISBLANK(Výsledky!$BF$3),"",Výsledky!BF43)</f>
        <v>0</v>
      </c>
      <c r="R16" s="92">
        <f>IF(ISBLANK(Výsledky!$BM$3),"",Výsledky!BM43)</f>
        <v>30</v>
      </c>
      <c r="S16" s="92">
        <f>IF(ISBLANK(Výsledky!$BT$3),"",Výsledky!BT43)</f>
        <v>50</v>
      </c>
      <c r="T16" s="92">
        <f>IF(ISBLANK(Výsledky!$CA$3),"",Výsledky!CA43)</f>
        <v>0</v>
      </c>
      <c r="U16" s="92">
        <f>IF(ISBLANK(Výsledky!$CH$3),"",Výsledky!CH43)</f>
        <v>0</v>
      </c>
      <c r="V16" s="92">
        <f>IF(ISBLANK(Výsledky!$CO$3),"",Výsledky!CO43)</f>
        <v>20</v>
      </c>
      <c r="W16" s="92">
        <f>IF(ISBLANK(Výsledky!$CV$3),"",Výsledky!CV43)</f>
        <v>0</v>
      </c>
      <c r="X16" s="92">
        <f>IF(ISBLANK(Výsledky!$DC$3),"",Výsledky!DC43)</f>
        <v>60</v>
      </c>
      <c r="Y16" s="92">
        <f>IF(ISBLANK(Výsledky!$DJ$3),"",Výsledky!DJ43)</f>
        <v>20</v>
      </c>
      <c r="Z16" s="92">
        <f>IF(ISBLANK(Výsledky!$DQ$3),"",Výsledky!DQ43)</f>
        <v>50</v>
      </c>
      <c r="AA16" s="92">
        <f>IF(ISBLANK(Výsledky!$DX$3),"",Výsledky!DX43)</f>
        <v>0</v>
      </c>
      <c r="AB16" s="92">
        <f>IF(ISBLANK(Výsledky!$EE$3),"",Výsledky!EE43)</f>
        <v>40</v>
      </c>
      <c r="AC16" s="92">
        <f>IF(ISBLANK(Výsledky!$EL$3),"",Výsledky!EL43)</f>
        <v>20</v>
      </c>
      <c r="AD16" s="92">
        <f>IF(ISBLANK(Výsledky!$ES$3),"",Výsledky!ES43)</f>
        <v>80</v>
      </c>
      <c r="AE16" s="92">
        <f>IF(ISBLANK(Výsledky!$EZ$3),"",Výsledky!EZ43)</f>
        <v>30</v>
      </c>
      <c r="AF16" s="92">
        <f>IF(ISBLANK(Výsledky!$FG$3),"",Výsledky!FG43)</f>
        <v>0</v>
      </c>
      <c r="AG16" s="92">
        <f>IF(ISBLANK(Výsledky!$FN$3),"",Výsledky!FN43)</f>
        <v>50</v>
      </c>
      <c r="AH16" s="92">
        <f>IF(ISBLANK(Výsledky!$FU$3),"",Výsledky!FU43)</f>
        <v>0</v>
      </c>
      <c r="AI16" s="92">
        <f>IF(ISBLANK(Výsledky!$GB$3),"",Výsledky!GB43)</f>
        <v>40</v>
      </c>
      <c r="AJ16" s="92">
        <f>IF(ISBLANK(Výsledky!$GI$3),"",Výsledky!GI43)</f>
        <v>30</v>
      </c>
      <c r="AK16" s="92">
        <f>IF(ISBLANK(Výsledky!$GP$3),"",Výsledky!GP43)</f>
        <v>30</v>
      </c>
      <c r="AL16" s="92">
        <f>IF(ISBLANK(Výsledky!$GW$3),"",Výsledky!GW43)</f>
        <v>20</v>
      </c>
      <c r="AM16" s="92">
        <f>IF(ISBLANK(Výsledky!$HD$3),"",Výsledky!HD43)</f>
        <v>60</v>
      </c>
      <c r="AN16" s="92">
        <f>IF(ISBLANK(Výsledky!$HK$3),"",Výsledky!HK43)</f>
        <v>20</v>
      </c>
      <c r="AO16" s="92">
        <f>IF(ISBLANK(Výsledky!$HR$3),"",Výsledky!HR43)</f>
        <v>0</v>
      </c>
      <c r="AP16" s="92" t="str">
        <f>IF(ISBLANK(Výsledky!$HY$3),"",Výsledky!HY43)</f>
        <v/>
      </c>
      <c r="AQ16" s="92">
        <f>IF(ISBLANK(Výsledky!$IF$3),"",Výsledky!IF43)</f>
        <v>10</v>
      </c>
      <c r="AR16" s="92" t="str">
        <f>IF(ISBLANK(Výsledky!$IM$3),"",Výsledky!IM43)</f>
        <v/>
      </c>
      <c r="AS16" s="92">
        <f>IF(ISBLANK(Výsledky!$IT$3),"",Výsledky!IT43)</f>
        <v>0</v>
      </c>
      <c r="AT16" s="92">
        <f>IF(ISBLANK(Výsledky!$JA$3),"",Výsledky!JA43)</f>
        <v>70</v>
      </c>
      <c r="AU16" s="92">
        <f>IF(ISBLANK(Výsledky!$JH$3),"",Výsledky!JH43)</f>
        <v>0</v>
      </c>
      <c r="AV16" s="92">
        <f>IF(ISBLANK(Výsledky!$JO$3),"",Výsledky!JO43)</f>
        <v>60</v>
      </c>
      <c r="AW16" s="92">
        <f>IF(ISBLANK(Výsledky!$JV$3),"",Výsledky!JV43)</f>
        <v>0</v>
      </c>
      <c r="AX16" s="92" t="str">
        <f>IF(ISBLANK(Výsledky!$KC$3),"",Výsledky!KC43)</f>
        <v/>
      </c>
      <c r="AY16" s="92" t="str">
        <f>IF(ISBLANK(Výsledky!$KJ$3),"",Výsledky!KJ43)</f>
        <v/>
      </c>
      <c r="AZ16" s="92">
        <f>IF(ISBLANK(Výsledky!$KQ$3),"",Výsledky!KQ43)</f>
        <v>50</v>
      </c>
      <c r="BA16" s="92">
        <f>IF(ISBLANK(Výsledky!$KX$3),"",Výsledky!KX43)</f>
        <v>0</v>
      </c>
      <c r="BB16" s="92">
        <f>IF(ISBLANK(Výsledky!$LE$3),"",Výsledky!LE43)</f>
        <v>0</v>
      </c>
      <c r="BC16" s="92" t="str">
        <f>IF(ISBLANK(Výsledky!$LL$3),"",Výsledky!LL43)</f>
        <v/>
      </c>
      <c r="BD16" s="92" t="str">
        <f>IF(ISBLANK(Výsledky!$LS$3),"",Výsledky!LS43)</f>
        <v/>
      </c>
      <c r="BE16" s="92">
        <f>IF(ISBLANK(Výsledky!$LZ$3),"",Výsledky!LZ43)</f>
        <v>20</v>
      </c>
      <c r="BF16" s="92">
        <f>IF(ISBLANK(Výsledky!$MG$3),"",Výsledky!MG43)</f>
        <v>20</v>
      </c>
      <c r="BG16" s="92" t="str">
        <f>IF(ISBLANK(Výsledky!$MN$3),"",Výsledky!MN43)</f>
        <v/>
      </c>
      <c r="BH16" s="92">
        <f>IF(ISBLANK(Výsledky!$MU$3),"",Výsledky!MU43)</f>
        <v>40</v>
      </c>
      <c r="BI16" s="92" t="str">
        <f>IF(ISBLANK(Výsledky!$NB$3),"",Výsledky!NB43)</f>
        <v/>
      </c>
      <c r="BJ16" s="92">
        <f>IF(ISBLANK(Výsledky!$NI$3),"",Výsledky!NI43)</f>
        <v>50</v>
      </c>
      <c r="BK16" s="92" t="str">
        <f>IF(ISBLANK(Výsledky!$NP$3),"",Výsledky!NP43)</f>
        <v/>
      </c>
      <c r="BL16" s="92">
        <f>IF(ISBLANK(Výsledky!$NW$3),"",Výsledky!NW43)</f>
        <v>40</v>
      </c>
      <c r="BM16" s="92">
        <f>IF(ISBLANK(Výsledky!$OD$3),"",Výsledky!OD43)</f>
        <v>20</v>
      </c>
      <c r="BN16" s="92" t="str">
        <f>IF(ISBLANK(Výsledky!$OK$3),"",Výsledky!OK43)</f>
        <v/>
      </c>
      <c r="BO16" s="92" t="str">
        <f>IF(ISBLANK(Výsledky!$OR$3),"",Výsledky!OR43)</f>
        <v/>
      </c>
      <c r="BP16" s="92" t="str">
        <f>IF(ISBLANK(Výsledky!$OY$3),"",Výsledky!OY43)</f>
        <v/>
      </c>
      <c r="BQ16" s="92" t="str">
        <f>IF(ISBLANK(Výsledky!$PF$3),"",Výsledky!PF43)</f>
        <v/>
      </c>
      <c r="BR16" s="92" t="str">
        <f>IF(ISBLANK(Výsledky!$PM$3),"",Výsledky!PM43)</f>
        <v/>
      </c>
      <c r="BS16" s="92" t="str">
        <f>IF(ISBLANK(Výsledky!$PT$3),"",Výsledky!PT43)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>
        <f t="shared" si="55"/>
        <v>68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7" t="s">
        <v>107</v>
      </c>
      <c r="C17" s="113">
        <f>Tipy!A77</f>
        <v>52</v>
      </c>
      <c r="D17" s="108" t="str">
        <f>IF(Tipy!B77="","",Tipy!B77)</f>
        <v>Viliam Virgala</v>
      </c>
      <c r="E17" s="109">
        <f>SUM(F17:J17)</f>
        <v>1120</v>
      </c>
      <c r="F17" s="104">
        <f>IF(ISBLANK(Výsledky!$I$3),"-",SUM(K17:P17,R17,T17:U17,W17,Y17:AA17,AC17,AE17,AG17,AI17:AK17,AN17:AO17,AS17:AT17,AV17:AW17,AZ17,BB17:BC17,BE17:BF17,BH17,BJ17,BL17:BN17,BP17,BR17:BS17))</f>
        <v>760</v>
      </c>
      <c r="G17" s="90">
        <f>IF(ISBLANK(Výsledky!$BF$3),"-",SUM(Q17,V17,X17,S17,AB17,AD17,AU17,BA17,BG17,BI17,BO17,BQ17,BU17))</f>
        <v>270</v>
      </c>
      <c r="H17" s="90">
        <f>IF(ISBLANK(Výsledky!$FG$3),"-",SUM(AF17,AH17,AP17,AR17,AX17))</f>
        <v>0</v>
      </c>
      <c r="I17" s="93">
        <f>IF(ISBLANK(Výsledky!$GW$3),"-",SUM(AL17,AM17,AQ17,AY17,BD17,BK17,BT17))</f>
        <v>70</v>
      </c>
      <c r="J17" s="94">
        <f>IF(ISBLANK(Výsledky!$I$3),"",Výsledky!I83)</f>
        <v>20</v>
      </c>
      <c r="K17" s="92">
        <f>IF(ISBLANK(Výsledky!$P$3),"",Výsledky!P83)</f>
        <v>20</v>
      </c>
      <c r="L17" s="92">
        <f>IF(ISBLANK(Výsledky!$W$3),"",Výsledky!W83)</f>
        <v>0</v>
      </c>
      <c r="M17" s="92">
        <f>IF(ISBLANK(Výsledky!$AD$3),"",Výsledky!AD83)</f>
        <v>0</v>
      </c>
      <c r="N17" s="92">
        <f>IF(ISBLANK(Výsledky!$AK$3),"",Výsledky!AK83)</f>
        <v>40</v>
      </c>
      <c r="O17" s="92">
        <f>IF(ISBLANK(Výsledky!$AR$3),"",Výsledky!AR83)</f>
        <v>60</v>
      </c>
      <c r="P17" s="92">
        <f>IF(ISBLANK(Výsledky!$AY$3),"",Výsledky!AY83)</f>
        <v>0</v>
      </c>
      <c r="Q17" s="92">
        <f>IF(ISBLANK(Výsledky!$BF$3),"",Výsledky!BF83)</f>
        <v>0</v>
      </c>
      <c r="R17" s="92">
        <f>IF(ISBLANK(Výsledky!$BM$3),"",Výsledky!BM83)</f>
        <v>20</v>
      </c>
      <c r="S17" s="92">
        <f>IF(ISBLANK(Výsledky!$BT$3),"",Výsledky!BT83)</f>
        <v>30</v>
      </c>
      <c r="T17" s="92">
        <f>IF(ISBLANK(Výsledky!$CA$3),"",Výsledky!CA83)</f>
        <v>10</v>
      </c>
      <c r="U17" s="92">
        <f>IF(ISBLANK(Výsledky!$CH$3),"",Výsledky!CH83)</f>
        <v>0</v>
      </c>
      <c r="V17" s="92">
        <f>IF(ISBLANK(Výsledky!$CO$3),"",Výsledky!CO83)</f>
        <v>60</v>
      </c>
      <c r="W17" s="92">
        <f>IF(ISBLANK(Výsledky!$CV$3),"",Výsledky!CV83)</f>
        <v>0</v>
      </c>
      <c r="X17" s="92">
        <f>IF(ISBLANK(Výsledky!$DC$3),"",Výsledky!DC83)</f>
        <v>50</v>
      </c>
      <c r="Y17" s="92">
        <f>IF(ISBLANK(Výsledky!$DJ$3),"",Výsledky!DJ83)</f>
        <v>20</v>
      </c>
      <c r="Z17" s="92">
        <f>IF(ISBLANK(Výsledky!$DQ$3),"",Výsledky!DQ83)</f>
        <v>30</v>
      </c>
      <c r="AA17" s="92">
        <f>IF(ISBLANK(Výsledky!$DX$3),"",Výsledky!DX83)</f>
        <v>0</v>
      </c>
      <c r="AB17" s="92">
        <f>IF(ISBLANK(Výsledky!$EE$3),"",Výsledky!EE83)</f>
        <v>70</v>
      </c>
      <c r="AC17" s="92">
        <f>IF(ISBLANK(Výsledky!$EL$3),"",Výsledky!EL83)</f>
        <v>0</v>
      </c>
      <c r="AD17" s="92">
        <f>IF(ISBLANK(Výsledky!$ES$3),"",Výsledky!ES83)</f>
        <v>40</v>
      </c>
      <c r="AE17" s="92">
        <f>IF(ISBLANK(Výsledky!$EZ$3),"",Výsledky!EZ83)</f>
        <v>20</v>
      </c>
      <c r="AF17" s="92">
        <f>IF(ISBLANK(Výsledky!$FG$3),"",Výsledky!FG83)</f>
        <v>0</v>
      </c>
      <c r="AG17" s="92">
        <f>IF(ISBLANK(Výsledky!$FN$3),"",Výsledky!FN83)</f>
        <v>60</v>
      </c>
      <c r="AH17" s="92" t="str">
        <f>IF(ISBLANK(Výsledky!$FU$3),"",Výsledky!FU83)</f>
        <v>-</v>
      </c>
      <c r="AI17" s="92">
        <f>IF(ISBLANK(Výsledky!$GB$3),"",Výsledky!GB83)</f>
        <v>110</v>
      </c>
      <c r="AJ17" s="92">
        <f>IF(ISBLANK(Výsledky!$GI$3),"",Výsledky!GI83)</f>
        <v>20</v>
      </c>
      <c r="AK17" s="92">
        <f>IF(ISBLANK(Výsledky!$GP$3),"",Výsledky!GP83)</f>
        <v>0</v>
      </c>
      <c r="AL17" s="92">
        <f>IF(ISBLANK(Výsledky!$GW$3),"",Výsledky!GW83)</f>
        <v>10</v>
      </c>
      <c r="AM17" s="92">
        <f>IF(ISBLANK(Výsledky!$HD$3),"",Výsledky!HD83)</f>
        <v>60</v>
      </c>
      <c r="AN17" s="92">
        <f>IF(ISBLANK(Výsledky!$HK$3),"",Výsledky!HK83)</f>
        <v>0</v>
      </c>
      <c r="AO17" s="92">
        <f>IF(ISBLANK(Výsledky!$HR$3),"",Výsledky!HR83)</f>
        <v>0</v>
      </c>
      <c r="AP17" s="92" t="str">
        <f>IF(ISBLANK(Výsledky!$HY$3),"",Výsledky!HY83)</f>
        <v/>
      </c>
      <c r="AQ17" s="92">
        <f>IF(ISBLANK(Výsledky!$IF$3),"",Výsledky!IF83)</f>
        <v>0</v>
      </c>
      <c r="AR17" s="92" t="str">
        <f>IF(ISBLANK(Výsledky!$IM$3),"",Výsledky!IM83)</f>
        <v/>
      </c>
      <c r="AS17" s="92">
        <f>IF(ISBLANK(Výsledky!$IT$3),"",Výsledky!IT83)</f>
        <v>0</v>
      </c>
      <c r="AT17" s="92">
        <f>IF(ISBLANK(Výsledky!$JA$3),"",Výsledky!JA83)</f>
        <v>60</v>
      </c>
      <c r="AU17" s="92">
        <f>IF(ISBLANK(Výsledky!$JH$3),"",Výsledky!JH83)</f>
        <v>20</v>
      </c>
      <c r="AV17" s="92">
        <f>IF(ISBLANK(Výsledky!$JO$3),"",Výsledky!JO83)</f>
        <v>20</v>
      </c>
      <c r="AW17" s="92">
        <f>IF(ISBLANK(Výsledky!$JV$3),"",Výsledky!JV83)</f>
        <v>0</v>
      </c>
      <c r="AX17" s="92" t="str">
        <f>IF(ISBLANK(Výsledky!$KC$3),"",Výsledky!KC83)</f>
        <v/>
      </c>
      <c r="AY17" s="92" t="str">
        <f>IF(ISBLANK(Výsledky!$KJ$3),"",Výsledky!KJ83)</f>
        <v/>
      </c>
      <c r="AZ17" s="92">
        <f>IF(ISBLANK(Výsledky!$KQ$3),"",Výsledky!KQ83)</f>
        <v>40</v>
      </c>
      <c r="BA17" s="92" t="str">
        <f>IF(ISBLANK(Výsledky!$KX$3),"",Výsledky!KX83)</f>
        <v>-</v>
      </c>
      <c r="BB17" s="92">
        <f>IF(ISBLANK(Výsledky!$LE$3),"",Výsledky!LE83)</f>
        <v>0</v>
      </c>
      <c r="BC17" s="92" t="str">
        <f>IF(ISBLANK(Výsledky!$LL$3),"",Výsledky!LL83)</f>
        <v/>
      </c>
      <c r="BD17" s="92" t="str">
        <f>IF(ISBLANK(Výsledky!$LS$3),"",Výsledky!LS83)</f>
        <v/>
      </c>
      <c r="BE17" s="92">
        <f>IF(ISBLANK(Výsledky!$LZ$3),"",Výsledky!LZ83)</f>
        <v>0</v>
      </c>
      <c r="BF17" s="92">
        <f>IF(ISBLANK(Výsledky!$MG$3),"",Výsledky!MG83)</f>
        <v>0</v>
      </c>
      <c r="BG17" s="92" t="str">
        <f>IF(ISBLANK(Výsledky!$MN$3),"",Výsledky!MN83)</f>
        <v/>
      </c>
      <c r="BH17" s="92">
        <f>IF(ISBLANK(Výsledky!$MU$3),"",Výsledky!MU83)</f>
        <v>70</v>
      </c>
      <c r="BI17" s="92" t="str">
        <f>IF(ISBLANK(Výsledky!$NB$3),"",Výsledky!NB83)</f>
        <v/>
      </c>
      <c r="BJ17" s="92">
        <f>IF(ISBLANK(Výsledky!$NI$3),"",Výsledky!NI83)</f>
        <v>20</v>
      </c>
      <c r="BK17" s="92" t="str">
        <f>IF(ISBLANK(Výsledky!$NP$3),"",Výsledky!NP83)</f>
        <v/>
      </c>
      <c r="BL17" s="92">
        <f>IF(ISBLANK(Výsledky!$NW$3),"",Výsledky!NW83)</f>
        <v>90</v>
      </c>
      <c r="BM17" s="92">
        <f>IF(ISBLANK(Výsledky!$OD$3),"",Výsledky!OD83)</f>
        <v>50</v>
      </c>
      <c r="BN17" s="92" t="str">
        <f>IF(ISBLANK(Výsledky!$OK$3),"",Výsledky!OK83)</f>
        <v/>
      </c>
      <c r="BO17" s="92" t="str">
        <f>IF(ISBLANK(Výsledky!$OR$3),"",Výsledky!OR83)</f>
        <v/>
      </c>
      <c r="BP17" s="92" t="str">
        <f>IF(ISBLANK(Výsledky!$OY$3),"",Výsledky!OY83)</f>
        <v/>
      </c>
      <c r="BQ17" s="92" t="str">
        <f>IF(ISBLANK(Výsledky!$PF$3),"",Výsledky!PF83)</f>
        <v/>
      </c>
      <c r="BR17" s="92" t="str">
        <f>IF(ISBLANK(Výsledky!$PM$3),"",Výsledky!PM83)</f>
        <v/>
      </c>
      <c r="BS17" s="92" t="str">
        <f>IF(ISBLANK(Výsledky!$PT$3),"",Výsledky!PT83)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>
        <f t="shared" si="55"/>
        <v>31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7" t="s">
        <v>108</v>
      </c>
      <c r="C18" s="113">
        <f>Tipy!A62</f>
        <v>42</v>
      </c>
      <c r="D18" s="108" t="str">
        <f>IF(Tipy!B62="","",Tipy!B62)</f>
        <v>REDbull</v>
      </c>
      <c r="E18" s="109">
        <f>SUM(F18:J18)</f>
        <v>1110</v>
      </c>
      <c r="F18" s="104">
        <f>IF(ISBLANK(Výsledky!$I$3),"-",SUM(K18:P18,R18,T18:U18,W18,Y18:AA18,AC18,AE18,AG18,AI18:AK18,AN18:AO18,AS18:AT18,AV18:AW18,AZ18,BB18:BC18,BE18:BF18,BH18,BJ18,BL18:BN18,BP18,BR18:BS18))</f>
        <v>760</v>
      </c>
      <c r="G18" s="90">
        <f>IF(ISBLANK(Výsledky!$BF$3),"-",SUM(Q18,V18,X18,S18,AB18,AD18,AU18,BA18,BG18,BI18,BO18,BQ18,BU18))</f>
        <v>220</v>
      </c>
      <c r="H18" s="90">
        <f>IF(ISBLANK(Výsledky!$FG$3),"-",SUM(AF18,AH18,AP18,AR18,AX18))</f>
        <v>80</v>
      </c>
      <c r="I18" s="93">
        <f>IF(ISBLANK(Výsledky!$GW$3),"-",SUM(AL18,AM18,AQ18,AY18,BD18,BK18,BT18))</f>
        <v>50</v>
      </c>
      <c r="J18" s="94">
        <f>IF(ISBLANK(Výsledky!$I$3),"",Výsledky!I68)</f>
        <v>0</v>
      </c>
      <c r="K18" s="92">
        <f>IF(ISBLANK(Výsledky!$P$3),"",Výsledky!P68)</f>
        <v>0</v>
      </c>
      <c r="L18" s="92">
        <f>IF(ISBLANK(Výsledky!$W$3),"",Výsledky!W68)</f>
        <v>0</v>
      </c>
      <c r="M18" s="92">
        <f>IF(ISBLANK(Výsledky!$AD$3),"",Výsledky!AD68)</f>
        <v>0</v>
      </c>
      <c r="N18" s="92">
        <f>IF(ISBLANK(Výsledky!$AK$3),"",Výsledky!AK68)</f>
        <v>40</v>
      </c>
      <c r="O18" s="92">
        <f>IF(ISBLANK(Výsledky!$AR$3),"",Výsledky!AR68)</f>
        <v>40</v>
      </c>
      <c r="P18" s="92">
        <f>IF(ISBLANK(Výsledky!$AY$3),"",Výsledky!AY68)</f>
        <v>0</v>
      </c>
      <c r="Q18" s="92">
        <f>IF(ISBLANK(Výsledky!$BF$3),"",Výsledky!BF68)</f>
        <v>20</v>
      </c>
      <c r="R18" s="92">
        <f>IF(ISBLANK(Výsledky!$BM$3),"",Výsledky!BM68)</f>
        <v>0</v>
      </c>
      <c r="S18" s="92">
        <f>IF(ISBLANK(Výsledky!$BT$3),"",Výsledky!BT68)</f>
        <v>0</v>
      </c>
      <c r="T18" s="92">
        <f>IF(ISBLANK(Výsledky!$CA$3),"",Výsledky!CA68)</f>
        <v>20</v>
      </c>
      <c r="U18" s="92">
        <f>IF(ISBLANK(Výsledky!$CH$3),"",Výsledky!CH68)</f>
        <v>0</v>
      </c>
      <c r="V18" s="92">
        <f>IF(ISBLANK(Výsledky!$CO$3),"",Výsledky!CO68)</f>
        <v>30</v>
      </c>
      <c r="W18" s="92">
        <f>IF(ISBLANK(Výsledky!$CV$3),"",Výsledky!CV68)</f>
        <v>10</v>
      </c>
      <c r="X18" s="92">
        <f>IF(ISBLANK(Výsledky!$DC$3),"",Výsledky!DC68)</f>
        <v>40</v>
      </c>
      <c r="Y18" s="92">
        <f>IF(ISBLANK(Výsledky!$DJ$3),"",Výsledky!DJ68)</f>
        <v>20</v>
      </c>
      <c r="Z18" s="92">
        <f>IF(ISBLANK(Výsledky!$DQ$3),"",Výsledky!DQ68)</f>
        <v>20</v>
      </c>
      <c r="AA18" s="92">
        <f>IF(ISBLANK(Výsledky!$DX$3),"",Výsledky!DX68)</f>
        <v>0</v>
      </c>
      <c r="AB18" s="92">
        <f>IF(ISBLANK(Výsledky!$EE$3),"",Výsledky!EE68)</f>
        <v>60</v>
      </c>
      <c r="AC18" s="92">
        <f>IF(ISBLANK(Výsledky!$EL$3),"",Výsledky!EL68)</f>
        <v>0</v>
      </c>
      <c r="AD18" s="92">
        <f>IF(ISBLANK(Výsledky!$ES$3),"",Výsledky!ES68)</f>
        <v>50</v>
      </c>
      <c r="AE18" s="92">
        <f>IF(ISBLANK(Výsledky!$EZ$3),"",Výsledky!EZ68)</f>
        <v>40</v>
      </c>
      <c r="AF18" s="92">
        <f>IF(ISBLANK(Výsledky!$FG$3),"",Výsledky!FG68)</f>
        <v>0</v>
      </c>
      <c r="AG18" s="92">
        <f>IF(ISBLANK(Výsledky!$FN$3),"",Výsledky!FN68)</f>
        <v>50</v>
      </c>
      <c r="AH18" s="92">
        <f>IF(ISBLANK(Výsledky!$FU$3),"",Výsledky!FU68)</f>
        <v>80</v>
      </c>
      <c r="AI18" s="92">
        <f>IF(ISBLANK(Výsledky!$GB$3),"",Výsledky!GB68)</f>
        <v>80</v>
      </c>
      <c r="AJ18" s="92">
        <f>IF(ISBLANK(Výsledky!$GI$3),"",Výsledky!GI68)</f>
        <v>30</v>
      </c>
      <c r="AK18" s="92">
        <f>IF(ISBLANK(Výsledky!$GP$3),"",Výsledky!GP68)</f>
        <v>0</v>
      </c>
      <c r="AL18" s="92">
        <f>IF(ISBLANK(Výsledky!$GW$3),"",Výsledky!GW68)</f>
        <v>20</v>
      </c>
      <c r="AM18" s="92">
        <f>IF(ISBLANK(Výsledky!$HD$3),"",Výsledky!HD68)</f>
        <v>0</v>
      </c>
      <c r="AN18" s="92">
        <f>IF(ISBLANK(Výsledky!$HK$3),"",Výsledky!HK68)</f>
        <v>0</v>
      </c>
      <c r="AO18" s="92">
        <f>IF(ISBLANK(Výsledky!$HR$3),"",Výsledky!HR68)</f>
        <v>20</v>
      </c>
      <c r="AP18" s="92" t="str">
        <f>IF(ISBLANK(Výsledky!$HY$3),"",Výsledky!HY68)</f>
        <v/>
      </c>
      <c r="AQ18" s="92">
        <f>IF(ISBLANK(Výsledky!$IF$3),"",Výsledky!IF68)</f>
        <v>30</v>
      </c>
      <c r="AR18" s="92" t="str">
        <f>IF(ISBLANK(Výsledky!$IM$3),"",Výsledky!IM68)</f>
        <v/>
      </c>
      <c r="AS18" s="92">
        <f>IF(ISBLANK(Výsledky!$IT$3),"",Výsledky!IT68)</f>
        <v>0</v>
      </c>
      <c r="AT18" s="92">
        <f>IF(ISBLANK(Výsledky!$JA$3),"",Výsledky!JA68)</f>
        <v>60</v>
      </c>
      <c r="AU18" s="92">
        <f>IF(ISBLANK(Výsledky!$JH$3),"",Výsledky!JH68)</f>
        <v>0</v>
      </c>
      <c r="AV18" s="92">
        <f>IF(ISBLANK(Výsledky!$JO$3),"",Výsledky!JO68)</f>
        <v>40</v>
      </c>
      <c r="AW18" s="92">
        <f>IF(ISBLANK(Výsledky!$JV$3),"",Výsledky!JV68)</f>
        <v>0</v>
      </c>
      <c r="AX18" s="92" t="str">
        <f>IF(ISBLANK(Výsledky!$KC$3),"",Výsledky!KC68)</f>
        <v/>
      </c>
      <c r="AY18" s="92" t="str">
        <f>IF(ISBLANK(Výsledky!$KJ$3),"",Výsledky!KJ68)</f>
        <v/>
      </c>
      <c r="AZ18" s="92">
        <f>IF(ISBLANK(Výsledky!$KQ$3),"",Výsledky!KQ68)</f>
        <v>50</v>
      </c>
      <c r="BA18" s="92">
        <f>IF(ISBLANK(Výsledky!$KX$3),"",Výsledky!KX68)</f>
        <v>20</v>
      </c>
      <c r="BB18" s="92">
        <f>IF(ISBLANK(Výsledky!$LE$3),"",Výsledky!LE68)</f>
        <v>0</v>
      </c>
      <c r="BC18" s="92" t="str">
        <f>IF(ISBLANK(Výsledky!$LL$3),"",Výsledky!LL68)</f>
        <v/>
      </c>
      <c r="BD18" s="92" t="str">
        <f>IF(ISBLANK(Výsledky!$LS$3),"",Výsledky!LS68)</f>
        <v/>
      </c>
      <c r="BE18" s="92">
        <f>IF(ISBLANK(Výsledky!$LZ$3),"",Výsledky!LZ68)</f>
        <v>40</v>
      </c>
      <c r="BF18" s="92">
        <f>IF(ISBLANK(Výsledky!$MG$3),"",Výsledky!MG68)</f>
        <v>80</v>
      </c>
      <c r="BG18" s="92" t="str">
        <f>IF(ISBLANK(Výsledky!$MN$3),"",Výsledky!MN68)</f>
        <v/>
      </c>
      <c r="BH18" s="92">
        <f>IF(ISBLANK(Výsledky!$MU$3),"",Výsledky!MU68)</f>
        <v>20</v>
      </c>
      <c r="BI18" s="92" t="str">
        <f>IF(ISBLANK(Výsledky!$NB$3),"",Výsledky!NB68)</f>
        <v/>
      </c>
      <c r="BJ18" s="92">
        <f>IF(ISBLANK(Výsledky!$NI$3),"",Výsledky!NI68)</f>
        <v>20</v>
      </c>
      <c r="BK18" s="92" t="str">
        <f>IF(ISBLANK(Výsledky!$NP$3),"",Výsledky!NP68)</f>
        <v/>
      </c>
      <c r="BL18" s="92">
        <f>IF(ISBLANK(Výsledky!$NW$3),"",Výsledky!NW68)</f>
        <v>40</v>
      </c>
      <c r="BM18" s="92">
        <f>IF(ISBLANK(Výsledky!$OD$3),"",Výsledky!OD68)</f>
        <v>40</v>
      </c>
      <c r="BN18" s="92" t="str">
        <f>IF(ISBLANK(Výsledky!$OK$3),"",Výsledky!OK68)</f>
        <v/>
      </c>
      <c r="BO18" s="92" t="str">
        <f>IF(ISBLANK(Výsledky!$OR$3),"",Výsledky!OR68)</f>
        <v/>
      </c>
      <c r="BP18" s="92" t="str">
        <f>IF(ISBLANK(Výsledky!$OY$3),"",Výsledky!OY68)</f>
        <v/>
      </c>
      <c r="BQ18" s="92" t="str">
        <f>IF(ISBLANK(Výsledky!$PF$3),"",Výsledky!PF68)</f>
        <v/>
      </c>
      <c r="BR18" s="92" t="str">
        <f>IF(ISBLANK(Výsledky!$PM$3),"",Výsledky!PM68)</f>
        <v/>
      </c>
      <c r="BS18" s="92" t="str">
        <f>IF(ISBLANK(Výsledky!$PT$3),"",Výsledky!PT68)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>
        <f t="shared" si="55"/>
        <v>45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7" t="s">
        <v>109</v>
      </c>
      <c r="C19" s="113">
        <f>Tipy!A47</f>
        <v>64</v>
      </c>
      <c r="D19" s="108" t="str">
        <f>IF(Tipy!B47="","",Tipy!B47)</f>
        <v>Matej14</v>
      </c>
      <c r="E19" s="109">
        <f>SUM(F19:J19)</f>
        <v>1110</v>
      </c>
      <c r="F19" s="104">
        <f>IF(ISBLANK(Výsledky!$I$3),"-",SUM(K19:P19,R19,T19:U19,W19,Y19:AA19,AC19,AE19,AG19,AI19:AK19,AN19:AO19,AS19:AT19,AV19:AW19,AZ19,BB19:BC19,BE19:BF19,BH19,BJ19,BL19:BN19,BP19,BR19:BS19))</f>
        <v>720</v>
      </c>
      <c r="G19" s="90">
        <f>IF(ISBLANK(Výsledky!$BF$3),"-",SUM(Q19,V19,X19,S19,AB19,AD19,AU19,BA19,BG19,BI19,BO19,BQ19,BU19))</f>
        <v>350</v>
      </c>
      <c r="H19" s="90">
        <f>IF(ISBLANK(Výsledky!$FG$3),"-",SUM(AF19,AH19,AP19,AR19,AX19))</f>
        <v>0</v>
      </c>
      <c r="I19" s="93">
        <f>IF(ISBLANK(Výsledky!$GW$3),"-",SUM(AL19,AM19,AQ19,AY19,BD19,BK19,BT19))</f>
        <v>20</v>
      </c>
      <c r="J19" s="94">
        <f>IF(ISBLANK(Výsledky!$I$3),"",Výsledky!I53)</f>
        <v>20</v>
      </c>
      <c r="K19" s="92" t="str">
        <f>IF(ISBLANK(Výsledky!$P$3),"",Výsledky!P53)</f>
        <v>-</v>
      </c>
      <c r="L19" s="92">
        <f>IF(ISBLANK(Výsledky!$W$3),"",Výsledky!W53)</f>
        <v>0</v>
      </c>
      <c r="M19" s="92" t="str">
        <f>IF(ISBLANK(Výsledky!$AD$3),"",Výsledky!AD53)</f>
        <v>-</v>
      </c>
      <c r="N19" s="92">
        <f>IF(ISBLANK(Výsledky!$AK$3),"",Výsledky!AK53)</f>
        <v>20</v>
      </c>
      <c r="O19" s="92">
        <f>IF(ISBLANK(Výsledky!$AR$3),"",Výsledky!AR53)</f>
        <v>30</v>
      </c>
      <c r="P19" s="92">
        <f>IF(ISBLANK(Výsledky!$AY$3),"",Výsledky!AY53)</f>
        <v>0</v>
      </c>
      <c r="Q19" s="92">
        <f>IF(ISBLANK(Výsledky!$BF$3),"",Výsledky!BF53)</f>
        <v>20</v>
      </c>
      <c r="R19" s="92">
        <f>IF(ISBLANK(Výsledky!$BM$3),"",Výsledky!BM53)</f>
        <v>30</v>
      </c>
      <c r="S19" s="92">
        <f>IF(ISBLANK(Výsledky!$BT$3),"",Výsledky!BT53)</f>
        <v>10</v>
      </c>
      <c r="T19" s="92">
        <f>IF(ISBLANK(Výsledky!$CA$3),"",Výsledky!CA53)</f>
        <v>0</v>
      </c>
      <c r="U19" s="92">
        <f>IF(ISBLANK(Výsledky!$CH$3),"",Výsledky!CH53)</f>
        <v>20</v>
      </c>
      <c r="V19" s="92">
        <f>IF(ISBLANK(Výsledky!$CO$3),"",Výsledky!CO53)</f>
        <v>60</v>
      </c>
      <c r="W19" s="92">
        <f>IF(ISBLANK(Výsledky!$CV$3),"",Výsledky!CV53)</f>
        <v>0</v>
      </c>
      <c r="X19" s="92">
        <f>IF(ISBLANK(Výsledky!$DC$3),"",Výsledky!DC53)</f>
        <v>60</v>
      </c>
      <c r="Y19" s="92">
        <f>IF(ISBLANK(Výsledky!$DJ$3),"",Výsledky!DJ53)</f>
        <v>30</v>
      </c>
      <c r="Z19" s="92">
        <f>IF(ISBLANK(Výsledky!$DQ$3),"",Výsledky!DQ53)</f>
        <v>30</v>
      </c>
      <c r="AA19" s="92">
        <f>IF(ISBLANK(Výsledky!$DX$3),"",Výsledky!DX53)</f>
        <v>0</v>
      </c>
      <c r="AB19" s="92">
        <f>IF(ISBLANK(Výsledky!$EE$3),"",Výsledky!EE53)</f>
        <v>20</v>
      </c>
      <c r="AC19" s="92">
        <f>IF(ISBLANK(Výsledky!$EL$3),"",Výsledky!EL53)</f>
        <v>20</v>
      </c>
      <c r="AD19" s="92">
        <f>IF(ISBLANK(Výsledky!$ES$3),"",Výsledky!ES53)</f>
        <v>20</v>
      </c>
      <c r="AE19" s="92">
        <f>IF(ISBLANK(Výsledky!$EZ$3),"",Výsledky!EZ53)</f>
        <v>60</v>
      </c>
      <c r="AF19" s="92">
        <f>IF(ISBLANK(Výsledky!$FG$3),"",Výsledky!FG53)</f>
        <v>0</v>
      </c>
      <c r="AG19" s="92">
        <f>IF(ISBLANK(Výsledky!$FN$3),"",Výsledky!FN53)</f>
        <v>50</v>
      </c>
      <c r="AH19" s="92" t="str">
        <f>IF(ISBLANK(Výsledky!$FU$3),"",Výsledky!FU53)</f>
        <v>-</v>
      </c>
      <c r="AI19" s="92">
        <f>IF(ISBLANK(Výsledky!$GB$3),"",Výsledky!GB53)</f>
        <v>70</v>
      </c>
      <c r="AJ19" s="92">
        <f>IF(ISBLANK(Výsledky!$GI$3),"",Výsledky!GI53)</f>
        <v>20</v>
      </c>
      <c r="AK19" s="92">
        <f>IF(ISBLANK(Výsledky!$GP$3),"",Výsledky!GP53)</f>
        <v>0</v>
      </c>
      <c r="AL19" s="92">
        <f>IF(ISBLANK(Výsledky!$GW$3),"",Výsledky!GW53)</f>
        <v>20</v>
      </c>
      <c r="AM19" s="92" t="str">
        <f>IF(ISBLANK(Výsledky!$HD$3),"",Výsledky!HD53)</f>
        <v>-</v>
      </c>
      <c r="AN19" s="92">
        <f>IF(ISBLANK(Výsledky!$HK$3),"",Výsledky!HK53)</f>
        <v>0</v>
      </c>
      <c r="AO19" s="92">
        <f>IF(ISBLANK(Výsledky!$HR$3),"",Výsledky!HR53)</f>
        <v>0</v>
      </c>
      <c r="AP19" s="92" t="str">
        <f>IF(ISBLANK(Výsledky!$HY$3),"",Výsledky!HY53)</f>
        <v/>
      </c>
      <c r="AQ19" s="92" t="str">
        <f>IF(ISBLANK(Výsledky!$IF$3),"",Výsledky!IF53)</f>
        <v>-</v>
      </c>
      <c r="AR19" s="92" t="str">
        <f>IF(ISBLANK(Výsledky!$IM$3),"",Výsledky!IM53)</f>
        <v/>
      </c>
      <c r="AS19" s="92">
        <f>IF(ISBLANK(Výsledky!$IT$3),"",Výsledky!IT53)</f>
        <v>0</v>
      </c>
      <c r="AT19" s="92">
        <f>IF(ISBLANK(Výsledky!$JA$3),"",Výsledky!JA53)</f>
        <v>50</v>
      </c>
      <c r="AU19" s="92">
        <f>IF(ISBLANK(Výsledky!$JH$3),"",Výsledky!JH53)</f>
        <v>60</v>
      </c>
      <c r="AV19" s="92">
        <f>IF(ISBLANK(Výsledky!$JO$3),"",Výsledky!JO53)</f>
        <v>20</v>
      </c>
      <c r="AW19" s="92">
        <f>IF(ISBLANK(Výsledky!$JV$3),"",Výsledky!JV53)</f>
        <v>0</v>
      </c>
      <c r="AX19" s="92" t="str">
        <f>IF(ISBLANK(Výsledky!$KC$3),"",Výsledky!KC53)</f>
        <v/>
      </c>
      <c r="AY19" s="92" t="str">
        <f>IF(ISBLANK(Výsledky!$KJ$3),"",Výsledky!KJ53)</f>
        <v/>
      </c>
      <c r="AZ19" s="92">
        <f>IF(ISBLANK(Výsledky!$KQ$3),"",Výsledky!KQ53)</f>
        <v>60</v>
      </c>
      <c r="BA19" s="92">
        <f>IF(ISBLANK(Výsledky!$KX$3),"",Výsledky!KX53)</f>
        <v>100</v>
      </c>
      <c r="BB19" s="92">
        <f>IF(ISBLANK(Výsledky!$LE$3),"",Výsledky!LE53)</f>
        <v>0</v>
      </c>
      <c r="BC19" s="92" t="str">
        <f>IF(ISBLANK(Výsledky!$LL$3),"",Výsledky!LL53)</f>
        <v/>
      </c>
      <c r="BD19" s="92" t="str">
        <f>IF(ISBLANK(Výsledky!$LS$3),"",Výsledky!LS53)</f>
        <v/>
      </c>
      <c r="BE19" s="92">
        <f>IF(ISBLANK(Výsledky!$LZ$3),"",Výsledky!LZ53)</f>
        <v>0</v>
      </c>
      <c r="BF19" s="92">
        <f>IF(ISBLANK(Výsledky!$MG$3),"",Výsledky!MG53)</f>
        <v>20</v>
      </c>
      <c r="BG19" s="92" t="str">
        <f>IF(ISBLANK(Výsledky!$MN$3),"",Výsledky!MN53)</f>
        <v/>
      </c>
      <c r="BH19" s="92">
        <f>IF(ISBLANK(Výsledky!$MU$3),"",Výsledky!MU53)</f>
        <v>0</v>
      </c>
      <c r="BI19" s="92" t="str">
        <f>IF(ISBLANK(Výsledky!$NB$3),"",Výsledky!NB53)</f>
        <v/>
      </c>
      <c r="BJ19" s="92">
        <f>IF(ISBLANK(Výsledky!$NI$3),"",Výsledky!NI53)</f>
        <v>20</v>
      </c>
      <c r="BK19" s="92" t="str">
        <f>IF(ISBLANK(Výsledky!$NP$3),"",Výsledky!NP53)</f>
        <v/>
      </c>
      <c r="BL19" s="92">
        <f>IF(ISBLANK(Výsledky!$NW$3),"",Výsledky!NW53)</f>
        <v>110</v>
      </c>
      <c r="BM19" s="92">
        <f>IF(ISBLANK(Výsledky!$OD$3),"",Výsledky!OD53)</f>
        <v>60</v>
      </c>
      <c r="BN19" s="92" t="str">
        <f>IF(ISBLANK(Výsledky!$OK$3),"",Výsledky!OK53)</f>
        <v/>
      </c>
      <c r="BO19" s="92" t="str">
        <f>IF(ISBLANK(Výsledky!$OR$3),"",Výsledky!OR53)</f>
        <v/>
      </c>
      <c r="BP19" s="92" t="str">
        <f>IF(ISBLANK(Výsledky!$OY$3),"",Výsledky!OY53)</f>
        <v/>
      </c>
      <c r="BQ19" s="92" t="str">
        <f>IF(ISBLANK(Výsledky!$PF$3),"",Výsledky!PF53)</f>
        <v/>
      </c>
      <c r="BR19" s="92" t="str">
        <f>IF(ISBLANK(Výsledky!$PM$3),"",Výsledky!PM53)</f>
        <v/>
      </c>
      <c r="BS19" s="92" t="str">
        <f>IF(ISBLANK(Výsledky!$PT$3),"",Výsledky!PT53)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>
        <f t="shared" si="55"/>
        <v>27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7" t="s">
        <v>110</v>
      </c>
      <c r="C20" s="113">
        <f>Tipy!A23</f>
        <v>18</v>
      </c>
      <c r="D20" s="108" t="str">
        <f>IF(Tipy!B23="","",Tipy!B23)</f>
        <v>GaboLFC</v>
      </c>
      <c r="E20" s="109">
        <f>SUM(F20:J20)</f>
        <v>1060</v>
      </c>
      <c r="F20" s="104">
        <f>IF(ISBLANK(Výsledky!$I$3),"-",SUM(K20:P20,R20,T20:U20,W20,Y20:AA20,AC20,AE20,AG20,AI20:AK20,AN20:AO20,AS20:AT20,AV20:AW20,AZ20,BB20:BC20,BE20:BF20,BH20,BJ20,BL20:BN20,BP20,BR20:BS20))</f>
        <v>790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30</v>
      </c>
      <c r="J20" s="94">
        <f>IF(ISBLANK(Výsledky!$I$3),"",Výsledky!I29)</f>
        <v>0</v>
      </c>
      <c r="K20" s="92">
        <f>IF(ISBLANK(Výsledky!$P$3),"",Výsledky!P29)</f>
        <v>40</v>
      </c>
      <c r="L20" s="92">
        <f>IF(ISBLANK(Výsledky!$W$3),"",Výsledky!W29)</f>
        <v>0</v>
      </c>
      <c r="M20" s="92">
        <f>IF(ISBLANK(Výsledky!$AD$3),"",Výsledky!AD29)</f>
        <v>20</v>
      </c>
      <c r="N20" s="92">
        <f>IF(ISBLANK(Výsledky!$AK$3),"",Výsledky!AK29)</f>
        <v>20</v>
      </c>
      <c r="O20" s="92">
        <f>IF(ISBLANK(Výsledky!$AR$3),"",Výsledky!AR29)</f>
        <v>40</v>
      </c>
      <c r="P20" s="92">
        <f>IF(ISBLANK(Výsledky!$AY$3),"",Výsledky!AY29)</f>
        <v>0</v>
      </c>
      <c r="Q20" s="92">
        <f>IF(ISBLANK(Výsledky!$BF$3),"",Výsledky!BF29)</f>
        <v>0</v>
      </c>
      <c r="R20" s="92">
        <f>IF(ISBLANK(Výsledky!$BM$3),"",Výsledky!BM29)</f>
        <v>30</v>
      </c>
      <c r="S20" s="92">
        <f>IF(ISBLANK(Výsledky!$BT$3),"",Výsledky!BT29)</f>
        <v>20</v>
      </c>
      <c r="T20" s="92">
        <f>IF(ISBLANK(Výsledky!$CA$3),"",Výsledky!CA29)</f>
        <v>0</v>
      </c>
      <c r="U20" s="92">
        <f>IF(ISBLANK(Výsledky!$CH$3),"",Výsledky!CH29)</f>
        <v>20</v>
      </c>
      <c r="V20" s="92">
        <f>IF(ISBLANK(Výsledky!$CO$3),"",Výsledky!CO29)</f>
        <v>30</v>
      </c>
      <c r="W20" s="92">
        <f>IF(ISBLANK(Výsledky!$CV$3),"",Výsledky!CV29)</f>
        <v>20</v>
      </c>
      <c r="X20" s="92">
        <f>IF(ISBLANK(Výsledky!$DC$3),"",Výsledky!DC29)</f>
        <v>60</v>
      </c>
      <c r="Y20" s="92">
        <f>IF(ISBLANK(Výsledky!$DJ$3),"",Výsledky!DJ29)</f>
        <v>20</v>
      </c>
      <c r="Z20" s="92">
        <f>IF(ISBLANK(Výsledky!$DQ$3),"",Výsledky!DQ29)</f>
        <v>50</v>
      </c>
      <c r="AA20" s="92">
        <f>IF(ISBLANK(Výsledky!$DX$3),"",Výsledky!DX29)</f>
        <v>0</v>
      </c>
      <c r="AB20" s="92">
        <f>IF(ISBLANK(Výsledky!$EE$3),"",Výsledky!EE29)</f>
        <v>20</v>
      </c>
      <c r="AC20" s="92">
        <f>IF(ISBLANK(Výsledky!$EL$3),"",Výsledky!EL29)</f>
        <v>20</v>
      </c>
      <c r="AD20" s="92">
        <f>IF(ISBLANK(Výsledky!$ES$3),"",Výsledky!ES29)</f>
        <v>50</v>
      </c>
      <c r="AE20" s="92">
        <f>IF(ISBLANK(Výsledky!$EZ$3),"",Výsledky!EZ29)</f>
        <v>30</v>
      </c>
      <c r="AF20" s="92">
        <f>IF(ISBLANK(Výsledky!$FG$3),"",Výsledky!FG29)</f>
        <v>0</v>
      </c>
      <c r="AG20" s="92">
        <f>IF(ISBLANK(Výsledky!$FN$3),"",Výsledky!FN29)</f>
        <v>20</v>
      </c>
      <c r="AH20" s="92">
        <f>IF(ISBLANK(Výsledky!$FU$3),"",Výsledky!FU29)</f>
        <v>20</v>
      </c>
      <c r="AI20" s="92">
        <f>IF(ISBLANK(Výsledky!$GB$3),"",Výsledky!GB29)</f>
        <v>30</v>
      </c>
      <c r="AJ20" s="92">
        <f>IF(ISBLANK(Výsledky!$GI$3),"",Výsledky!GI29)</f>
        <v>20</v>
      </c>
      <c r="AK20" s="92">
        <f>IF(ISBLANK(Výsledky!$GP$3),"",Výsledky!GP29)</f>
        <v>0</v>
      </c>
      <c r="AL20" s="92">
        <f>IF(ISBLANK(Výsledky!$GW$3),"",Výsledky!GW29)</f>
        <v>20</v>
      </c>
      <c r="AM20" s="92">
        <f>IF(ISBLANK(Výsledky!$HD$3),"",Výsledky!HD29)</f>
        <v>10</v>
      </c>
      <c r="AN20" s="92">
        <f>IF(ISBLANK(Výsledky!$HK$3),"",Výsledky!HK29)</f>
        <v>0</v>
      </c>
      <c r="AO20" s="92">
        <f>IF(ISBLANK(Výsledky!$HR$3),"",Výsledky!HR29)</f>
        <v>0</v>
      </c>
      <c r="AP20" s="92" t="str">
        <f>IF(ISBLANK(Výsledky!$HY$3),"",Výsledky!HY29)</f>
        <v/>
      </c>
      <c r="AQ20" s="92">
        <f>IF(ISBLANK(Výsledky!$IF$3),"",Výsledky!IF29)</f>
        <v>0</v>
      </c>
      <c r="AR20" s="92" t="str">
        <f>IF(ISBLANK(Výsledky!$IM$3),"",Výsledky!IM29)</f>
        <v/>
      </c>
      <c r="AS20" s="92">
        <f>IF(ISBLANK(Výsledky!$IT$3),"",Výsledky!IT29)</f>
        <v>0</v>
      </c>
      <c r="AT20" s="92">
        <f>IF(ISBLANK(Výsledky!$JA$3),"",Výsledky!JA29)</f>
        <v>60</v>
      </c>
      <c r="AU20" s="92">
        <f>IF(ISBLANK(Výsledky!$JH$3),"",Výsledky!JH29)</f>
        <v>40</v>
      </c>
      <c r="AV20" s="92">
        <f>IF(ISBLANK(Výsledky!$JO$3),"",Výsledky!JO29)</f>
        <v>50</v>
      </c>
      <c r="AW20" s="92">
        <f>IF(ISBLANK(Výsledky!$JV$3),"",Výsledky!JV29)</f>
        <v>0</v>
      </c>
      <c r="AX20" s="92" t="str">
        <f>IF(ISBLANK(Výsledky!$KC$3),"",Výsledky!KC29)</f>
        <v/>
      </c>
      <c r="AY20" s="92" t="str">
        <f>IF(ISBLANK(Výsledky!$KJ$3),"",Výsledky!KJ29)</f>
        <v/>
      </c>
      <c r="AZ20" s="92">
        <f>IF(ISBLANK(Výsledky!$KQ$3),"",Výsledky!KQ29)</f>
        <v>60</v>
      </c>
      <c r="BA20" s="92">
        <f>IF(ISBLANK(Výsledky!$KX$3),"",Výsledky!KX29)</f>
        <v>0</v>
      </c>
      <c r="BB20" s="92">
        <f>IF(ISBLANK(Výsledky!$LE$3),"",Výsledky!LE29)</f>
        <v>0</v>
      </c>
      <c r="BC20" s="92" t="str">
        <f>IF(ISBLANK(Výsledky!$LL$3),"",Výsledky!LL29)</f>
        <v/>
      </c>
      <c r="BD20" s="92" t="str">
        <f>IF(ISBLANK(Výsledky!$LS$3),"",Výsledky!LS29)</f>
        <v/>
      </c>
      <c r="BE20" s="92">
        <f>IF(ISBLANK(Výsledky!$LZ$3),"",Výsledky!LZ29)</f>
        <v>20</v>
      </c>
      <c r="BF20" s="92">
        <f>IF(ISBLANK(Výsledky!$MG$3),"",Výsledky!MG29)</f>
        <v>10</v>
      </c>
      <c r="BG20" s="92" t="str">
        <f>IF(ISBLANK(Výsledky!$MN$3),"",Výsledky!MN29)</f>
        <v/>
      </c>
      <c r="BH20" s="92">
        <f>IF(ISBLANK(Výsledky!$MU$3),"",Výsledky!MU29)</f>
        <v>40</v>
      </c>
      <c r="BI20" s="92" t="str">
        <f>IF(ISBLANK(Výsledky!$NB$3),"",Výsledky!NB29)</f>
        <v/>
      </c>
      <c r="BJ20" s="92">
        <f>IF(ISBLANK(Výsledky!$NI$3),"",Výsledky!NI29)</f>
        <v>40</v>
      </c>
      <c r="BK20" s="92" t="str">
        <f>IF(ISBLANK(Výsledky!$NP$3),"",Výsledky!NP29)</f>
        <v/>
      </c>
      <c r="BL20" s="92">
        <f>IF(ISBLANK(Výsledky!$NW$3),"",Výsledky!NW29)</f>
        <v>80</v>
      </c>
      <c r="BM20" s="92">
        <f>IF(ISBLANK(Výsledky!$OD$3),"",Výsledky!OD29)</f>
        <v>50</v>
      </c>
      <c r="BN20" s="92" t="str">
        <f>IF(ISBLANK(Výsledky!$OK$3),"",Výsledky!OK29)</f>
        <v/>
      </c>
      <c r="BO20" s="92" t="str">
        <f>IF(ISBLANK(Výsledky!$OR$3),"",Výsledky!OR29)</f>
        <v/>
      </c>
      <c r="BP20" s="92" t="str">
        <f>IF(ISBLANK(Výsledky!$OY$3),"",Výsledky!OY29)</f>
        <v/>
      </c>
      <c r="BQ20" s="92" t="str">
        <f>IF(ISBLANK(Výsledky!$PF$3),"",Výsledky!PF29)</f>
        <v/>
      </c>
      <c r="BR20" s="92" t="str">
        <f>IF(ISBLANK(Výsledky!$PM$3),"",Výsledky!PM29)</f>
        <v/>
      </c>
      <c r="BS20" s="92" t="str">
        <f>IF(ISBLANK(Výsledky!$PT$3),"",Výsledky!PT29)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>
        <f t="shared" si="55"/>
        <v>18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7" t="s">
        <v>111</v>
      </c>
      <c r="C21" s="113">
        <f>Tipy!A64</f>
        <v>19</v>
      </c>
      <c r="D21" s="108" t="str">
        <f>IF(Tipy!B64="","",Tipy!B64)</f>
        <v>Roman9YNWA</v>
      </c>
      <c r="E21" s="109">
        <f>SUM(F21:J21)</f>
        <v>1060</v>
      </c>
      <c r="F21" s="104">
        <f>IF(ISBLANK(Výsledky!$I$3),"-",SUM(K21:P21,R21,T21:U21,W21,Y21:AA21,AC21,AE21,AG21,AI21:AK21,AN21:AO21,AS21:AT21,AV21:AW21,AZ21,BB21:BC21,BE21:BF21,BH21,BJ21,BL21:BN21,BP21,BR21:BS21))</f>
        <v>810</v>
      </c>
      <c r="G21" s="90">
        <f>IF(ISBLANK(Výsledky!$BF$3),"-",SUM(Q21,V21,X21,S21,AB21,AD21,AU21,BA21,BG21,BI21,BO21,BQ21,BU21))</f>
        <v>210</v>
      </c>
      <c r="H21" s="90">
        <f>IF(ISBLANK(Výsledky!$FG$3),"-",SUM(AF21,AH21,AP21,AR21,AX21))</f>
        <v>0</v>
      </c>
      <c r="I21" s="93">
        <f>IF(ISBLANK(Výsledky!$GW$3),"-",SUM(AL21,AM21,AQ21,AY21,BD21,BK21,BT21))</f>
        <v>20</v>
      </c>
      <c r="J21" s="94">
        <f>IF(ISBLANK(Výsledky!$I$3),"",Výsledky!I70)</f>
        <v>20</v>
      </c>
      <c r="K21" s="92">
        <f>IF(ISBLANK(Výsledky!$P$3),"",Výsledky!P70)</f>
        <v>30</v>
      </c>
      <c r="L21" s="92">
        <f>IF(ISBLANK(Výsledky!$W$3),"",Výsledky!W70)</f>
        <v>10</v>
      </c>
      <c r="M21" s="92">
        <f>IF(ISBLANK(Výsledky!$AD$3),"",Výsledky!AD70)</f>
        <v>0</v>
      </c>
      <c r="N21" s="92">
        <f>IF(ISBLANK(Výsledky!$AK$3),"",Výsledky!AK70)</f>
        <v>40</v>
      </c>
      <c r="O21" s="92">
        <f>IF(ISBLANK(Výsledky!$AR$3),"",Výsledky!AR70)</f>
        <v>60</v>
      </c>
      <c r="P21" s="92">
        <f>IF(ISBLANK(Výsledky!$AY$3),"",Výsledky!AY70)</f>
        <v>0</v>
      </c>
      <c r="Q21" s="92">
        <f>IF(ISBLANK(Výsledky!$BF$3),"",Výsledky!BF70)</f>
        <v>0</v>
      </c>
      <c r="R21" s="92">
        <f>IF(ISBLANK(Výsledky!$BM$3),"",Výsledky!BM70)</f>
        <v>50</v>
      </c>
      <c r="S21" s="92">
        <f>IF(ISBLANK(Výsledky!$BT$3),"",Výsledky!BT70)</f>
        <v>60</v>
      </c>
      <c r="T21" s="92" t="str">
        <f>IF(ISBLANK(Výsledky!$CA$3),"",Výsledky!CA70)</f>
        <v>-</v>
      </c>
      <c r="U21" s="92">
        <f>IF(ISBLANK(Výsledky!$CH$3),"",Výsledky!CH70)</f>
        <v>0</v>
      </c>
      <c r="V21" s="92">
        <f>IF(ISBLANK(Výsledky!$CO$3),"",Výsledky!CO70)</f>
        <v>40</v>
      </c>
      <c r="W21" s="92">
        <f>IF(ISBLANK(Výsledky!$CV$3),"",Výsledky!CV70)</f>
        <v>20</v>
      </c>
      <c r="X21" s="92">
        <f>IF(ISBLANK(Výsledky!$DC$3),"",Výsledky!DC70)</f>
        <v>60</v>
      </c>
      <c r="Y21" s="92">
        <f>IF(ISBLANK(Výsledky!$DJ$3),"",Výsledky!DJ70)</f>
        <v>0</v>
      </c>
      <c r="Z21" s="92">
        <f>IF(ISBLANK(Výsledky!$DQ$3),"",Výsledky!DQ70)</f>
        <v>40</v>
      </c>
      <c r="AA21" s="92">
        <f>IF(ISBLANK(Výsledky!$DX$3),"",Výsledky!DX70)</f>
        <v>0</v>
      </c>
      <c r="AB21" s="92">
        <f>IF(ISBLANK(Výsledky!$EE$3),"",Výsledky!EE70)</f>
        <v>40</v>
      </c>
      <c r="AC21" s="92">
        <f>IF(ISBLANK(Výsledky!$EL$3),"",Výsledky!EL70)</f>
        <v>0</v>
      </c>
      <c r="AD21" s="92">
        <f>IF(ISBLANK(Výsledky!$ES$3),"",Výsledky!ES70)</f>
        <v>0</v>
      </c>
      <c r="AE21" s="92">
        <f>IF(ISBLANK(Výsledky!$EZ$3),"",Výsledky!EZ70)</f>
        <v>30</v>
      </c>
      <c r="AF21" s="92">
        <f>IF(ISBLANK(Výsledky!$FG$3),"",Výsledky!FG70)</f>
        <v>0</v>
      </c>
      <c r="AG21" s="92">
        <f>IF(ISBLANK(Výsledky!$FN$3),"",Výsledky!FN70)</f>
        <v>50</v>
      </c>
      <c r="AH21" s="92">
        <f>IF(ISBLANK(Výsledky!$FU$3),"",Výsledky!FU70)</f>
        <v>0</v>
      </c>
      <c r="AI21" s="92">
        <f>IF(ISBLANK(Výsledky!$GB$3),"",Výsledky!GB70)</f>
        <v>50</v>
      </c>
      <c r="AJ21" s="92">
        <f>IF(ISBLANK(Výsledky!$GI$3),"",Výsledky!GI70)</f>
        <v>30</v>
      </c>
      <c r="AK21" s="92">
        <f>IF(ISBLANK(Výsledky!$GP$3),"",Výsledky!GP70)</f>
        <v>0</v>
      </c>
      <c r="AL21" s="92">
        <f>IF(ISBLANK(Výsledky!$GW$3),"",Výsledky!GW70)</f>
        <v>20</v>
      </c>
      <c r="AM21" s="92">
        <f>IF(ISBLANK(Výsledky!$HD$3),"",Výsledky!HD70)</f>
        <v>0</v>
      </c>
      <c r="AN21" s="92">
        <f>IF(ISBLANK(Výsledky!$HK$3),"",Výsledky!HK70)</f>
        <v>0</v>
      </c>
      <c r="AO21" s="92">
        <f>IF(ISBLANK(Výsledky!$HR$3),"",Výsledky!HR70)</f>
        <v>0</v>
      </c>
      <c r="AP21" s="92" t="str">
        <f>IF(ISBLANK(Výsledky!$HY$3),"",Výsledky!HY70)</f>
        <v/>
      </c>
      <c r="AQ21" s="92" t="str">
        <f>IF(ISBLANK(Výsledky!$IF$3),"",Výsledky!IF70)</f>
        <v>-</v>
      </c>
      <c r="AR21" s="92" t="str">
        <f>IF(ISBLANK(Výsledky!$IM$3),"",Výsledky!IM70)</f>
        <v/>
      </c>
      <c r="AS21" s="92">
        <f>IF(ISBLANK(Výsledky!$IT$3),"",Výsledky!IT70)</f>
        <v>0</v>
      </c>
      <c r="AT21" s="92">
        <f>IF(ISBLANK(Výsledky!$JA$3),"",Výsledky!JA70)</f>
        <v>60</v>
      </c>
      <c r="AU21" s="92" t="str">
        <f>IF(ISBLANK(Výsledky!$JH$3),"",Výsledky!JH70)</f>
        <v>-</v>
      </c>
      <c r="AV21" s="92">
        <f>IF(ISBLANK(Výsledky!$JO$3),"",Výsledky!JO70)</f>
        <v>20</v>
      </c>
      <c r="AW21" s="92">
        <f>IF(ISBLANK(Výsledky!$JV$3),"",Výsledky!JV70)</f>
        <v>0</v>
      </c>
      <c r="AX21" s="92" t="str">
        <f>IF(ISBLANK(Výsledky!$KC$3),"",Výsledky!KC70)</f>
        <v/>
      </c>
      <c r="AY21" s="92" t="str">
        <f>IF(ISBLANK(Výsledky!$KJ$3),"",Výsledky!KJ70)</f>
        <v/>
      </c>
      <c r="AZ21" s="92">
        <f>IF(ISBLANK(Výsledky!$KQ$3),"",Výsledky!KQ70)</f>
        <v>40</v>
      </c>
      <c r="BA21" s="92">
        <f>IF(ISBLANK(Výsledky!$KX$3),"",Výsledky!KX70)</f>
        <v>10</v>
      </c>
      <c r="BB21" s="92">
        <f>IF(ISBLANK(Výsledky!$LE$3),"",Výsledky!LE70)</f>
        <v>0</v>
      </c>
      <c r="BC21" s="92" t="str">
        <f>IF(ISBLANK(Výsledky!$LL$3),"",Výsledky!LL70)</f>
        <v/>
      </c>
      <c r="BD21" s="92" t="str">
        <f>IF(ISBLANK(Výsledky!$LS$3),"",Výsledky!LS70)</f>
        <v/>
      </c>
      <c r="BE21" s="92">
        <f>IF(ISBLANK(Výsledky!$LZ$3),"",Výsledky!LZ70)</f>
        <v>20</v>
      </c>
      <c r="BF21" s="92">
        <f>IF(ISBLANK(Výsledky!$MG$3),"",Výsledky!MG70)</f>
        <v>20</v>
      </c>
      <c r="BG21" s="92" t="str">
        <f>IF(ISBLANK(Výsledky!$MN$3),"",Výsledky!MN70)</f>
        <v/>
      </c>
      <c r="BH21" s="92">
        <f>IF(ISBLANK(Výsledky!$MU$3),"",Výsledky!MU70)</f>
        <v>40</v>
      </c>
      <c r="BI21" s="92" t="str">
        <f>IF(ISBLANK(Výsledky!$NB$3),"",Výsledky!NB70)</f>
        <v/>
      </c>
      <c r="BJ21" s="92">
        <f>IF(ISBLANK(Výsledky!$NI$3),"",Výsledky!NI70)</f>
        <v>70</v>
      </c>
      <c r="BK21" s="92" t="str">
        <f>IF(ISBLANK(Výsledky!$NP$3),"",Výsledky!NP70)</f>
        <v/>
      </c>
      <c r="BL21" s="92">
        <f>IF(ISBLANK(Výsledky!$NW$3),"",Výsledky!NW70)</f>
        <v>60</v>
      </c>
      <c r="BM21" s="92">
        <f>IF(ISBLANK(Výsledky!$OD$3),"",Výsledky!OD70)</f>
        <v>70</v>
      </c>
      <c r="BN21" s="92" t="str">
        <f>IF(ISBLANK(Výsledky!$OK$3),"",Výsledky!OK70)</f>
        <v/>
      </c>
      <c r="BO21" s="92" t="str">
        <f>IF(ISBLANK(Výsledky!$OR$3),"",Výsledky!OR70)</f>
        <v/>
      </c>
      <c r="BP21" s="92" t="str">
        <f>IF(ISBLANK(Výsledky!$OY$3),"",Výsledky!OY70)</f>
        <v/>
      </c>
      <c r="BQ21" s="92" t="str">
        <f>IF(ISBLANK(Výsledky!$PF$3),"",Výsledky!PF70)</f>
        <v/>
      </c>
      <c r="BR21" s="92" t="str">
        <f>IF(ISBLANK(Výsledky!$PM$3),"",Výsledky!PM70)</f>
        <v/>
      </c>
      <c r="BS21" s="92" t="str">
        <f>IF(ISBLANK(Výsledky!$PT$3),"",Výsledky!PT70)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>
        <f t="shared" si="55"/>
        <v>10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7" t="s">
        <v>112</v>
      </c>
      <c r="C22" s="113">
        <f>Tipy!A50</f>
        <v>11</v>
      </c>
      <c r="D22" s="108" t="str">
        <f>IF(Tipy!B50="","",Tipy!B50)</f>
        <v>netocil</v>
      </c>
      <c r="E22" s="109">
        <f>SUM(F22:J22)</f>
        <v>1050</v>
      </c>
      <c r="F22" s="104">
        <f>IF(ISBLANK(Výsledky!$I$3),"-",SUM(K22:P22,R22,T22:U22,W22,Y22:AA22,AC22,AE22,AG22,AI22:AK22,AN22:AO22,AS22:AT22,AV22:AW22,AZ22,BB22:BC22,BE22:BF22,BH22,BJ22,BL22:BN22,BP22,BR22:BS22))</f>
        <v>720</v>
      </c>
      <c r="G22" s="90">
        <f>IF(ISBLANK(Výsledky!$BF$3),"-",SUM(Q22,V22,X22,S22,AB22,AD22,AU22,BA22,BG22,BI22,BO22,BQ22,BU22))</f>
        <v>230</v>
      </c>
      <c r="H22" s="90">
        <f>IF(ISBLANK(Výsledky!$FG$3),"-",SUM(AF22,AH22,AP22,AR22,AX22))</f>
        <v>0</v>
      </c>
      <c r="I22" s="93">
        <f>IF(ISBLANK(Výsledky!$GW$3),"-",SUM(AL22,AM22,AQ22,AY22,BD22,BK22,BT22))</f>
        <v>60</v>
      </c>
      <c r="J22" s="94">
        <f>IF(ISBLANK(Výsledky!$I$3),"",Výsledky!I56)</f>
        <v>40</v>
      </c>
      <c r="K22" s="92">
        <f>IF(ISBLANK(Výsledky!$P$3),"",Výsledky!P56)</f>
        <v>40</v>
      </c>
      <c r="L22" s="92">
        <f>IF(ISBLANK(Výsledky!$W$3),"",Výsledky!W56)</f>
        <v>0</v>
      </c>
      <c r="M22" s="92">
        <f>IF(ISBLANK(Výsledky!$AD$3),"",Výsledky!AD56)</f>
        <v>20</v>
      </c>
      <c r="N22" s="92">
        <f>IF(ISBLANK(Výsledky!$AK$3),"",Výsledky!AK56)</f>
        <v>20</v>
      </c>
      <c r="O22" s="92">
        <f>IF(ISBLANK(Výsledky!$AR$3),"",Výsledky!AR56)</f>
        <v>40</v>
      </c>
      <c r="P22" s="92" t="str">
        <f>IF(ISBLANK(Výsledky!$AY$3),"",Výsledky!AY56)</f>
        <v>-</v>
      </c>
      <c r="Q22" s="92">
        <f>IF(ISBLANK(Výsledky!$BF$3),"",Výsledky!BF56)</f>
        <v>0</v>
      </c>
      <c r="R22" s="92">
        <f>IF(ISBLANK(Výsledky!$BM$3),"",Výsledky!BM56)</f>
        <v>40</v>
      </c>
      <c r="S22" s="92">
        <f>IF(ISBLANK(Výsledky!$BT$3),"",Výsledky!BT56)</f>
        <v>50</v>
      </c>
      <c r="T22" s="92">
        <f>IF(ISBLANK(Výsledky!$CA$3),"",Výsledky!CA56)</f>
        <v>0</v>
      </c>
      <c r="U22" s="92">
        <f>IF(ISBLANK(Výsledky!$CH$3),"",Výsledky!CH56)</f>
        <v>20</v>
      </c>
      <c r="V22" s="92">
        <f>IF(ISBLANK(Výsledky!$CO$3),"",Výsledky!CO56)</f>
        <v>40</v>
      </c>
      <c r="W22" s="92">
        <f>IF(ISBLANK(Výsledky!$CV$3),"",Výsledky!CV56)</f>
        <v>0</v>
      </c>
      <c r="X22" s="92">
        <f>IF(ISBLANK(Výsledky!$DC$3),"",Výsledky!DC56)</f>
        <v>40</v>
      </c>
      <c r="Y22" s="92">
        <f>IF(ISBLANK(Výsledky!$DJ$3),"",Výsledky!DJ56)</f>
        <v>40</v>
      </c>
      <c r="Z22" s="92">
        <f>IF(ISBLANK(Výsledky!$DQ$3),"",Výsledky!DQ56)</f>
        <v>20</v>
      </c>
      <c r="AA22" s="92">
        <f>IF(ISBLANK(Výsledky!$DX$3),"",Výsledky!DX56)</f>
        <v>0</v>
      </c>
      <c r="AB22" s="92">
        <f>IF(ISBLANK(Výsledky!$EE$3),"",Výsledky!EE56)</f>
        <v>20</v>
      </c>
      <c r="AC22" s="92">
        <f>IF(ISBLANK(Výsledky!$EL$3),"",Výsledky!EL56)</f>
        <v>20</v>
      </c>
      <c r="AD22" s="92">
        <f>IF(ISBLANK(Výsledky!$ES$3),"",Výsledky!ES56)</f>
        <v>40</v>
      </c>
      <c r="AE22" s="92">
        <f>IF(ISBLANK(Výsledky!$EZ$3),"",Výsledky!EZ56)</f>
        <v>40</v>
      </c>
      <c r="AF22" s="92">
        <f>IF(ISBLANK(Výsledky!$FG$3),"",Výsledky!FG56)</f>
        <v>0</v>
      </c>
      <c r="AG22" s="92">
        <f>IF(ISBLANK(Výsledky!$FN$3),"",Výsledky!FN56)</f>
        <v>20</v>
      </c>
      <c r="AH22" s="92">
        <f>IF(ISBLANK(Výsledky!$FU$3),"",Výsledky!FU56)</f>
        <v>0</v>
      </c>
      <c r="AI22" s="92">
        <f>IF(ISBLANK(Výsledky!$GB$3),"",Výsledky!GB56)</f>
        <v>60</v>
      </c>
      <c r="AJ22" s="92">
        <f>IF(ISBLANK(Výsledky!$GI$3),"",Výsledky!GI56)</f>
        <v>20</v>
      </c>
      <c r="AK22" s="92">
        <f>IF(ISBLANK(Výsledky!$GP$3),"",Výsledky!GP56)</f>
        <v>0</v>
      </c>
      <c r="AL22" s="92">
        <f>IF(ISBLANK(Výsledky!$GW$3),"",Výsledky!GW56)</f>
        <v>20</v>
      </c>
      <c r="AM22" s="92">
        <f>IF(ISBLANK(Výsledky!$HD$3),"",Výsledky!HD56)</f>
        <v>20</v>
      </c>
      <c r="AN22" s="92">
        <f>IF(ISBLANK(Výsledky!$HK$3),"",Výsledky!HK56)</f>
        <v>0</v>
      </c>
      <c r="AO22" s="92">
        <f>IF(ISBLANK(Výsledky!$HR$3),"",Výsledky!HR56)</f>
        <v>0</v>
      </c>
      <c r="AP22" s="92" t="str">
        <f>IF(ISBLANK(Výsledky!$HY$3),"",Výsledky!HY56)</f>
        <v/>
      </c>
      <c r="AQ22" s="92">
        <f>IF(ISBLANK(Výsledky!$IF$3),"",Výsledky!IF56)</f>
        <v>20</v>
      </c>
      <c r="AR22" s="92" t="str">
        <f>IF(ISBLANK(Výsledky!$IM$3),"",Výsledky!IM56)</f>
        <v/>
      </c>
      <c r="AS22" s="92">
        <f>IF(ISBLANK(Výsledky!$IT$3),"",Výsledky!IT56)</f>
        <v>0</v>
      </c>
      <c r="AT22" s="92">
        <f>IF(ISBLANK(Výsledky!$JA$3),"",Výsledky!JA56)</f>
        <v>40</v>
      </c>
      <c r="AU22" s="92">
        <f>IF(ISBLANK(Výsledky!$JH$3),"",Výsledky!JH56)</f>
        <v>40</v>
      </c>
      <c r="AV22" s="92">
        <f>IF(ISBLANK(Výsledky!$JO$3),"",Výsledky!JO56)</f>
        <v>40</v>
      </c>
      <c r="AW22" s="92">
        <f>IF(ISBLANK(Výsledky!$JV$3),"",Výsledky!JV56)</f>
        <v>0</v>
      </c>
      <c r="AX22" s="92" t="str">
        <f>IF(ISBLANK(Výsledky!$KC$3),"",Výsledky!KC56)</f>
        <v/>
      </c>
      <c r="AY22" s="92" t="str">
        <f>IF(ISBLANK(Výsledky!$KJ$3),"",Výsledky!KJ56)</f>
        <v/>
      </c>
      <c r="AZ22" s="92">
        <f>IF(ISBLANK(Výsledky!$KQ$3),"",Výsledky!KQ56)</f>
        <v>60</v>
      </c>
      <c r="BA22" s="92">
        <f>IF(ISBLANK(Výsledky!$KX$3),"",Výsledky!KX56)</f>
        <v>0</v>
      </c>
      <c r="BB22" s="92">
        <f>IF(ISBLANK(Výsledky!$LE$3),"",Výsledky!LE56)</f>
        <v>0</v>
      </c>
      <c r="BC22" s="92" t="str">
        <f>IF(ISBLANK(Výsledky!$LL$3),"",Výsledky!LL56)</f>
        <v/>
      </c>
      <c r="BD22" s="92" t="str">
        <f>IF(ISBLANK(Výsledky!$LS$3),"",Výsledky!LS56)</f>
        <v/>
      </c>
      <c r="BE22" s="92">
        <f>IF(ISBLANK(Výsledky!$LZ$3),"",Výsledky!LZ56)</f>
        <v>20</v>
      </c>
      <c r="BF22" s="92">
        <f>IF(ISBLANK(Výsledky!$MG$3),"",Výsledky!MG56)</f>
        <v>20</v>
      </c>
      <c r="BG22" s="92" t="str">
        <f>IF(ISBLANK(Výsledky!$MN$3),"",Výsledky!MN56)</f>
        <v/>
      </c>
      <c r="BH22" s="92">
        <f>IF(ISBLANK(Výsledky!$MU$3),"",Výsledky!MU56)</f>
        <v>40</v>
      </c>
      <c r="BI22" s="92" t="str">
        <f>IF(ISBLANK(Výsledky!$NB$3),"",Výsledky!NB56)</f>
        <v/>
      </c>
      <c r="BJ22" s="92">
        <f>IF(ISBLANK(Výsledky!$NI$3),"",Výsledky!NI56)</f>
        <v>40</v>
      </c>
      <c r="BK22" s="92" t="str">
        <f>IF(ISBLANK(Výsledky!$NP$3),"",Výsledky!NP56)</f>
        <v/>
      </c>
      <c r="BL22" s="92">
        <f>IF(ISBLANK(Výsledky!$NW$3),"",Výsledky!NW56)</f>
        <v>20</v>
      </c>
      <c r="BM22" s="92">
        <f>IF(ISBLANK(Výsledky!$OD$3),"",Výsledky!OD56)</f>
        <v>40</v>
      </c>
      <c r="BN22" s="92" t="str">
        <f>IF(ISBLANK(Výsledky!$OK$3),"",Výsledky!OK56)</f>
        <v/>
      </c>
      <c r="BO22" s="92" t="str">
        <f>IF(ISBLANK(Výsledky!$OR$3),"",Výsledky!OR56)</f>
        <v/>
      </c>
      <c r="BP22" s="92" t="str">
        <f>IF(ISBLANK(Výsledky!$OY$3),"",Výsledky!OY56)</f>
        <v/>
      </c>
      <c r="BQ22" s="92" t="str">
        <f>IF(ISBLANK(Výsledky!$PF$3),"",Výsledky!PF56)</f>
        <v/>
      </c>
      <c r="BR22" s="92" t="str">
        <f>IF(ISBLANK(Výsledky!$PM$3),"",Výsledky!PM56)</f>
        <v/>
      </c>
      <c r="BS22" s="92" t="str">
        <f>IF(ISBLANK(Výsledky!$PT$3),"",Výsledky!PT56)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>
        <f t="shared" si="55"/>
        <v>21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7" t="s">
        <v>113</v>
      </c>
      <c r="C23" s="113">
        <f>Tipy!A25</f>
        <v>24</v>
      </c>
      <c r="D23" s="108" t="str">
        <f>IF(Tipy!B25="","",Tipy!B25)</f>
        <v>ja</v>
      </c>
      <c r="E23" s="109">
        <f>SUM(F23:J23)</f>
        <v>1050</v>
      </c>
      <c r="F23" s="104">
        <f>IF(ISBLANK(Výsledky!$I$3),"-",SUM(K23:P23,R23,T23:U23,W23,Y23:AA23,AC23,AE23,AG23,AI23:AK23,AN23:AO23,AS23:AT23,AV23:AW23,AZ23,BB23:BC23,BE23:BF23,BH23,BJ23,BL23:BN23,BP23,BR23:BS23))</f>
        <v>780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>
        <f>IF(ISBLANK(Výsledky!$BM$3),"",Výsledky!BM31)</f>
        <v>20</v>
      </c>
      <c r="S23" s="92">
        <f>IF(ISBLANK(Výsledky!$BT$3),"",Výsledky!BT31)</f>
        <v>20</v>
      </c>
      <c r="T23" s="92">
        <f>IF(ISBLANK(Výsledky!$CA$3),"",Výsledky!CA31)</f>
        <v>0</v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>
        <f>IF(ISBLANK(Výsledky!$JH$3),"",Výsledky!JH31)</f>
        <v>20</v>
      </c>
      <c r="AV23" s="92">
        <f>IF(ISBLANK(Výsledky!$JO$3),"",Výsledky!JO31)</f>
        <v>20</v>
      </c>
      <c r="AW23" s="92">
        <f>IF(ISBLANK(Výsledky!$JV$3),"",Výsledky!JV31)</f>
        <v>0</v>
      </c>
      <c r="AX23" s="92" t="str">
        <f>IF(ISBLANK(Výsledky!$KC$3),"",Výsledky!KC31)</f>
        <v/>
      </c>
      <c r="AY23" s="92" t="str">
        <f>IF(ISBLANK(Výsledky!$KJ$3),"",Výsledky!KJ31)</f>
        <v/>
      </c>
      <c r="AZ23" s="92">
        <f>IF(ISBLANK(Výsledky!$KQ$3),"",Výsledky!KQ31)</f>
        <v>20</v>
      </c>
      <c r="BA23" s="92">
        <f>IF(ISBLANK(Výsledky!$KX$3),"",Výsledky!KX31)</f>
        <v>0</v>
      </c>
      <c r="BB23" s="92">
        <f>IF(ISBLANK(Výsledky!$LE$3),"",Výsledky!LE31)</f>
        <v>0</v>
      </c>
      <c r="BC23" s="92" t="str">
        <f>IF(ISBLANK(Výsledky!$LL$3),"",Výsledky!LL31)</f>
        <v/>
      </c>
      <c r="BD23" s="92" t="str">
        <f>IF(ISBLANK(Výsledky!$LS$3),"",Výsledky!LS31)</f>
        <v/>
      </c>
      <c r="BE23" s="92">
        <f>IF(ISBLANK(Výsledky!$LZ$3),"",Výsledky!LZ31)</f>
        <v>0</v>
      </c>
      <c r="BF23" s="92">
        <f>IF(ISBLANK(Výsledky!$MG$3),"",Výsledky!MG31)</f>
        <v>40</v>
      </c>
      <c r="BG23" s="92" t="str">
        <f>IF(ISBLANK(Výsledky!$MN$3),"",Výsledky!MN31)</f>
        <v/>
      </c>
      <c r="BH23" s="92">
        <f>IF(ISBLANK(Výsledky!$MU$3),"",Výsledky!MU31)</f>
        <v>40</v>
      </c>
      <c r="BI23" s="92" t="str">
        <f>IF(ISBLANK(Výsledky!$NB$3),"",Výsledky!NB31)</f>
        <v/>
      </c>
      <c r="BJ23" s="92">
        <f>IF(ISBLANK(Výsledky!$NI$3),"",Výsledky!NI31)</f>
        <v>50</v>
      </c>
      <c r="BK23" s="92" t="str">
        <f>IF(ISBLANK(Výsledky!$NP$3),"",Výsledky!NP31)</f>
        <v/>
      </c>
      <c r="BL23" s="92">
        <f>IF(ISBLANK(Výsledky!$NW$3),"",Výsledky!NW31)</f>
        <v>110</v>
      </c>
      <c r="BM23" s="92">
        <f>IF(ISBLANK(Výsledky!$OD$3),"",Výsledky!OD31)</f>
        <v>40</v>
      </c>
      <c r="BN23" s="92" t="str">
        <f>IF(ISBLANK(Výsledky!$OK$3),"",Výsledky!OK31)</f>
        <v/>
      </c>
      <c r="BO23" s="92" t="str">
        <f>IF(ISBLANK(Výsledky!$OR$3),"",Výsledky!OR31)</f>
        <v/>
      </c>
      <c r="BP23" s="92" t="str">
        <f>IF(ISBLANK(Výsledky!$OY$3),"",Výsledky!OY31)</f>
        <v/>
      </c>
      <c r="BQ23" s="92" t="str">
        <f>IF(ISBLANK(Výsledky!$PF$3),"",Výsledky!PF31)</f>
        <v/>
      </c>
      <c r="BR23" s="92" t="str">
        <f>IF(ISBLANK(Výsledky!$PM$3),"",Výsledky!PM31)</f>
        <v/>
      </c>
      <c r="BS23" s="92" t="str">
        <f>IF(ISBLANK(Výsledky!$PT$3),"",Výsledky!PT31)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>
        <f t="shared" si="55"/>
        <v>57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7" t="s">
        <v>114</v>
      </c>
      <c r="C24" s="113">
        <f>Tipy!A71</f>
        <v>38</v>
      </c>
      <c r="D24" s="108" t="str">
        <f>IF(Tipy!B71="","",Tipy!B71)</f>
        <v>Stanley15</v>
      </c>
      <c r="E24" s="109">
        <f>SUM(F24:J24)</f>
        <v>1020</v>
      </c>
      <c r="F24" s="104">
        <f>IF(ISBLANK(Výsledky!$I$3),"-",SUM(K24:P24,R24,T24:U24,W24,Y24:AA24,AC24,AE24,AG24,AI24:AK24,AN24:AO24,AS24:AT24,AV24:AW24,AZ24,BB24:BC24,BE24:BF24,BH24,BJ24,BL24:BN24,BP24,BR24:BS24))</f>
        <v>770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0</v>
      </c>
      <c r="I24" s="93">
        <f>IF(ISBLANK(Výsledky!$GW$3),"-",SUM(AL24,AM24,AQ24,AY24,BD24,BK24,BT24))</f>
        <v>30</v>
      </c>
      <c r="J24" s="94">
        <f>IF(ISBLANK(Výsledky!$I$3),"",Výsledky!I77)</f>
        <v>40</v>
      </c>
      <c r="K24" s="92">
        <f>IF(ISBLANK(Výsledky!$P$3),"",Výsledky!P77)</f>
        <v>20</v>
      </c>
      <c r="L24" s="92">
        <f>IF(ISBLANK(Výsledky!$W$3),"",Výsledky!W77)</f>
        <v>0</v>
      </c>
      <c r="M24" s="92">
        <f>IF(ISBLANK(Výsledky!$AD$3),"",Výsledky!AD77)</f>
        <v>20</v>
      </c>
      <c r="N24" s="92">
        <f>IF(ISBLANK(Výsledky!$AK$3),"",Výsledky!AK77)</f>
        <v>20</v>
      </c>
      <c r="O24" s="92" t="str">
        <f>IF(ISBLANK(Výsledky!$AR$3),"",Výsledky!AR77)</f>
        <v>-</v>
      </c>
      <c r="P24" s="92">
        <f>IF(ISBLANK(Výsledky!$AY$3),"",Výsledky!AY77)</f>
        <v>0</v>
      </c>
      <c r="Q24" s="92">
        <f>IF(ISBLANK(Výsledky!$BF$3),"",Výsledky!BF77)</f>
        <v>0</v>
      </c>
      <c r="R24" s="92">
        <f>IF(ISBLANK(Výsledky!$BM$3),"",Výsledky!BM77)</f>
        <v>80</v>
      </c>
      <c r="S24" s="92">
        <f>IF(ISBLANK(Výsledky!$BT$3),"",Výsledky!BT77)</f>
        <v>30</v>
      </c>
      <c r="T24" s="92">
        <f>IF(ISBLANK(Výsledky!$CA$3),"",Výsledky!CA77)</f>
        <v>0</v>
      </c>
      <c r="U24" s="92">
        <f>IF(ISBLANK(Výsledky!$CH$3),"",Výsledky!CH77)</f>
        <v>0</v>
      </c>
      <c r="V24" s="92">
        <f>IF(ISBLANK(Výsledky!$CO$3),"",Výsledky!CO77)</f>
        <v>20</v>
      </c>
      <c r="W24" s="92">
        <f>IF(ISBLANK(Výsledky!$CV$3),"",Výsledky!CV77)</f>
        <v>20</v>
      </c>
      <c r="X24" s="92">
        <f>IF(ISBLANK(Výsledky!$DC$3),"",Výsledky!DC77)</f>
        <v>40</v>
      </c>
      <c r="Y24" s="92">
        <f>IF(ISBLANK(Výsledky!$DJ$3),"",Výsledky!DJ77)</f>
        <v>20</v>
      </c>
      <c r="Z24" s="92">
        <f>IF(ISBLANK(Výsledky!$DQ$3),"",Výsledky!DQ77)</f>
        <v>50</v>
      </c>
      <c r="AA24" s="92">
        <f>IF(ISBLANK(Výsledky!$DX$3),"",Výsledky!DX77)</f>
        <v>0</v>
      </c>
      <c r="AB24" s="92">
        <f>IF(ISBLANK(Výsledky!$EE$3),"",Výsledky!EE77)</f>
        <v>70</v>
      </c>
      <c r="AC24" s="92">
        <f>IF(ISBLANK(Výsledky!$EL$3),"",Výsledky!EL77)</f>
        <v>0</v>
      </c>
      <c r="AD24" s="92">
        <f>IF(ISBLANK(Výsledky!$ES$3),"",Výsledky!ES77)</f>
        <v>20</v>
      </c>
      <c r="AE24" s="92">
        <f>IF(ISBLANK(Výsledky!$EZ$3),"",Výsledky!EZ77)</f>
        <v>30</v>
      </c>
      <c r="AF24" s="92">
        <f>IF(ISBLANK(Výsledky!$FG$3),"",Výsledky!FG77)</f>
        <v>0</v>
      </c>
      <c r="AG24" s="92">
        <f>IF(ISBLANK(Výsledky!$FN$3),"",Výsledky!FN77)</f>
        <v>50</v>
      </c>
      <c r="AH24" s="92">
        <f>IF(ISBLANK(Výsledky!$FU$3),"",Výsledky!FU77)</f>
        <v>0</v>
      </c>
      <c r="AI24" s="92">
        <f>IF(ISBLANK(Výsledky!$GB$3),"",Výsledky!GB77)</f>
        <v>60</v>
      </c>
      <c r="AJ24" s="92">
        <f>IF(ISBLANK(Výsledky!$GI$3),"",Výsledky!GI77)</f>
        <v>20</v>
      </c>
      <c r="AK24" s="92">
        <f>IF(ISBLANK(Výsledky!$GP$3),"",Výsledky!GP77)</f>
        <v>0</v>
      </c>
      <c r="AL24" s="92" t="str">
        <f>IF(ISBLANK(Výsledky!$GW$3),"",Výsledky!GW77)</f>
        <v>-</v>
      </c>
      <c r="AM24" s="92">
        <f>IF(ISBLANK(Výsledky!$HD$3),"",Výsledky!HD77)</f>
        <v>30</v>
      </c>
      <c r="AN24" s="92" t="str">
        <f>IF(ISBLANK(Výsledky!$HK$3),"",Výsledky!HK77)</f>
        <v>-</v>
      </c>
      <c r="AO24" s="92">
        <f>IF(ISBLANK(Výsledky!$HR$3),"",Výsledky!HR77)</f>
        <v>0</v>
      </c>
      <c r="AP24" s="92" t="str">
        <f>IF(ISBLANK(Výsledky!$HY$3),"",Výsledky!HY77)</f>
        <v/>
      </c>
      <c r="AQ24" s="92">
        <f>IF(ISBLANK(Výsledky!$IF$3),"",Výsledky!IF77)</f>
        <v>0</v>
      </c>
      <c r="AR24" s="92" t="str">
        <f>IF(ISBLANK(Výsledky!$IM$3),"",Výsledky!IM77)</f>
        <v/>
      </c>
      <c r="AS24" s="92">
        <f>IF(ISBLANK(Výsledky!$IT$3),"",Výsledky!IT77)</f>
        <v>0</v>
      </c>
      <c r="AT24" s="92">
        <f>IF(ISBLANK(Výsledky!$JA$3),"",Výsledky!JA77)</f>
        <v>80</v>
      </c>
      <c r="AU24" s="92">
        <f>IF(ISBLANK(Výsledky!$JH$3),"",Výsledky!JH77)</f>
        <v>0</v>
      </c>
      <c r="AV24" s="92">
        <f>IF(ISBLANK(Výsledky!$JO$3),"",Výsledky!JO77)</f>
        <v>80</v>
      </c>
      <c r="AW24" s="92">
        <f>IF(ISBLANK(Výsledky!$JV$3),"",Výsledky!JV77)</f>
        <v>0</v>
      </c>
      <c r="AX24" s="92" t="str">
        <f>IF(ISBLANK(Výsledky!$KC$3),"",Výsledky!KC77)</f>
        <v/>
      </c>
      <c r="AY24" s="92" t="str">
        <f>IF(ISBLANK(Výsledky!$KJ$3),"",Výsledky!KJ77)</f>
        <v/>
      </c>
      <c r="AZ24" s="92" t="str">
        <f>IF(ISBLANK(Výsledky!$KQ$3),"",Výsledky!KQ77)</f>
        <v>-</v>
      </c>
      <c r="BA24" s="92">
        <f>IF(ISBLANK(Výsledky!$KX$3),"",Výsledky!KX77)</f>
        <v>0</v>
      </c>
      <c r="BB24" s="92" t="str">
        <f>IF(ISBLANK(Výsledky!$LE$3),"",Výsledky!LE77)</f>
        <v>-</v>
      </c>
      <c r="BC24" s="92" t="str">
        <f>IF(ISBLANK(Výsledky!$LL$3),"",Výsledky!LL77)</f>
        <v/>
      </c>
      <c r="BD24" s="92" t="str">
        <f>IF(ISBLANK(Výsledky!$LS$3),"",Výsledky!LS77)</f>
        <v/>
      </c>
      <c r="BE24" s="92">
        <f>IF(ISBLANK(Výsledky!$LZ$3),"",Výsledky!LZ77)</f>
        <v>0</v>
      </c>
      <c r="BF24" s="92">
        <f>IF(ISBLANK(Výsledky!$MG$3),"",Výsledky!MG77)</f>
        <v>0</v>
      </c>
      <c r="BG24" s="92" t="str">
        <f>IF(ISBLANK(Výsledky!$MN$3),"",Výsledky!MN77)</f>
        <v/>
      </c>
      <c r="BH24" s="92">
        <f>IF(ISBLANK(Výsledky!$MU$3),"",Výsledky!MU77)</f>
        <v>40</v>
      </c>
      <c r="BI24" s="92" t="str">
        <f>IF(ISBLANK(Výsledky!$NB$3),"",Výsledky!NB77)</f>
        <v/>
      </c>
      <c r="BJ24" s="92">
        <f>IF(ISBLANK(Výsledky!$NI$3),"",Výsledky!NI77)</f>
        <v>70</v>
      </c>
      <c r="BK24" s="92" t="str">
        <f>IF(ISBLANK(Výsledky!$NP$3),"",Výsledky!NP77)</f>
        <v/>
      </c>
      <c r="BL24" s="92">
        <f>IF(ISBLANK(Výsledky!$NW$3),"",Výsledky!NW77)</f>
        <v>60</v>
      </c>
      <c r="BM24" s="92">
        <f>IF(ISBLANK(Výsledky!$OD$3),"",Výsledky!OD77)</f>
        <v>50</v>
      </c>
      <c r="BN24" s="92" t="str">
        <f>IF(ISBLANK(Výsledky!$OK$3),"",Výsledky!OK77)</f>
        <v/>
      </c>
      <c r="BO24" s="92" t="str">
        <f>IF(ISBLANK(Výsledky!$OR$3),"",Výsledky!OR77)</f>
        <v/>
      </c>
      <c r="BP24" s="92" t="str">
        <f>IF(ISBLANK(Výsledky!$OY$3),"",Výsledky!OY77)</f>
        <v/>
      </c>
      <c r="BQ24" s="92" t="str">
        <f>IF(ISBLANK(Výsledky!$PF$3),"",Výsledky!PF77)</f>
        <v/>
      </c>
      <c r="BR24" s="92" t="str">
        <f>IF(ISBLANK(Výsledky!$PM$3),"",Výsledky!PM77)</f>
        <v/>
      </c>
      <c r="BS24" s="92" t="str">
        <f>IF(ISBLANK(Výsledky!$PT$3),"",Výsledky!PT77)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>
        <f t="shared" si="55"/>
        <v>66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7" t="s">
        <v>115</v>
      </c>
      <c r="C25" s="113">
        <f>Tipy!A36</f>
        <v>41</v>
      </c>
      <c r="D25" s="108" t="str">
        <f>IF(Tipy!B36="","",Tipy!B36)</f>
        <v>kwop</v>
      </c>
      <c r="E25" s="109">
        <f>SUM(F25:J25)</f>
        <v>1020</v>
      </c>
      <c r="F25" s="104">
        <f>IF(ISBLANK(Výsledky!$I$3),"-",SUM(K25:P25,R25,T25:U25,W25,Y25:AA25,AC25,AE25,AG25,AI25:AK25,AN25:AO25,AS25:AT25,AV25:AW25,AZ25,BB25:BC25,BE25:BF25,BH25,BJ25,BL25:BN25,BP25,BR25:BS25))</f>
        <v>810</v>
      </c>
      <c r="G25" s="90">
        <f>IF(ISBLANK(Výsledky!$BF$3),"-",SUM(Q25,V25,X25,S25,AB25,AD25,AU25,BA25,BG25,BI25,BO25,BQ25,BU25))</f>
        <v>130</v>
      </c>
      <c r="H25" s="90">
        <f>IF(ISBLANK(Výsledky!$FG$3),"-",SUM(AF25,AH25,AP25,AR25,AX25))</f>
        <v>20</v>
      </c>
      <c r="I25" s="93">
        <f>IF(ISBLANK(Výsledky!$GW$3),"-",SUM(AL25,AM25,AQ25,AY25,BD25,BK25,BT25))</f>
        <v>60</v>
      </c>
      <c r="J25" s="94">
        <f>IF(ISBLANK(Výsledky!$I$3),"",Výsledky!I42)</f>
        <v>0</v>
      </c>
      <c r="K25" s="92">
        <f>IF(ISBLANK(Výsledky!$P$3),"",Výsledky!P42)</f>
        <v>0</v>
      </c>
      <c r="L25" s="92">
        <f>IF(ISBLANK(Výsledky!$W$3),"",Výsledky!W42)</f>
        <v>0</v>
      </c>
      <c r="M25" s="92">
        <f>IF(ISBLANK(Výsledky!$AD$3),"",Výsledky!AD42)</f>
        <v>10</v>
      </c>
      <c r="N25" s="92">
        <f>IF(ISBLANK(Výsledky!$AK$3),"",Výsledky!AK42)</f>
        <v>40</v>
      </c>
      <c r="O25" s="92">
        <f>IF(ISBLANK(Výsledky!$AR$3),"",Výsledky!AR42)</f>
        <v>60</v>
      </c>
      <c r="P25" s="92">
        <f>IF(ISBLANK(Výsledky!$AY$3),"",Výsledky!AY42)</f>
        <v>0</v>
      </c>
      <c r="Q25" s="92">
        <f>IF(ISBLANK(Výsledky!$BF$3),"",Výsledky!BF42)</f>
        <v>30</v>
      </c>
      <c r="R25" s="92">
        <f>IF(ISBLANK(Výsledky!$BM$3),"",Výsledky!BM42)</f>
        <v>40</v>
      </c>
      <c r="S25" s="92">
        <f>IF(ISBLANK(Výsledky!$BT$3),"",Výsledky!BT42)</f>
        <v>20</v>
      </c>
      <c r="T25" s="92">
        <f>IF(ISBLANK(Výsledky!$CA$3),"",Výsledky!CA42)</f>
        <v>20</v>
      </c>
      <c r="U25" s="92">
        <f>IF(ISBLANK(Výsledky!$CH$3),"",Výsledky!CH42)</f>
        <v>0</v>
      </c>
      <c r="V25" s="92">
        <f>IF(ISBLANK(Výsledky!$CO$3),"",Výsledky!CO42)</f>
        <v>20</v>
      </c>
      <c r="W25" s="92">
        <f>IF(ISBLANK(Výsledky!$CV$3),"",Výsledky!CV42)</f>
        <v>20</v>
      </c>
      <c r="X25" s="92">
        <f>IF(ISBLANK(Výsledky!$DC$3),"",Výsledky!DC42)</f>
        <v>20</v>
      </c>
      <c r="Y25" s="92">
        <f>IF(ISBLANK(Výsledky!$DJ$3),"",Výsledky!DJ42)</f>
        <v>0</v>
      </c>
      <c r="Z25" s="92" t="str">
        <f>IF(ISBLANK(Výsledky!$DQ$3),"",Výsledky!DQ42)</f>
        <v>-</v>
      </c>
      <c r="AA25" s="92">
        <f>IF(ISBLANK(Výsledky!$DX$3),"",Výsledky!DX42)</f>
        <v>0</v>
      </c>
      <c r="AB25" s="92">
        <f>IF(ISBLANK(Výsledky!$EE$3),"",Výsledky!EE42)</f>
        <v>0</v>
      </c>
      <c r="AC25" s="92">
        <f>IF(ISBLANK(Výsledky!$EL$3),"",Výsledky!EL42)</f>
        <v>20</v>
      </c>
      <c r="AD25" s="92">
        <f>IF(ISBLANK(Výsledky!$ES$3),"",Výsledky!ES42)</f>
        <v>0</v>
      </c>
      <c r="AE25" s="92">
        <f>IF(ISBLANK(Výsledky!$EZ$3),"",Výsledky!EZ42)</f>
        <v>20</v>
      </c>
      <c r="AF25" s="92">
        <f>IF(ISBLANK(Výsledky!$FG$3),"",Výsledky!FG42)</f>
        <v>0</v>
      </c>
      <c r="AG25" s="92">
        <f>IF(ISBLANK(Výsledky!$FN$3),"",Výsledky!FN42)</f>
        <v>50</v>
      </c>
      <c r="AH25" s="92">
        <f>IF(ISBLANK(Výsledky!$FU$3),"",Výsledky!FU42)</f>
        <v>20</v>
      </c>
      <c r="AI25" s="92">
        <f>IF(ISBLANK(Výsledky!$GB$3),"",Výsledky!GB42)</f>
        <v>80</v>
      </c>
      <c r="AJ25" s="92">
        <f>IF(ISBLANK(Výsledky!$GI$3),"",Výsledky!GI42)</f>
        <v>30</v>
      </c>
      <c r="AK25" s="92">
        <f>IF(ISBLANK(Výsledky!$GP$3),"",Výsledky!GP42)</f>
        <v>0</v>
      </c>
      <c r="AL25" s="92">
        <f>IF(ISBLANK(Výsledky!$GW$3),"",Výsledky!GW42)</f>
        <v>30</v>
      </c>
      <c r="AM25" s="92">
        <f>IF(ISBLANK(Výsledky!$HD$3),"",Výsledky!HD42)</f>
        <v>20</v>
      </c>
      <c r="AN25" s="92">
        <f>IF(ISBLANK(Výsledky!$HK$3),"",Výsledky!HK42)</f>
        <v>30</v>
      </c>
      <c r="AO25" s="92">
        <f>IF(ISBLANK(Výsledky!$HR$3),"",Výsledky!HR42)</f>
        <v>20</v>
      </c>
      <c r="AP25" s="92" t="str">
        <f>IF(ISBLANK(Výsledky!$HY$3),"",Výsledky!HY42)</f>
        <v/>
      </c>
      <c r="AQ25" s="92">
        <f>IF(ISBLANK(Výsledky!$IF$3),"",Výsledky!IF42)</f>
        <v>10</v>
      </c>
      <c r="AR25" s="92" t="str">
        <f>IF(ISBLANK(Výsledky!$IM$3),"",Výsledky!IM42)</f>
        <v/>
      </c>
      <c r="AS25" s="92">
        <f>IF(ISBLANK(Výsledky!$IT$3),"",Výsledky!IT42)</f>
        <v>20</v>
      </c>
      <c r="AT25" s="92">
        <f>IF(ISBLANK(Výsledky!$JA$3),"",Výsledky!JA42)</f>
        <v>30</v>
      </c>
      <c r="AU25" s="92">
        <f>IF(ISBLANK(Výsledky!$JH$3),"",Výsledky!JH42)</f>
        <v>20</v>
      </c>
      <c r="AV25" s="92">
        <f>IF(ISBLANK(Výsledky!$JO$3),"",Výsledky!JO42)</f>
        <v>20</v>
      </c>
      <c r="AW25" s="92">
        <f>IF(ISBLANK(Výsledky!$JV$3),"",Výsledky!JV42)</f>
        <v>20</v>
      </c>
      <c r="AX25" s="92" t="str">
        <f>IF(ISBLANK(Výsledky!$KC$3),"",Výsledky!KC42)</f>
        <v/>
      </c>
      <c r="AY25" s="92" t="str">
        <f>IF(ISBLANK(Výsledky!$KJ$3),"",Výsledky!KJ42)</f>
        <v/>
      </c>
      <c r="AZ25" s="92">
        <f>IF(ISBLANK(Výsledky!$KQ$3),"",Výsledky!KQ42)</f>
        <v>40</v>
      </c>
      <c r="BA25" s="92">
        <f>IF(ISBLANK(Výsledky!$KX$3),"",Výsledky!KX42)</f>
        <v>20</v>
      </c>
      <c r="BB25" s="92">
        <f>IF(ISBLANK(Výsledky!$LE$3),"",Výsledky!LE42)</f>
        <v>0</v>
      </c>
      <c r="BC25" s="92" t="str">
        <f>IF(ISBLANK(Výsledky!$LL$3),"",Výsledky!LL42)</f>
        <v/>
      </c>
      <c r="BD25" s="92" t="str">
        <f>IF(ISBLANK(Výsledky!$LS$3),"",Výsledky!LS42)</f>
        <v/>
      </c>
      <c r="BE25" s="92">
        <f>IF(ISBLANK(Výsledky!$LZ$3),"",Výsledky!LZ42)</f>
        <v>60</v>
      </c>
      <c r="BF25" s="92">
        <f>IF(ISBLANK(Výsledky!$MG$3),"",Výsledky!MG42)</f>
        <v>50</v>
      </c>
      <c r="BG25" s="92" t="str">
        <f>IF(ISBLANK(Výsledky!$MN$3),"",Výsledky!MN42)</f>
        <v/>
      </c>
      <c r="BH25" s="92">
        <f>IF(ISBLANK(Výsledky!$MU$3),"",Výsledky!MU42)</f>
        <v>40</v>
      </c>
      <c r="BI25" s="92" t="str">
        <f>IF(ISBLANK(Výsledky!$NB$3),"",Výsledky!NB42)</f>
        <v/>
      </c>
      <c r="BJ25" s="92">
        <f>IF(ISBLANK(Výsledky!$NI$3),"",Výsledky!NI42)</f>
        <v>50</v>
      </c>
      <c r="BK25" s="92" t="str">
        <f>IF(ISBLANK(Výsledky!$NP$3),"",Výsledky!NP42)</f>
        <v/>
      </c>
      <c r="BL25" s="92">
        <f>IF(ISBLANK(Výsledky!$NW$3),"",Výsledky!NW42)</f>
        <v>0</v>
      </c>
      <c r="BM25" s="92">
        <f>IF(ISBLANK(Výsledky!$OD$3),"",Výsledky!OD42)</f>
        <v>40</v>
      </c>
      <c r="BN25" s="92" t="str">
        <f>IF(ISBLANK(Výsledky!$OK$3),"",Výsledky!OK42)</f>
        <v/>
      </c>
      <c r="BO25" s="92" t="str">
        <f>IF(ISBLANK(Výsledky!$OR$3),"",Výsledky!OR42)</f>
        <v/>
      </c>
      <c r="BP25" s="92" t="str">
        <f>IF(ISBLANK(Výsledky!$OY$3),"",Výsledky!OY42)</f>
        <v/>
      </c>
      <c r="BQ25" s="92" t="str">
        <f>IF(ISBLANK(Výsledky!$PF$3),"",Výsledky!PF42)</f>
        <v/>
      </c>
      <c r="BR25" s="92" t="str">
        <f>IF(ISBLANK(Výsledky!$PM$3),"",Výsledky!PM42)</f>
        <v/>
      </c>
      <c r="BS25" s="92" t="str">
        <f>IF(ISBLANK(Výsledky!$PT$3),"",Výsledky!PT42)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>
        <f t="shared" si="55"/>
        <v>24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7" t="s">
        <v>116</v>
      </c>
      <c r="C26" s="113">
        <f>Tipy!A28</f>
        <v>27</v>
      </c>
      <c r="D26" s="108" t="str">
        <f>IF(Tipy!B28="","",Tipy!B28)</f>
        <v>jirka1618</v>
      </c>
      <c r="E26" s="109">
        <f>SUM(F26:J26)</f>
        <v>1010</v>
      </c>
      <c r="F26" s="104">
        <f>IF(ISBLANK(Výsledky!$I$3),"-",SUM(K26:P26,R26,T26:U26,W26,Y26:AA26,AC26,AE26,AG26,AI26:AK26,AN26:AO26,AS26:AT26,AV26:AW26,AZ26,BB26:BC26,BE26:BF26,BH26,BJ26,BL26:BN26,BP26,BR26:BS26))</f>
        <v>660</v>
      </c>
      <c r="G26" s="90">
        <f>IF(ISBLANK(Výsledky!$BF$3),"-",SUM(Q26,V26,X26,S26,AB26,AD26,AU26,BA26,BG26,BI26,BO26,BQ26,BU26))</f>
        <v>230</v>
      </c>
      <c r="H26" s="90">
        <f>IF(ISBLANK(Výsledky!$FG$3),"-",SUM(AF26,AH26,AP26,AR26,AX26))</f>
        <v>40</v>
      </c>
      <c r="I26" s="93">
        <f>IF(ISBLANK(Výsledky!$GW$3),"-",SUM(AL26,AM26,AQ26,AY26,BD26,BK26,BT26))</f>
        <v>30</v>
      </c>
      <c r="J26" s="94">
        <f>IF(ISBLANK(Výsledky!$I$3),"",Výsledky!I34)</f>
        <v>50</v>
      </c>
      <c r="K26" s="92">
        <f>IF(ISBLANK(Výsledky!$P$3),"",Výsledky!P34)</f>
        <v>20</v>
      </c>
      <c r="L26" s="92">
        <f>IF(ISBLANK(Výsledky!$W$3),"",Výsledky!W34)</f>
        <v>0</v>
      </c>
      <c r="M26" s="92">
        <f>IF(ISBLANK(Výsledky!$AD$3),"",Výsledky!AD34)</f>
        <v>20</v>
      </c>
      <c r="N26" s="92">
        <f>IF(ISBLANK(Výsledky!$AK$3),"",Výsledky!AK34)</f>
        <v>20</v>
      </c>
      <c r="O26" s="92">
        <f>IF(ISBLANK(Výsledky!$AR$3),"",Výsledky!AR34)</f>
        <v>20</v>
      </c>
      <c r="P26" s="92">
        <f>IF(ISBLANK(Výsledky!$AY$3),"",Výsledky!AY34)</f>
        <v>0</v>
      </c>
      <c r="Q26" s="92">
        <f>IF(ISBLANK(Výsledky!$BF$3),"",Výsledky!BF34)</f>
        <v>20</v>
      </c>
      <c r="R26" s="92">
        <f>IF(ISBLANK(Výsledky!$BM$3),"",Výsledky!BM34)</f>
        <v>50</v>
      </c>
      <c r="S26" s="92">
        <f>IF(ISBLANK(Výsledky!$BT$3),"",Výsledky!BT34)</f>
        <v>50</v>
      </c>
      <c r="T26" s="92" t="str">
        <f>IF(ISBLANK(Výsledky!$CA$3),"",Výsledky!CA34)</f>
        <v>-</v>
      </c>
      <c r="U26" s="92">
        <f>IF(ISBLANK(Výsledky!$CH$3),"",Výsledky!CH34)</f>
        <v>0</v>
      </c>
      <c r="V26" s="92">
        <f>IF(ISBLANK(Výsledky!$CO$3),"",Výsledky!CO34)</f>
        <v>20</v>
      </c>
      <c r="W26" s="92" t="str">
        <f>IF(ISBLANK(Výsledky!$CV$3),"",Výsledky!CV34)</f>
        <v>-</v>
      </c>
      <c r="X26" s="92" t="str">
        <f>IF(ISBLANK(Výsledky!$DC$3),"",Výsledky!DC34)</f>
        <v>-</v>
      </c>
      <c r="Y26" s="92">
        <f>IF(ISBLANK(Výsledky!$DJ$3),"",Výsledky!DJ34)</f>
        <v>40</v>
      </c>
      <c r="Z26" s="92">
        <f>IF(ISBLANK(Výsledky!$DQ$3),"",Výsledky!DQ34)</f>
        <v>20</v>
      </c>
      <c r="AA26" s="92">
        <f>IF(ISBLANK(Výsledky!$DX$3),"",Výsledky!DX34)</f>
        <v>0</v>
      </c>
      <c r="AB26" s="92">
        <f>IF(ISBLANK(Výsledky!$EE$3),"",Výsledky!EE34)</f>
        <v>50</v>
      </c>
      <c r="AC26" s="92">
        <f>IF(ISBLANK(Výsledky!$EL$3),"",Výsledky!EL34)</f>
        <v>20</v>
      </c>
      <c r="AD26" s="92">
        <f>IF(ISBLANK(Výsledky!$ES$3),"",Výsledky!ES34)</f>
        <v>70</v>
      </c>
      <c r="AE26" s="92">
        <f>IF(ISBLANK(Výsledky!$EZ$3),"",Výsledky!EZ34)</f>
        <v>100</v>
      </c>
      <c r="AF26" s="92">
        <f>IF(ISBLANK(Výsledky!$FG$3),"",Výsledky!FG34)</f>
        <v>0</v>
      </c>
      <c r="AG26" s="92" t="str">
        <f>IF(ISBLANK(Výsledky!$FN$3),"",Výsledky!FN34)</f>
        <v>-</v>
      </c>
      <c r="AH26" s="92">
        <f>IF(ISBLANK(Výsledky!$FU$3),"",Výsledky!FU34)</f>
        <v>40</v>
      </c>
      <c r="AI26" s="92">
        <f>IF(ISBLANK(Výsledky!$GB$3),"",Výsledky!GB34)</f>
        <v>70</v>
      </c>
      <c r="AJ26" s="92">
        <f>IF(ISBLANK(Výsledky!$GI$3),"",Výsledky!GI34)</f>
        <v>20</v>
      </c>
      <c r="AK26" s="92">
        <f>IF(ISBLANK(Výsledky!$GP$3),"",Výsledky!GP34)</f>
        <v>30</v>
      </c>
      <c r="AL26" s="92" t="str">
        <f>IF(ISBLANK(Výsledky!$GW$3),"",Výsledky!GW34)</f>
        <v>-</v>
      </c>
      <c r="AM26" s="92">
        <f>IF(ISBLANK(Výsledky!$HD$3),"",Výsledky!HD34)</f>
        <v>30</v>
      </c>
      <c r="AN26" s="92">
        <f>IF(ISBLANK(Výsledky!$HK$3),"",Výsledky!HK34)</f>
        <v>0</v>
      </c>
      <c r="AO26" s="92">
        <f>IF(ISBLANK(Výsledky!$HR$3),"",Výsledky!HR34)</f>
        <v>0</v>
      </c>
      <c r="AP26" s="92" t="str">
        <f>IF(ISBLANK(Výsledky!$HY$3),"",Výsledky!HY34)</f>
        <v/>
      </c>
      <c r="AQ26" s="92">
        <f>IF(ISBLANK(Výsledky!$IF$3),"",Výsledky!IF34)</f>
        <v>0</v>
      </c>
      <c r="AR26" s="92" t="str">
        <f>IF(ISBLANK(Výsledky!$IM$3),"",Výsledky!IM34)</f>
        <v/>
      </c>
      <c r="AS26" s="92">
        <f>IF(ISBLANK(Výsledky!$IT$3),"",Výsledky!IT34)</f>
        <v>0</v>
      </c>
      <c r="AT26" s="92">
        <f>IF(ISBLANK(Výsledky!$JA$3),"",Výsledky!JA34)</f>
        <v>100</v>
      </c>
      <c r="AU26" s="92">
        <f>IF(ISBLANK(Výsledky!$JH$3),"",Výsledky!JH34)</f>
        <v>20</v>
      </c>
      <c r="AV26" s="92">
        <f>IF(ISBLANK(Výsledky!$JO$3),"",Výsledky!JO34)</f>
        <v>90</v>
      </c>
      <c r="AW26" s="92">
        <f>IF(ISBLANK(Výsledky!$JV$3),"",Výsledky!JV34)</f>
        <v>0</v>
      </c>
      <c r="AX26" s="92" t="str">
        <f>IF(ISBLANK(Výsledky!$KC$3),"",Výsledky!KC34)</f>
        <v/>
      </c>
      <c r="AY26" s="92" t="str">
        <f>IF(ISBLANK(Výsledky!$KJ$3),"",Výsledky!KJ34)</f>
        <v/>
      </c>
      <c r="AZ26" s="92">
        <f>IF(ISBLANK(Výsledky!$KQ$3),"",Výsledky!KQ34)</f>
        <v>40</v>
      </c>
      <c r="BA26" s="92">
        <f>IF(ISBLANK(Výsledky!$KX$3),"",Výsledky!KX34)</f>
        <v>0</v>
      </c>
      <c r="BB26" s="92">
        <f>IF(ISBLANK(Výsledky!$LE$3),"",Výsledky!LE34)</f>
        <v>0</v>
      </c>
      <c r="BC26" s="92" t="str">
        <f>IF(ISBLANK(Výsledky!$LL$3),"",Výsledky!LL34)</f>
        <v/>
      </c>
      <c r="BD26" s="92" t="str">
        <f>IF(ISBLANK(Výsledky!$LS$3),"",Výsledky!LS34)</f>
        <v/>
      </c>
      <c r="BE26" s="92" t="str">
        <f>IF(ISBLANK(Výsledky!$LZ$3),"",Výsledky!LZ34)</f>
        <v>-</v>
      </c>
      <c r="BF26" s="92" t="str">
        <f>IF(ISBLANK(Výsledky!$MG$3),"",Výsledky!MG34)</f>
        <v>-</v>
      </c>
      <c r="BG26" s="92" t="str">
        <f>IF(ISBLANK(Výsledky!$MN$3),"",Výsledky!MN34)</f>
        <v/>
      </c>
      <c r="BH26" s="92" t="str">
        <f>IF(ISBLANK(Výsledky!$MU$3),"",Výsledky!MU34)</f>
        <v>-</v>
      </c>
      <c r="BI26" s="92" t="str">
        <f>IF(ISBLANK(Výsledky!$NB$3),"",Výsledky!NB34)</f>
        <v/>
      </c>
      <c r="BJ26" s="92" t="str">
        <f>IF(ISBLANK(Výsledky!$NI$3),"",Výsledky!NI34)</f>
        <v>-</v>
      </c>
      <c r="BK26" s="92" t="str">
        <f>IF(ISBLANK(Výsledky!$NP$3),"",Výsledky!NP34)</f>
        <v/>
      </c>
      <c r="BL26" s="92" t="str">
        <f>IF(ISBLANK(Výsledky!$NW$3),"",Výsledky!NW34)</f>
        <v>-</v>
      </c>
      <c r="BM26" s="92" t="str">
        <f>IF(ISBLANK(Výsledky!$OD$3),"",Výsledky!OD34)</f>
        <v>-</v>
      </c>
      <c r="BN26" s="92" t="str">
        <f>IF(ISBLANK(Výsledky!$OK$3),"",Výsledky!OK34)</f>
        <v/>
      </c>
      <c r="BO26" s="92" t="str">
        <f>IF(ISBLANK(Výsledky!$OR$3),"",Výsledky!OR34)</f>
        <v/>
      </c>
      <c r="BP26" s="92" t="str">
        <f>IF(ISBLANK(Výsledky!$OY$3),"",Výsledky!OY34)</f>
        <v/>
      </c>
      <c r="BQ26" s="92" t="str">
        <f>IF(ISBLANK(Výsledky!$PF$3),"",Výsledky!PF34)</f>
        <v/>
      </c>
      <c r="BR26" s="92" t="str">
        <f>IF(ISBLANK(Výsledky!$PM$3),"",Výsledky!PM34)</f>
        <v/>
      </c>
      <c r="BS26" s="92" t="str">
        <f>IF(ISBLANK(Výsledky!$PT$3),"",Výsledky!PT34)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>
        <f t="shared" si="55"/>
        <v>77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7" t="s">
        <v>117</v>
      </c>
      <c r="C27" s="113">
        <f>Tipy!A7</f>
        <v>32</v>
      </c>
      <c r="D27" s="108" t="str">
        <f>IF(Tipy!B7="","",Tipy!B7)</f>
        <v>Alex LFC</v>
      </c>
      <c r="E27" s="109">
        <f>SUM(F27:J27)</f>
        <v>990</v>
      </c>
      <c r="F27" s="104">
        <f>IF(ISBLANK(Výsledky!$I$3),"-",SUM(K27:P27,R27,T27:U27,W27,Y27:AA27,AC27,AE27,AG27,AI27:AK27,AN27:AO27,AS27:AT27,AV27:AW27,AZ27,BB27:BC27,BE27:BF27,BH27,BJ27,BL27:BN27,BP27,BR27:BS27))</f>
        <v>730</v>
      </c>
      <c r="G27" s="90">
        <f>IF(ISBLANK(Výsledky!$BF$3),"-",SUM(Q27,V27,X27,S27,AB27,AD27,AU27,BA27,BG27,BI27,BO27,BQ27,BU27))</f>
        <v>150</v>
      </c>
      <c r="H27" s="90">
        <f>IF(ISBLANK(Výsledky!$FG$3),"-",SUM(AF27,AH27,AP27,AR27,AX27))</f>
        <v>40</v>
      </c>
      <c r="I27" s="93">
        <f>IF(ISBLANK(Výsledky!$GW$3),"-",SUM(AL27,AM27,AQ27,AY27,BD27,BK27,BT27))</f>
        <v>30</v>
      </c>
      <c r="J27" s="94">
        <f>IF(ISBLANK(Výsledky!$I$3),"",Výsledky!I13)</f>
        <v>40</v>
      </c>
      <c r="K27" s="92">
        <f>IF(ISBLANK(Výsledky!$P$3),"",Výsledky!P13)</f>
        <v>20</v>
      </c>
      <c r="L27" s="92">
        <f>IF(ISBLANK(Výsledky!$W$3),"",Výsledky!W13)</f>
        <v>0</v>
      </c>
      <c r="M27" s="92">
        <f>IF(ISBLANK(Výsledky!$AD$3),"",Výsledky!AD13)</f>
        <v>20</v>
      </c>
      <c r="N27" s="92">
        <f>IF(ISBLANK(Výsledky!$AK$3),"",Výsledky!AK13)</f>
        <v>20</v>
      </c>
      <c r="O27" s="92">
        <f>IF(ISBLANK(Výsledky!$AR$3),"",Výsledky!AR13)</f>
        <v>60</v>
      </c>
      <c r="P27" s="92">
        <f>IF(ISBLANK(Výsledky!$AY$3),"",Výsledky!AY13)</f>
        <v>0</v>
      </c>
      <c r="Q27" s="92">
        <f>IF(ISBLANK(Výsledky!$BF$3),"",Výsledky!BF13)</f>
        <v>0</v>
      </c>
      <c r="R27" s="92">
        <f>IF(ISBLANK(Výsledky!$BM$3),"",Výsledky!BM13)</f>
        <v>30</v>
      </c>
      <c r="S27" s="92">
        <f>IF(ISBLANK(Výsledky!$BT$3),"",Výsledky!BT13)</f>
        <v>40</v>
      </c>
      <c r="T27" s="92" t="str">
        <f>IF(ISBLANK(Výsledky!$CA$3),"",Výsledky!CA13)</f>
        <v>-</v>
      </c>
      <c r="U27" s="92">
        <f>IF(ISBLANK(Výsledky!$CH$3),"",Výsledky!CH13)</f>
        <v>20</v>
      </c>
      <c r="V27" s="92" t="str">
        <f>IF(ISBLANK(Výsledky!$CO$3),"",Výsledky!CO13)</f>
        <v>-</v>
      </c>
      <c r="W27" s="92">
        <f>IF(ISBLANK(Výsledky!$CV$3),"",Výsledky!CV13)</f>
        <v>30</v>
      </c>
      <c r="X27" s="92">
        <f>IF(ISBLANK(Výsledky!$DC$3),"",Výsledky!DC13)</f>
        <v>60</v>
      </c>
      <c r="Y27" s="92">
        <f>IF(ISBLANK(Výsledky!$DJ$3),"",Výsledky!DJ13)</f>
        <v>0</v>
      </c>
      <c r="Z27" s="92">
        <f>IF(ISBLANK(Výsledky!$DQ$3),"",Výsledky!DQ13)</f>
        <v>10</v>
      </c>
      <c r="AA27" s="92">
        <f>IF(ISBLANK(Výsledky!$DX$3),"",Výsledky!DX13)</f>
        <v>0</v>
      </c>
      <c r="AB27" s="92">
        <f>IF(ISBLANK(Výsledky!$EE$3),"",Výsledky!EE13)</f>
        <v>40</v>
      </c>
      <c r="AC27" s="92">
        <f>IF(ISBLANK(Výsledky!$EL$3),"",Výsledky!EL13)</f>
        <v>30</v>
      </c>
      <c r="AD27" s="92">
        <f>IF(ISBLANK(Výsledky!$ES$3),"",Výsledky!ES13)</f>
        <v>0</v>
      </c>
      <c r="AE27" s="92">
        <f>IF(ISBLANK(Výsledky!$EZ$3),"",Výsledky!EZ13)</f>
        <v>30</v>
      </c>
      <c r="AF27" s="92">
        <f>IF(ISBLANK(Výsledky!$FG$3),"",Výsledky!FG13)</f>
        <v>0</v>
      </c>
      <c r="AG27" s="92">
        <f>IF(ISBLANK(Výsledky!$FN$3),"",Výsledky!FN13)</f>
        <v>40</v>
      </c>
      <c r="AH27" s="92">
        <f>IF(ISBLANK(Výsledky!$FU$3),"",Výsledky!FU13)</f>
        <v>40</v>
      </c>
      <c r="AI27" s="92">
        <f>IF(ISBLANK(Výsledky!$GB$3),"",Výsledky!GB13)</f>
        <v>20</v>
      </c>
      <c r="AJ27" s="92" t="str">
        <f>IF(ISBLANK(Výsledky!$GI$3),"",Výsledky!GI13)</f>
        <v>-</v>
      </c>
      <c r="AK27" s="92">
        <f>IF(ISBLANK(Výsledky!$GP$3),"",Výsledky!GP13)</f>
        <v>0</v>
      </c>
      <c r="AL27" s="92">
        <f>IF(ISBLANK(Výsledky!$GW$3),"",Výsledky!GW13)</f>
        <v>20</v>
      </c>
      <c r="AM27" s="92">
        <f>IF(ISBLANK(Výsledky!$HD$3),"",Výsledky!HD13)</f>
        <v>10</v>
      </c>
      <c r="AN27" s="92">
        <f>IF(ISBLANK(Výsledky!$HK$3),"",Výsledky!HK13)</f>
        <v>0</v>
      </c>
      <c r="AO27" s="92" t="str">
        <f>IF(ISBLANK(Výsledky!$HR$3),"",Výsledky!HR13)</f>
        <v>-</v>
      </c>
      <c r="AP27" s="92" t="str">
        <f>IF(ISBLANK(Výsledky!$HY$3),"",Výsledky!HY13)</f>
        <v/>
      </c>
      <c r="AQ27" s="92">
        <f>IF(ISBLANK(Výsledky!$IF$3),"",Výsledky!IF13)</f>
        <v>0</v>
      </c>
      <c r="AR27" s="92" t="str">
        <f>IF(ISBLANK(Výsledky!$IM$3),"",Výsledky!IM13)</f>
        <v/>
      </c>
      <c r="AS27" s="92">
        <f>IF(ISBLANK(Výsledky!$IT$3),"",Výsledky!IT13)</f>
        <v>0</v>
      </c>
      <c r="AT27" s="92">
        <f>IF(ISBLANK(Výsledky!$JA$3),"",Výsledky!JA13)</f>
        <v>50</v>
      </c>
      <c r="AU27" s="92">
        <f>IF(ISBLANK(Výsledky!$JH$3),"",Výsledky!JH13)</f>
        <v>0</v>
      </c>
      <c r="AV27" s="92">
        <f>IF(ISBLANK(Výsledky!$JO$3),"",Výsledky!JO13)</f>
        <v>50</v>
      </c>
      <c r="AW27" s="92">
        <f>IF(ISBLANK(Výsledky!$JV$3),"",Výsledky!JV13)</f>
        <v>0</v>
      </c>
      <c r="AX27" s="92" t="str">
        <f>IF(ISBLANK(Výsledky!$KC$3),"",Výsledky!KC13)</f>
        <v/>
      </c>
      <c r="AY27" s="92" t="str">
        <f>IF(ISBLANK(Výsledky!$KJ$3),"",Výsledky!KJ13)</f>
        <v/>
      </c>
      <c r="AZ27" s="92">
        <f>IF(ISBLANK(Výsledky!$KQ$3),"",Výsledky!KQ13)</f>
        <v>40</v>
      </c>
      <c r="BA27" s="92">
        <f>IF(ISBLANK(Výsledky!$KX$3),"",Výsledky!KX13)</f>
        <v>10</v>
      </c>
      <c r="BB27" s="92">
        <f>IF(ISBLANK(Výsledky!$LE$3),"",Výsledky!LE13)</f>
        <v>0</v>
      </c>
      <c r="BC27" s="92" t="str">
        <f>IF(ISBLANK(Výsledky!$LL$3),"",Výsledky!LL13)</f>
        <v/>
      </c>
      <c r="BD27" s="92" t="str">
        <f>IF(ISBLANK(Výsledky!$LS$3),"",Výsledky!LS13)</f>
        <v/>
      </c>
      <c r="BE27" s="92">
        <f>IF(ISBLANK(Výsledky!$LZ$3),"",Výsledky!LZ13)</f>
        <v>0</v>
      </c>
      <c r="BF27" s="92">
        <f>IF(ISBLANK(Výsledky!$MG$3),"",Výsledky!MG13)</f>
        <v>20</v>
      </c>
      <c r="BG27" s="92" t="str">
        <f>IF(ISBLANK(Výsledky!$MN$3),"",Výsledky!MN13)</f>
        <v/>
      </c>
      <c r="BH27" s="92">
        <f>IF(ISBLANK(Výsledky!$MU$3),"",Výsledky!MU13)</f>
        <v>60</v>
      </c>
      <c r="BI27" s="92" t="str">
        <f>IF(ISBLANK(Výsledky!$NB$3),"",Výsledky!NB13)</f>
        <v/>
      </c>
      <c r="BJ27" s="92">
        <f>IF(ISBLANK(Výsledky!$NI$3),"",Výsledky!NI13)</f>
        <v>50</v>
      </c>
      <c r="BK27" s="92" t="str">
        <f>IF(ISBLANK(Výsledky!$NP$3),"",Výsledky!NP13)</f>
        <v/>
      </c>
      <c r="BL27" s="92">
        <f>IF(ISBLANK(Výsledky!$NW$3),"",Výsledky!NW13)</f>
        <v>60</v>
      </c>
      <c r="BM27" s="92">
        <f>IF(ISBLANK(Výsledky!$OD$3),"",Výsledky!OD13)</f>
        <v>70</v>
      </c>
      <c r="BN27" s="92" t="str">
        <f>IF(ISBLANK(Výsledky!$OK$3),"",Výsledky!OK13)</f>
        <v/>
      </c>
      <c r="BO27" s="92" t="str">
        <f>IF(ISBLANK(Výsledky!$OR$3),"",Výsledky!OR13)</f>
        <v/>
      </c>
      <c r="BP27" s="92" t="str">
        <f>IF(ISBLANK(Výsledky!$OY$3),"",Výsledky!OY13)</f>
        <v/>
      </c>
      <c r="BQ27" s="92" t="str">
        <f>IF(ISBLANK(Výsledky!$PF$3),"",Výsledky!PF13)</f>
        <v/>
      </c>
      <c r="BR27" s="92" t="str">
        <f>IF(ISBLANK(Výsledky!$PM$3),"",Výsledky!PM13)</f>
        <v/>
      </c>
      <c r="BS27" s="92" t="str">
        <f>IF(ISBLANK(Výsledky!$PT$3),"",Výsledky!PT13)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>
        <f t="shared" si="55"/>
        <v>62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7" t="s">
        <v>118</v>
      </c>
      <c r="C28" s="113">
        <f>Tipy!A79</f>
        <v>25</v>
      </c>
      <c r="D28" s="108" t="str">
        <f>IF(Tipy!B79="","",Tipy!B79)</f>
        <v>wasco</v>
      </c>
      <c r="E28" s="109">
        <f>SUM(F28:J28)</f>
        <v>980</v>
      </c>
      <c r="F28" s="104">
        <f>IF(ISBLANK(Výsledky!$I$3),"-",SUM(K28:P28,R28,T28:U28,W28,Y28:AA28,AC28,AE28,AG28,AI28:AK28,AN28:AO28,AS28:AT28,AV28:AW28,AZ28,BB28:BC28,BE28:BF28,BH28,BJ28,BL28:BN28,BP28,BR28:BS28))</f>
        <v>720</v>
      </c>
      <c r="G28" s="90">
        <f>IF(ISBLANK(Výsledky!$BF$3),"-",SUM(Q28,V28,X28,S28,AB28,AD28,AU28,BA28,BG28,BI28,BO28,BQ28,BU28))</f>
        <v>220</v>
      </c>
      <c r="H28" s="90">
        <f>IF(ISBLANK(Výsledky!$FG$3),"-",SUM(AF28,AH28,AP28,AR28,AX28))</f>
        <v>20</v>
      </c>
      <c r="I28" s="93">
        <f>IF(ISBLANK(Výsledky!$GW$3),"-",SUM(AL28,AM28,AQ28,AY28,BD28,BK28,BT28))</f>
        <v>20</v>
      </c>
      <c r="J28" s="94">
        <f>IF(ISBLANK(Výsledky!$I$3),"",Výsledky!I85)</f>
        <v>0</v>
      </c>
      <c r="K28" s="92">
        <f>IF(ISBLANK(Výsledky!$P$3),"",Výsledky!P85)</f>
        <v>20</v>
      </c>
      <c r="L28" s="92">
        <f>IF(ISBLANK(Výsledky!$W$3),"",Výsledky!W85)</f>
        <v>0</v>
      </c>
      <c r="M28" s="92">
        <f>IF(ISBLANK(Výsledky!$AD$3),"",Výsledky!AD85)</f>
        <v>0</v>
      </c>
      <c r="N28" s="92">
        <f>IF(ISBLANK(Výsledky!$AK$3),"",Výsledky!AK85)</f>
        <v>20</v>
      </c>
      <c r="O28" s="92">
        <f>IF(ISBLANK(Výsledky!$AR$3),"",Výsledky!AR85)</f>
        <v>50</v>
      </c>
      <c r="P28" s="92">
        <f>IF(ISBLANK(Výsledky!$AY$3),"",Výsledky!AY85)</f>
        <v>0</v>
      </c>
      <c r="Q28" s="92">
        <f>IF(ISBLANK(Výsledky!$BF$3),"",Výsledky!BF85)</f>
        <v>0</v>
      </c>
      <c r="R28" s="92">
        <f>IF(ISBLANK(Výsledky!$BM$3),"",Výsledky!BM85)</f>
        <v>60</v>
      </c>
      <c r="S28" s="92">
        <f>IF(ISBLANK(Výsledky!$BT$3),"",Výsledky!BT85)</f>
        <v>60</v>
      </c>
      <c r="T28" s="92">
        <f>IF(ISBLANK(Výsledky!$CA$3),"",Výsledky!CA85)</f>
        <v>0</v>
      </c>
      <c r="U28" s="92">
        <f>IF(ISBLANK(Výsledky!$CH$3),"",Výsledky!CH85)</f>
        <v>0</v>
      </c>
      <c r="V28" s="92">
        <f>IF(ISBLANK(Výsledky!$CO$3),"",Výsledky!CO85)</f>
        <v>20</v>
      </c>
      <c r="W28" s="92">
        <f>IF(ISBLANK(Výsledky!$CV$3),"",Výsledky!CV85)</f>
        <v>10</v>
      </c>
      <c r="X28" s="92">
        <f>IF(ISBLANK(Výsledky!$DC$3),"",Výsledky!DC85)</f>
        <v>70</v>
      </c>
      <c r="Y28" s="92">
        <f>IF(ISBLANK(Výsledky!$DJ$3),"",Výsledky!DJ85)</f>
        <v>20</v>
      </c>
      <c r="Z28" s="92">
        <f>IF(ISBLANK(Výsledky!$DQ$3),"",Výsledky!DQ85)</f>
        <v>20</v>
      </c>
      <c r="AA28" s="92" t="str">
        <f>IF(ISBLANK(Výsledky!$DX$3),"",Výsledky!DX85)</f>
        <v>-</v>
      </c>
      <c r="AB28" s="92">
        <f>IF(ISBLANK(Výsledky!$EE$3),"",Výsledky!EE85)</f>
        <v>50</v>
      </c>
      <c r="AC28" s="92">
        <f>IF(ISBLANK(Výsledky!$EL$3),"",Výsledky!EL85)</f>
        <v>20</v>
      </c>
      <c r="AD28" s="92">
        <f>IF(ISBLANK(Výsledky!$ES$3),"",Výsledky!ES85)</f>
        <v>20</v>
      </c>
      <c r="AE28" s="92">
        <f>IF(ISBLANK(Výsledky!$EZ$3),"",Výsledky!EZ85)</f>
        <v>80</v>
      </c>
      <c r="AF28" s="92">
        <f>IF(ISBLANK(Výsledky!$FG$3),"",Výsledky!FG85)</f>
        <v>0</v>
      </c>
      <c r="AG28" s="92">
        <f>IF(ISBLANK(Výsledky!$FN$3),"",Výsledky!FN85)</f>
        <v>50</v>
      </c>
      <c r="AH28" s="92">
        <f>IF(ISBLANK(Výsledky!$FU$3),"",Výsledky!FU85)</f>
        <v>20</v>
      </c>
      <c r="AI28" s="92" t="str">
        <f>IF(ISBLANK(Výsledky!$GB$3),"",Výsledky!GB85)</f>
        <v>-</v>
      </c>
      <c r="AJ28" s="92">
        <f>IF(ISBLANK(Výsledky!$GI$3),"",Výsledky!GI85)</f>
        <v>20</v>
      </c>
      <c r="AK28" s="92">
        <f>IF(ISBLANK(Výsledky!$GP$3),"",Výsledky!GP85)</f>
        <v>30</v>
      </c>
      <c r="AL28" s="92">
        <f>IF(ISBLANK(Výsledky!$GW$3),"",Výsledky!GW85)</f>
        <v>0</v>
      </c>
      <c r="AM28" s="92">
        <f>IF(ISBLANK(Výsledky!$HD$3),"",Výsledky!HD85)</f>
        <v>20</v>
      </c>
      <c r="AN28" s="92">
        <f>IF(ISBLANK(Výsledky!$HK$3),"",Výsledky!HK85)</f>
        <v>0</v>
      </c>
      <c r="AO28" s="92">
        <f>IF(ISBLANK(Výsledky!$HR$3),"",Výsledky!HR85)</f>
        <v>0</v>
      </c>
      <c r="AP28" s="92" t="str">
        <f>IF(ISBLANK(Výsledky!$HY$3),"",Výsledky!HY85)</f>
        <v/>
      </c>
      <c r="AQ28" s="92">
        <f>IF(ISBLANK(Výsledky!$IF$3),"",Výsledky!IF85)</f>
        <v>0</v>
      </c>
      <c r="AR28" s="92" t="str">
        <f>IF(ISBLANK(Výsledky!$IM$3),"",Výsledky!IM85)</f>
        <v/>
      </c>
      <c r="AS28" s="92">
        <f>IF(ISBLANK(Výsledky!$IT$3),"",Výsledky!IT85)</f>
        <v>0</v>
      </c>
      <c r="AT28" s="92">
        <f>IF(ISBLANK(Výsledky!$JA$3),"",Výsledky!JA85)</f>
        <v>90</v>
      </c>
      <c r="AU28" s="92">
        <f>IF(ISBLANK(Výsledky!$JH$3),"",Výsledky!JH85)</f>
        <v>0</v>
      </c>
      <c r="AV28" s="92">
        <f>IF(ISBLANK(Výsledky!$JO$3),"",Výsledky!JO85)</f>
        <v>50</v>
      </c>
      <c r="AW28" s="92" t="str">
        <f>IF(ISBLANK(Výsledky!$JV$3),"",Výsledky!JV85)</f>
        <v>-</v>
      </c>
      <c r="AX28" s="92" t="str">
        <f>IF(ISBLANK(Výsledky!$KC$3),"",Výsledky!KC85)</f>
        <v/>
      </c>
      <c r="AY28" s="92" t="str">
        <f>IF(ISBLANK(Výsledky!$KJ$3),"",Výsledky!KJ85)</f>
        <v/>
      </c>
      <c r="AZ28" s="92">
        <f>IF(ISBLANK(Výsledky!$KQ$3),"",Výsledky!KQ85)</f>
        <v>40</v>
      </c>
      <c r="BA28" s="92">
        <f>IF(ISBLANK(Výsledky!$KX$3),"",Výsledky!KX85)</f>
        <v>0</v>
      </c>
      <c r="BB28" s="92">
        <f>IF(ISBLANK(Výsledky!$LE$3),"",Výsledky!LE85)</f>
        <v>0</v>
      </c>
      <c r="BC28" s="92" t="str">
        <f>IF(ISBLANK(Výsledky!$LL$3),"",Výsledky!LL85)</f>
        <v/>
      </c>
      <c r="BD28" s="92" t="str">
        <f>IF(ISBLANK(Výsledky!$LS$3),"",Výsledky!LS85)</f>
        <v/>
      </c>
      <c r="BE28" s="92" t="str">
        <f>IF(ISBLANK(Výsledky!$LZ$3),"",Výsledky!LZ85)</f>
        <v>-</v>
      </c>
      <c r="BF28" s="92">
        <f>IF(ISBLANK(Výsledky!$MG$3),"",Výsledky!MG85)</f>
        <v>40</v>
      </c>
      <c r="BG28" s="92" t="str">
        <f>IF(ISBLANK(Výsledky!$MN$3),"",Výsledky!MN85)</f>
        <v/>
      </c>
      <c r="BH28" s="92">
        <f>IF(ISBLANK(Výsledky!$MU$3),"",Výsledky!MU85)</f>
        <v>70</v>
      </c>
      <c r="BI28" s="92" t="str">
        <f>IF(ISBLANK(Výsledky!$NB$3),"",Výsledky!NB85)</f>
        <v/>
      </c>
      <c r="BJ28" s="92" t="str">
        <f>IF(ISBLANK(Výsledky!$NI$3),"",Výsledky!NI85)</f>
        <v>-</v>
      </c>
      <c r="BK28" s="92" t="str">
        <f>IF(ISBLANK(Výsledky!$NP$3),"",Výsledky!NP85)</f>
        <v/>
      </c>
      <c r="BL28" s="92">
        <f>IF(ISBLANK(Výsledky!$NW$3),"",Výsledky!NW85)</f>
        <v>30</v>
      </c>
      <c r="BM28" s="92" t="str">
        <f>IF(ISBLANK(Výsledky!$OD$3),"",Výsledky!OD85)</f>
        <v>-</v>
      </c>
      <c r="BN28" s="92" t="str">
        <f>IF(ISBLANK(Výsledky!$OK$3),"",Výsledky!OK85)</f>
        <v/>
      </c>
      <c r="BO28" s="92" t="str">
        <f>IF(ISBLANK(Výsledky!$OR$3),"",Výsledky!OR85)</f>
        <v/>
      </c>
      <c r="BP28" s="92" t="str">
        <f>IF(ISBLANK(Výsledky!$OY$3),"",Výsledky!OY85)</f>
        <v/>
      </c>
      <c r="BQ28" s="92" t="str">
        <f>IF(ISBLANK(Výsledky!$PF$3),"",Výsledky!PF85)</f>
        <v/>
      </c>
      <c r="BR28" s="92" t="str">
        <f>IF(ISBLANK(Výsledky!$PM$3),"",Výsledky!PM85)</f>
        <v/>
      </c>
      <c r="BS28" s="92" t="str">
        <f>IF(ISBLANK(Výsledky!$PT$3),"",Výsledky!PT85)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>
        <f t="shared" si="55"/>
        <v>42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7" t="s">
        <v>119</v>
      </c>
      <c r="C29" s="113">
        <f>Tipy!A22</f>
        <v>29</v>
      </c>
      <c r="D29" s="108" t="str">
        <f>IF(Tipy!B22="","",Tipy!B22)</f>
        <v>Fifo</v>
      </c>
      <c r="E29" s="109">
        <f>SUM(F29:J29)</f>
        <v>980</v>
      </c>
      <c r="F29" s="104">
        <f>IF(ISBLANK(Výsledky!$I$3),"-",SUM(K29:P29,R29,T29:U29,W29,Y29:AA29,AC29,AE29,AG29,AI29:AK29,AN29:AO29,AS29:AT29,AV29:AW29,AZ29,BB29:BC29,BE29:BF29,BH29,BJ29,BL29:BN29,BP29,BR29:BS29))</f>
        <v>630</v>
      </c>
      <c r="G29" s="90">
        <f>IF(ISBLANK(Výsledky!$BF$3),"-",SUM(Q29,V29,X29,S29,AB29,AD29,AU29,BA29,BG29,BI29,BO29,BQ29,BU29))</f>
        <v>290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IF(ISBLANK(Výsledky!$I$3),"",Výsledky!I28)</f>
        <v>20</v>
      </c>
      <c r="K29" s="92">
        <f>IF(ISBLANK(Výsledky!$P$3),"",Výsledky!P28)</f>
        <v>20</v>
      </c>
      <c r="L29" s="92">
        <f>IF(ISBLANK(Výsledky!$W$3),"",Výsledky!W28)</f>
        <v>0</v>
      </c>
      <c r="M29" s="92">
        <f>IF(ISBLANK(Výsledky!$AD$3),"",Výsledky!AD28)</f>
        <v>30</v>
      </c>
      <c r="N29" s="92">
        <f>IF(ISBLANK(Výsledky!$AK$3),"",Výsledky!AK28)</f>
        <v>20</v>
      </c>
      <c r="O29" s="92">
        <f>IF(ISBLANK(Výsledky!$AR$3),"",Výsledky!AR28)</f>
        <v>40</v>
      </c>
      <c r="P29" s="92">
        <f>IF(ISBLANK(Výsledky!$AY$3),"",Výsledky!AY28)</f>
        <v>10</v>
      </c>
      <c r="Q29" s="92">
        <f>IF(ISBLANK(Výsledky!$BF$3),"",Výsledky!BF28)</f>
        <v>0</v>
      </c>
      <c r="R29" s="92" t="str">
        <f>IF(ISBLANK(Výsledky!$BM$3),"",Výsledky!BM28)</f>
        <v>-</v>
      </c>
      <c r="S29" s="92">
        <f>IF(ISBLANK(Výsledky!$BT$3),"",Výsledky!BT28)</f>
        <v>40</v>
      </c>
      <c r="T29" s="92" t="str">
        <f>IF(ISBLANK(Výsledky!$CA$3),"",Výsledky!CA28)</f>
        <v>-</v>
      </c>
      <c r="U29" s="92">
        <f>IF(ISBLANK(Výsledky!$CH$3),"",Výsledky!CH28)</f>
        <v>0</v>
      </c>
      <c r="V29" s="92">
        <f>IF(ISBLANK(Výsledky!$CO$3),"",Výsledky!CO28)</f>
        <v>60</v>
      </c>
      <c r="W29" s="92" t="str">
        <f>IF(ISBLANK(Výsledky!$CV$3),"",Výsledky!CV28)</f>
        <v>-</v>
      </c>
      <c r="X29" s="92">
        <f>IF(ISBLANK(Výsledky!$DC$3),"",Výsledky!DC28)</f>
        <v>20</v>
      </c>
      <c r="Y29" s="92">
        <f>IF(ISBLANK(Výsledky!$DJ$3),"",Výsledky!DJ28)</f>
        <v>0</v>
      </c>
      <c r="Z29" s="92">
        <f>IF(ISBLANK(Výsledky!$DQ$3),"",Výsledky!DQ28)</f>
        <v>30</v>
      </c>
      <c r="AA29" s="92">
        <f>IF(ISBLANK(Výsledky!$DX$3),"",Výsledky!DX28)</f>
        <v>0</v>
      </c>
      <c r="AB29" s="92">
        <f>IF(ISBLANK(Výsledky!$EE$3),"",Výsledky!EE28)</f>
        <v>70</v>
      </c>
      <c r="AC29" s="92">
        <f>IF(ISBLANK(Výsledky!$EL$3),"",Výsledky!EL28)</f>
        <v>0</v>
      </c>
      <c r="AD29" s="92">
        <f>IF(ISBLANK(Výsledky!$ES$3),"",Výsledky!ES28)</f>
        <v>20</v>
      </c>
      <c r="AE29" s="92">
        <f>IF(ISBLANK(Výsledky!$EZ$3),"",Výsledky!EZ28)</f>
        <v>80</v>
      </c>
      <c r="AF29" s="92">
        <f>IF(ISBLANK(Výsledky!$FG$3),"",Výsledky!FG28)</f>
        <v>0</v>
      </c>
      <c r="AG29" s="92">
        <f>IF(ISBLANK(Výsledky!$FN$3),"",Výsledky!FN28)</f>
        <v>20</v>
      </c>
      <c r="AH29" s="92">
        <f>IF(ISBLANK(Výsledky!$FU$3),"",Výsledky!FU28)</f>
        <v>20</v>
      </c>
      <c r="AI29" s="92">
        <f>IF(ISBLANK(Výsledky!$GB$3),"",Výsledky!GB28)</f>
        <v>40</v>
      </c>
      <c r="AJ29" s="92">
        <f>IF(ISBLANK(Výsledky!$GI$3),"",Výsledky!GI28)</f>
        <v>30</v>
      </c>
      <c r="AK29" s="92">
        <f>IF(ISBLANK(Výsledky!$GP$3),"",Výsledky!GP28)</f>
        <v>0</v>
      </c>
      <c r="AL29" s="92">
        <f>IF(ISBLANK(Výsledky!$GW$3),"",Výsledky!GW28)</f>
        <v>20</v>
      </c>
      <c r="AM29" s="92">
        <f>IF(ISBLANK(Výsledky!$HD$3),"",Výsledky!HD28)</f>
        <v>0</v>
      </c>
      <c r="AN29" s="92">
        <f>IF(ISBLANK(Výsledky!$HK$3),"",Výsledky!HK28)</f>
        <v>30</v>
      </c>
      <c r="AO29" s="92" t="str">
        <f>IF(ISBLANK(Výsledky!$HR$3),"",Výsledky!HR28)</f>
        <v>-</v>
      </c>
      <c r="AP29" s="92" t="str">
        <f>IF(ISBLANK(Výsledky!$HY$3),"",Výsledky!HY28)</f>
        <v/>
      </c>
      <c r="AQ29" s="92">
        <f>IF(ISBLANK(Výsledky!$IF$3),"",Výsledky!IF28)</f>
        <v>0</v>
      </c>
      <c r="AR29" s="92" t="str">
        <f>IF(ISBLANK(Výsledky!$IM$3),"",Výsledky!IM28)</f>
        <v/>
      </c>
      <c r="AS29" s="92">
        <f>IF(ISBLANK(Výsledky!$IT$3),"",Výsledky!IT28)</f>
        <v>0</v>
      </c>
      <c r="AT29" s="92">
        <f>IF(ISBLANK(Výsledky!$JA$3),"",Výsledky!JA28)</f>
        <v>20</v>
      </c>
      <c r="AU29" s="92">
        <f>IF(ISBLANK(Výsledky!$JH$3),"",Výsledky!JH28)</f>
        <v>20</v>
      </c>
      <c r="AV29" s="92">
        <f>IF(ISBLANK(Výsledky!$JO$3),"",Výsledky!JO28)</f>
        <v>20</v>
      </c>
      <c r="AW29" s="92">
        <f>IF(ISBLANK(Výsledky!$JV$3),"",Výsledky!JV28)</f>
        <v>20</v>
      </c>
      <c r="AX29" s="92" t="str">
        <f>IF(ISBLANK(Výsledky!$KC$3),"",Výsledky!KC28)</f>
        <v/>
      </c>
      <c r="AY29" s="92" t="str">
        <f>IF(ISBLANK(Výsledky!$KJ$3),"",Výsledky!KJ28)</f>
        <v/>
      </c>
      <c r="AZ29" s="92">
        <f>IF(ISBLANK(Výsledky!$KQ$3),"",Výsledky!KQ28)</f>
        <v>20</v>
      </c>
      <c r="BA29" s="92">
        <f>IF(ISBLANK(Výsledky!$KX$3),"",Výsledky!KX28)</f>
        <v>60</v>
      </c>
      <c r="BB29" s="92">
        <f>IF(ISBLANK(Výsledky!$LE$3),"",Výsledky!LE28)</f>
        <v>0</v>
      </c>
      <c r="BC29" s="92" t="str">
        <f>IF(ISBLANK(Výsledky!$LL$3),"",Výsledky!LL28)</f>
        <v/>
      </c>
      <c r="BD29" s="92" t="str">
        <f>IF(ISBLANK(Výsledky!$LS$3),"",Výsledky!LS28)</f>
        <v/>
      </c>
      <c r="BE29" s="92">
        <f>IF(ISBLANK(Výsledky!$LZ$3),"",Výsledky!LZ28)</f>
        <v>0</v>
      </c>
      <c r="BF29" s="92">
        <f>IF(ISBLANK(Výsledky!$MG$3),"",Výsledky!MG28)</f>
        <v>20</v>
      </c>
      <c r="BG29" s="92" t="str">
        <f>IF(ISBLANK(Výsledky!$MN$3),"",Výsledky!MN28)</f>
        <v/>
      </c>
      <c r="BH29" s="92">
        <f>IF(ISBLANK(Výsledky!$MU$3),"",Výsledky!MU28)</f>
        <v>20</v>
      </c>
      <c r="BI29" s="92" t="str">
        <f>IF(ISBLANK(Výsledky!$NB$3),"",Výsledky!NB28)</f>
        <v/>
      </c>
      <c r="BJ29" s="92">
        <f>IF(ISBLANK(Výsledky!$NI$3),"",Výsledky!NI28)</f>
        <v>40</v>
      </c>
      <c r="BK29" s="92" t="str">
        <f>IF(ISBLANK(Výsledky!$NP$3),"",Výsledky!NP28)</f>
        <v/>
      </c>
      <c r="BL29" s="92">
        <f>IF(ISBLANK(Výsledky!$NW$3),"",Výsledky!NW28)</f>
        <v>60</v>
      </c>
      <c r="BM29" s="92">
        <f>IF(ISBLANK(Výsledky!$OD$3),"",Výsledky!OD28)</f>
        <v>60</v>
      </c>
      <c r="BN29" s="92" t="str">
        <f>IF(ISBLANK(Výsledky!$OK$3),"",Výsledky!OK28)</f>
        <v/>
      </c>
      <c r="BO29" s="92" t="str">
        <f>IF(ISBLANK(Výsledky!$OR$3),"",Výsledky!OR28)</f>
        <v/>
      </c>
      <c r="BP29" s="92" t="str">
        <f>IF(ISBLANK(Výsledky!$OY$3),"",Výsledky!OY28)</f>
        <v/>
      </c>
      <c r="BQ29" s="92" t="str">
        <f>IF(ISBLANK(Výsledky!$PF$3),"",Výsledky!PF28)</f>
        <v/>
      </c>
      <c r="BR29" s="92" t="str">
        <f>IF(ISBLANK(Výsledky!$PM$3),"",Výsledky!PM28)</f>
        <v/>
      </c>
      <c r="BS29" s="92" t="str">
        <f>IF(ISBLANK(Výsledky!$PT$3),"",Výsledky!PT28)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>
        <f t="shared" si="55"/>
        <v>35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7" t="s">
        <v>120</v>
      </c>
      <c r="C30" s="113">
        <f>Tipy!A63</f>
        <v>51</v>
      </c>
      <c r="D30" s="108" t="str">
        <f>IF(Tipy!B63="","",Tipy!B63)</f>
        <v>Robbie66Fowler</v>
      </c>
      <c r="E30" s="109">
        <f>SUM(F30:J30)</f>
        <v>970</v>
      </c>
      <c r="F30" s="104">
        <f>IF(ISBLANK(Výsledky!$I$3),"-",SUM(K30:P30,R30,T30:U30,W30,Y30:AA30,AC30,AE30,AG30,AI30:AK30,AN30:AO30,AS30:AT30,AV30:AW30,AZ30,BB30:BC30,BE30:BF30,BH30,BJ30,BL30:BN30,BP30,BR30:BS30))</f>
        <v>670</v>
      </c>
      <c r="G30" s="90">
        <f>IF(ISBLANK(Výsledky!$BF$3),"-",SUM(Q30,V30,X30,S30,AB30,AD30,AU30,BA30,BG30,BI30,BO30,BQ30,BU30))</f>
        <v>240</v>
      </c>
      <c r="H30" s="90">
        <f>IF(ISBLANK(Výsledky!$FG$3),"-",SUM(AF30,AH30,AP30,AR30,AX30))</f>
        <v>0</v>
      </c>
      <c r="I30" s="93">
        <f>IF(ISBLANK(Výsledky!$GW$3),"-",SUM(AL30,AM30,AQ30,AY30,BD30,BK30,BT30))</f>
        <v>60</v>
      </c>
      <c r="J30" s="94" t="str">
        <f>IF(ISBLANK(Výsledky!$I$3),"",Výsledky!I69)</f>
        <v>-</v>
      </c>
      <c r="K30" s="92">
        <f>IF(ISBLANK(Výsledky!$P$3),"",Výsledky!P69)</f>
        <v>20</v>
      </c>
      <c r="L30" s="92">
        <f>IF(ISBLANK(Výsledky!$W$3),"",Výsledky!W69)</f>
        <v>0</v>
      </c>
      <c r="M30" s="92">
        <f>IF(ISBLANK(Výsledky!$AD$3),"",Výsledky!AD69)</f>
        <v>20</v>
      </c>
      <c r="N30" s="92">
        <f>IF(ISBLANK(Výsledky!$AK$3),"",Výsledky!AK69)</f>
        <v>40</v>
      </c>
      <c r="O30" s="92">
        <f>IF(ISBLANK(Výsledky!$AR$3),"",Výsledky!AR69)</f>
        <v>60</v>
      </c>
      <c r="P30" s="92">
        <f>IF(ISBLANK(Výsledky!$AY$3),"",Výsledky!AY69)</f>
        <v>0</v>
      </c>
      <c r="Q30" s="92">
        <f>IF(ISBLANK(Výsledky!$BF$3),"",Výsledky!BF69)</f>
        <v>20</v>
      </c>
      <c r="R30" s="92">
        <f>IF(ISBLANK(Výsledky!$BM$3),"",Výsledky!BM69)</f>
        <v>40</v>
      </c>
      <c r="S30" s="92">
        <f>IF(ISBLANK(Výsledky!$BT$3),"",Výsledky!BT69)</f>
        <v>90</v>
      </c>
      <c r="T30" s="92">
        <f>IF(ISBLANK(Výsledky!$CA$3),"",Výsledky!CA69)</f>
        <v>0</v>
      </c>
      <c r="U30" s="92">
        <f>IF(ISBLANK(Výsledky!$CH$3),"",Výsledky!CH69)</f>
        <v>0</v>
      </c>
      <c r="V30" s="92">
        <f>IF(ISBLANK(Výsledky!$CO$3),"",Výsledky!CO69)</f>
        <v>20</v>
      </c>
      <c r="W30" s="92">
        <f>IF(ISBLANK(Výsledky!$CV$3),"",Výsledky!CV69)</f>
        <v>60</v>
      </c>
      <c r="X30" s="92">
        <f>IF(ISBLANK(Výsledky!$DC$3),"",Výsledky!DC69)</f>
        <v>50</v>
      </c>
      <c r="Y30" s="92">
        <f>IF(ISBLANK(Výsledky!$DJ$3),"",Výsledky!DJ69)</f>
        <v>0</v>
      </c>
      <c r="Z30" s="92">
        <f>IF(ISBLANK(Výsledky!$DQ$3),"",Výsledky!DQ69)</f>
        <v>20</v>
      </c>
      <c r="AA30" s="92">
        <f>IF(ISBLANK(Výsledky!$DX$3),"",Výsledky!DX69)</f>
        <v>0</v>
      </c>
      <c r="AB30" s="92">
        <f>IF(ISBLANK(Výsledky!$EE$3),"",Výsledky!EE69)</f>
        <v>0</v>
      </c>
      <c r="AC30" s="92">
        <f>IF(ISBLANK(Výsledky!$EL$3),"",Výsledky!EL69)</f>
        <v>0</v>
      </c>
      <c r="AD30" s="92">
        <f>IF(ISBLANK(Výsledky!$ES$3),"",Výsledky!ES69)</f>
        <v>0</v>
      </c>
      <c r="AE30" s="92">
        <f>IF(ISBLANK(Výsledky!$EZ$3),"",Výsledky!EZ69)</f>
        <v>20</v>
      </c>
      <c r="AF30" s="92">
        <f>IF(ISBLANK(Výsledky!$FG$3),"",Výsledky!FG69)</f>
        <v>0</v>
      </c>
      <c r="AG30" s="92">
        <f>IF(ISBLANK(Výsledky!$FN$3),"",Výsledky!FN69)</f>
        <v>80</v>
      </c>
      <c r="AH30" s="92" t="str">
        <f>IF(ISBLANK(Výsledky!$FU$3),"",Výsledky!FU69)</f>
        <v>-</v>
      </c>
      <c r="AI30" s="92">
        <f>IF(ISBLANK(Výsledky!$GB$3),"",Výsledky!GB69)</f>
        <v>20</v>
      </c>
      <c r="AJ30" s="92" t="str">
        <f>IF(ISBLANK(Výsledky!$GI$3),"",Výsledky!GI69)</f>
        <v>-</v>
      </c>
      <c r="AK30" s="92">
        <f>IF(ISBLANK(Výsledky!$GP$3),"",Výsledky!GP69)</f>
        <v>30</v>
      </c>
      <c r="AL30" s="92">
        <f>IF(ISBLANK(Výsledky!$GW$3),"",Výsledky!GW69)</f>
        <v>60</v>
      </c>
      <c r="AM30" s="92">
        <f>IF(ISBLANK(Výsledky!$HD$3),"",Výsledky!HD69)</f>
        <v>0</v>
      </c>
      <c r="AN30" s="92">
        <f>IF(ISBLANK(Výsledky!$HK$3),"",Výsledky!HK69)</f>
        <v>0</v>
      </c>
      <c r="AO30" s="92" t="str">
        <f>IF(ISBLANK(Výsledky!$HR$3),"",Výsledky!HR69)</f>
        <v>-</v>
      </c>
      <c r="AP30" s="92" t="str">
        <f>IF(ISBLANK(Výsledky!$HY$3),"",Výsledky!HY69)</f>
        <v/>
      </c>
      <c r="AQ30" s="92" t="str">
        <f>IF(ISBLANK(Výsledky!$IF$3),"",Výsledky!IF69)</f>
        <v>-</v>
      </c>
      <c r="AR30" s="92" t="str">
        <f>IF(ISBLANK(Výsledky!$IM$3),"",Výsledky!IM69)</f>
        <v/>
      </c>
      <c r="AS30" s="92">
        <f>IF(ISBLANK(Výsledky!$IT$3),"",Výsledky!IT69)</f>
        <v>0</v>
      </c>
      <c r="AT30" s="92">
        <f>IF(ISBLANK(Výsledky!$JA$3),"",Výsledky!JA69)</f>
        <v>0</v>
      </c>
      <c r="AU30" s="92">
        <f>IF(ISBLANK(Výsledky!$JH$3),"",Výsledky!JH69)</f>
        <v>20</v>
      </c>
      <c r="AV30" s="92">
        <f>IF(ISBLANK(Výsledky!$JO$3),"",Výsledky!JO69)</f>
        <v>20</v>
      </c>
      <c r="AW30" s="92">
        <f>IF(ISBLANK(Výsledky!$JV$3),"",Výsledky!JV69)</f>
        <v>20</v>
      </c>
      <c r="AX30" s="92" t="str">
        <f>IF(ISBLANK(Výsledky!$KC$3),"",Výsledky!KC69)</f>
        <v/>
      </c>
      <c r="AY30" s="92" t="str">
        <f>IF(ISBLANK(Výsledky!$KJ$3),"",Výsledky!KJ69)</f>
        <v/>
      </c>
      <c r="AZ30" s="92">
        <f>IF(ISBLANK(Výsledky!$KQ$3),"",Výsledky!KQ69)</f>
        <v>0</v>
      </c>
      <c r="BA30" s="92">
        <f>IF(ISBLANK(Výsledky!$KX$3),"",Výsledky!KX69)</f>
        <v>40</v>
      </c>
      <c r="BB30" s="92">
        <f>IF(ISBLANK(Výsledky!$LE$3),"",Výsledky!LE69)</f>
        <v>0</v>
      </c>
      <c r="BC30" s="92" t="str">
        <f>IF(ISBLANK(Výsledky!$LL$3),"",Výsledky!LL69)</f>
        <v/>
      </c>
      <c r="BD30" s="92" t="str">
        <f>IF(ISBLANK(Výsledky!$LS$3),"",Výsledky!LS69)</f>
        <v/>
      </c>
      <c r="BE30" s="92">
        <f>IF(ISBLANK(Výsledky!$LZ$3),"",Výsledky!LZ69)</f>
        <v>60</v>
      </c>
      <c r="BF30" s="92">
        <f>IF(ISBLANK(Výsledky!$MG$3),"",Výsledky!MG69)</f>
        <v>20</v>
      </c>
      <c r="BG30" s="92" t="str">
        <f>IF(ISBLANK(Výsledky!$MN$3),"",Výsledky!MN69)</f>
        <v/>
      </c>
      <c r="BH30" s="92">
        <f>IF(ISBLANK(Výsledky!$MU$3),"",Výsledky!MU69)</f>
        <v>70</v>
      </c>
      <c r="BI30" s="92" t="str">
        <f>IF(ISBLANK(Výsledky!$NB$3),"",Výsledky!NB69)</f>
        <v/>
      </c>
      <c r="BJ30" s="92">
        <f>IF(ISBLANK(Výsledky!$NI$3),"",Výsledky!NI69)</f>
        <v>40</v>
      </c>
      <c r="BK30" s="92" t="str">
        <f>IF(ISBLANK(Výsledky!$NP$3),"",Výsledky!NP69)</f>
        <v/>
      </c>
      <c r="BL30" s="92">
        <f>IF(ISBLANK(Výsledky!$NW$3),"",Výsledky!NW69)</f>
        <v>30</v>
      </c>
      <c r="BM30" s="92" t="str">
        <f>IF(ISBLANK(Výsledky!$OD$3),"",Výsledky!OD69)</f>
        <v>-</v>
      </c>
      <c r="BN30" s="92" t="str">
        <f>IF(ISBLANK(Výsledky!$OK$3),"",Výsledky!OK69)</f>
        <v/>
      </c>
      <c r="BO30" s="92" t="str">
        <f>IF(ISBLANK(Výsledky!$OR$3),"",Výsledky!OR69)</f>
        <v/>
      </c>
      <c r="BP30" s="92" t="str">
        <f>IF(ISBLANK(Výsledky!$OY$3),"",Výsledky!OY69)</f>
        <v/>
      </c>
      <c r="BQ30" s="92" t="str">
        <f>IF(ISBLANK(Výsledky!$PF$3),"",Výsledky!PF69)</f>
        <v/>
      </c>
      <c r="BR30" s="92" t="str">
        <f>IF(ISBLANK(Výsledky!$PM$3),"",Výsledky!PM69)</f>
        <v/>
      </c>
      <c r="BS30" s="92" t="str">
        <f>IF(ISBLANK(Výsledky!$PT$3),"",Výsledky!PT69)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>
        <f t="shared" si="55"/>
        <v>33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7" t="s">
        <v>121</v>
      </c>
      <c r="C31" s="113">
        <f>Tipy!A34</f>
        <v>9</v>
      </c>
      <c r="D31" s="108" t="str">
        <f>IF(Tipy!B34="","",Tipy!B34)</f>
        <v>Kouba</v>
      </c>
      <c r="E31" s="109">
        <f>SUM(F31:J31)</f>
        <v>930</v>
      </c>
      <c r="F31" s="104">
        <f>IF(ISBLANK(Výsledky!$I$3),"-",SUM(K31:P31,R31,T31:U31,W31,Y31:AA31,AC31,AE31,AG31,AI31:AK31,AN31:AO31,AS31:AT31,AV31:AW31,AZ31,BB31:BC31,BE31:BF31,BH31,BJ31,BL31:BN31,BP31,BR31:BS31))</f>
        <v>630</v>
      </c>
      <c r="G31" s="90">
        <f>IF(ISBLANK(Výsledky!$BF$3),"-",SUM(Q31,V31,X31,S31,AB31,AD31,AU31,BA31,BG31,BI31,BO31,BQ31,BU31))</f>
        <v>260</v>
      </c>
      <c r="H31" s="90">
        <f>IF(ISBLANK(Výsledky!$FG$3),"-",SUM(AF31,AH31,AP31,AR31,AX31))</f>
        <v>20</v>
      </c>
      <c r="I31" s="93">
        <f>IF(ISBLANK(Výsledky!$GW$3),"-",SUM(AL31,AM31,AQ31,AY31,BD31,BK31,BT31))</f>
        <v>20</v>
      </c>
      <c r="J31" s="94">
        <f>IF(ISBLANK(Výsledky!$I$3),"",Výsledky!I40)</f>
        <v>0</v>
      </c>
      <c r="K31" s="92" t="str">
        <f>IF(ISBLANK(Výsledky!$P$3),"",Výsledky!P40)</f>
        <v>-</v>
      </c>
      <c r="L31" s="92">
        <f>IF(ISBLANK(Výsledky!$W$3),"",Výsledky!W40)</f>
        <v>0</v>
      </c>
      <c r="M31" s="92">
        <f>IF(ISBLANK(Výsledky!$AD$3),"",Výsledky!AD40)</f>
        <v>20</v>
      </c>
      <c r="N31" s="92">
        <f>IF(ISBLANK(Výsledky!$AK$3),"",Výsledky!AK40)</f>
        <v>20</v>
      </c>
      <c r="O31" s="92">
        <f>IF(ISBLANK(Výsledky!$AR$3),"",Výsledky!AR40)</f>
        <v>60</v>
      </c>
      <c r="P31" s="92" t="str">
        <f>IF(ISBLANK(Výsledky!$AY$3),"",Výsledky!AY40)</f>
        <v>-</v>
      </c>
      <c r="Q31" s="92">
        <f>IF(ISBLANK(Výsledky!$BF$3),"",Výsledky!BF40)</f>
        <v>0</v>
      </c>
      <c r="R31" s="92">
        <f>IF(ISBLANK(Výsledky!$BM$3),"",Výsledky!BM40)</f>
        <v>80</v>
      </c>
      <c r="S31" s="92">
        <f>IF(ISBLANK(Výsledky!$BT$3),"",Výsledky!BT40)</f>
        <v>60</v>
      </c>
      <c r="T31" s="92">
        <f>IF(ISBLANK(Výsledky!$CA$3),"",Výsledky!CA40)</f>
        <v>0</v>
      </c>
      <c r="U31" s="92">
        <f>IF(ISBLANK(Výsledky!$CH$3),"",Výsledky!CH40)</f>
        <v>0</v>
      </c>
      <c r="V31" s="92">
        <f>IF(ISBLANK(Výsledky!$CO$3),"",Výsledky!CO40)</f>
        <v>80</v>
      </c>
      <c r="W31" s="92">
        <f>IF(ISBLANK(Výsledky!$CV$3),"",Výsledky!CV40)</f>
        <v>30</v>
      </c>
      <c r="X31" s="92">
        <f>IF(ISBLANK(Výsledky!$DC$3),"",Výsledky!DC40)</f>
        <v>60</v>
      </c>
      <c r="Y31" s="92">
        <f>IF(ISBLANK(Výsledky!$DJ$3),"",Výsledky!DJ40)</f>
        <v>40</v>
      </c>
      <c r="Z31" s="92">
        <f>IF(ISBLANK(Výsledky!$DQ$3),"",Výsledky!DQ40)</f>
        <v>20</v>
      </c>
      <c r="AA31" s="92" t="str">
        <f>IF(ISBLANK(Výsledky!$DX$3),"",Výsledky!DX40)</f>
        <v>-</v>
      </c>
      <c r="AB31" s="92">
        <f>IF(ISBLANK(Výsledky!$EE$3),"",Výsledky!EE40)</f>
        <v>20</v>
      </c>
      <c r="AC31" s="92">
        <f>IF(ISBLANK(Výsledky!$EL$3),"",Výsledky!EL40)</f>
        <v>20</v>
      </c>
      <c r="AD31" s="92">
        <f>IF(ISBLANK(Výsledky!$ES$3),"",Výsledky!ES40)</f>
        <v>20</v>
      </c>
      <c r="AE31" s="92">
        <f>IF(ISBLANK(Výsledky!$EZ$3),"",Výsledky!EZ40)</f>
        <v>80</v>
      </c>
      <c r="AF31" s="92">
        <f>IF(ISBLANK(Výsledky!$FG$3),"",Výsledky!FG40)</f>
        <v>0</v>
      </c>
      <c r="AG31" s="92" t="str">
        <f>IF(ISBLANK(Výsledky!$FN$3),"",Výsledky!FN40)</f>
        <v>-</v>
      </c>
      <c r="AH31" s="92">
        <f>IF(ISBLANK(Výsledky!$FU$3),"",Výsledky!FU40)</f>
        <v>20</v>
      </c>
      <c r="AI31" s="92">
        <f>IF(ISBLANK(Výsledky!$GB$3),"",Výsledky!GB40)</f>
        <v>50</v>
      </c>
      <c r="AJ31" s="92">
        <f>IF(ISBLANK(Výsledky!$GI$3),"",Výsledky!GI40)</f>
        <v>30</v>
      </c>
      <c r="AK31" s="92">
        <f>IF(ISBLANK(Výsledky!$GP$3),"",Výsledky!GP40)</f>
        <v>0</v>
      </c>
      <c r="AL31" s="92">
        <f>IF(ISBLANK(Výsledky!$GW$3),"",Výsledky!GW40)</f>
        <v>0</v>
      </c>
      <c r="AM31" s="92">
        <f>IF(ISBLANK(Výsledky!$HD$3),"",Výsledky!HD40)</f>
        <v>20</v>
      </c>
      <c r="AN31" s="92" t="str">
        <f>IF(ISBLANK(Výsledky!$HK$3),"",Výsledky!HK40)</f>
        <v>-</v>
      </c>
      <c r="AO31" s="92">
        <f>IF(ISBLANK(Výsledky!$HR$3),"",Výsledky!HR40)</f>
        <v>0</v>
      </c>
      <c r="AP31" s="92" t="str">
        <f>IF(ISBLANK(Výsledky!$HY$3),"",Výsledky!HY40)</f>
        <v/>
      </c>
      <c r="AQ31" s="92" t="str">
        <f>IF(ISBLANK(Výsledky!$IF$3),"",Výsledky!IF40)</f>
        <v>-</v>
      </c>
      <c r="AR31" s="92" t="str">
        <f>IF(ISBLANK(Výsledky!$IM$3),"",Výsledky!IM40)</f>
        <v/>
      </c>
      <c r="AS31" s="92" t="str">
        <f>IF(ISBLANK(Výsledky!$IT$3),"",Výsledky!IT40)</f>
        <v>-</v>
      </c>
      <c r="AT31" s="92">
        <f>IF(ISBLANK(Výsledky!$JA$3),"",Výsledky!JA40)</f>
        <v>0</v>
      </c>
      <c r="AU31" s="92">
        <f>IF(ISBLANK(Výsledky!$JH$3),"",Výsledky!JH40)</f>
        <v>20</v>
      </c>
      <c r="AV31" s="92">
        <f>IF(ISBLANK(Výsledky!$JO$3),"",Výsledky!JO40)</f>
        <v>0</v>
      </c>
      <c r="AW31" s="92">
        <f>IF(ISBLANK(Výsledky!$JV$3),"",Výsledky!JV40)</f>
        <v>0</v>
      </c>
      <c r="AX31" s="92" t="str">
        <f>IF(ISBLANK(Výsledky!$KC$3),"",Výsledky!KC40)</f>
        <v/>
      </c>
      <c r="AY31" s="92" t="str">
        <f>IF(ISBLANK(Výsledky!$KJ$3),"",Výsledky!KJ40)</f>
        <v/>
      </c>
      <c r="AZ31" s="92">
        <f>IF(ISBLANK(Výsledky!$KQ$3),"",Výsledky!KQ40)</f>
        <v>40</v>
      </c>
      <c r="BA31" s="92">
        <f>IF(ISBLANK(Výsledky!$KX$3),"",Výsledky!KX40)</f>
        <v>0</v>
      </c>
      <c r="BB31" s="92" t="str">
        <f>IF(ISBLANK(Výsledky!$LE$3),"",Výsledky!LE40)</f>
        <v>-</v>
      </c>
      <c r="BC31" s="92" t="str">
        <f>IF(ISBLANK(Výsledky!$LL$3),"",Výsledky!LL40)</f>
        <v/>
      </c>
      <c r="BD31" s="92" t="str">
        <f>IF(ISBLANK(Výsledky!$LS$3),"",Výsledky!LS40)</f>
        <v/>
      </c>
      <c r="BE31" s="92">
        <f>IF(ISBLANK(Výsledky!$LZ$3),"",Výsledky!LZ40)</f>
        <v>20</v>
      </c>
      <c r="BF31" s="92">
        <f>IF(ISBLANK(Výsledky!$MG$3),"",Výsledky!MG40)</f>
        <v>0</v>
      </c>
      <c r="BG31" s="92" t="str">
        <f>IF(ISBLANK(Výsledky!$MN$3),"",Výsledky!MN40)</f>
        <v/>
      </c>
      <c r="BH31" s="92">
        <f>IF(ISBLANK(Výsledky!$MU$3),"",Výsledky!MU40)</f>
        <v>40</v>
      </c>
      <c r="BI31" s="92" t="str">
        <f>IF(ISBLANK(Výsledky!$NB$3),"",Výsledky!NB40)</f>
        <v/>
      </c>
      <c r="BJ31" s="92" t="str">
        <f>IF(ISBLANK(Výsledky!$NI$3),"",Výsledky!NI40)</f>
        <v>-</v>
      </c>
      <c r="BK31" s="92" t="str">
        <f>IF(ISBLANK(Výsledky!$NP$3),"",Výsledky!NP40)</f>
        <v/>
      </c>
      <c r="BL31" s="92">
        <f>IF(ISBLANK(Výsledky!$NW$3),"",Výsledky!NW40)</f>
        <v>10</v>
      </c>
      <c r="BM31" s="92">
        <f>IF(ISBLANK(Výsledky!$OD$3),"",Výsledky!OD40)</f>
        <v>70</v>
      </c>
      <c r="BN31" s="92" t="str">
        <f>IF(ISBLANK(Výsledky!$OK$3),"",Výsledky!OK40)</f>
        <v/>
      </c>
      <c r="BO31" s="92" t="str">
        <f>IF(ISBLANK(Výsledky!$OR$3),"",Výsledky!OR40)</f>
        <v/>
      </c>
      <c r="BP31" s="92" t="str">
        <f>IF(ISBLANK(Výsledky!$OY$3),"",Výsledky!OY40)</f>
        <v/>
      </c>
      <c r="BQ31" s="92" t="str">
        <f>IF(ISBLANK(Výsledky!$PF$3),"",Výsledky!PF40)</f>
        <v/>
      </c>
      <c r="BR31" s="92" t="str">
        <f>IF(ISBLANK(Výsledky!$PM$3),"",Výsledky!PM40)</f>
        <v/>
      </c>
      <c r="BS31" s="92" t="str">
        <f>IF(ISBLANK(Výsledky!$PT$3),"",Výsledky!PT40)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>
        <f t="shared" si="55"/>
        <v>29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910</v>
      </c>
      <c r="F32" s="104">
        <f>IF(ISBLANK(Výsledky!$I$3),"-",SUM(K32:P32,R32,T32:U32,W32,Y32:AA32,AC32,AE32,AG32,AI32:AK32,AN32:AO32,AS32:AT32,AV32:AW32,AZ32,BB32:BC32,BE32:BF32,BH32,BJ32,BL32:BN32,BP32,BR32:BS32))</f>
        <v>680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 t="str">
        <f>IF(ISBLANK(Výsledky!$LL$3),"",Výsledky!LL44)</f>
        <v/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>
        <f>IF(ISBLANK(Výsledky!$NW$3),"",Výsledky!NW44)</f>
        <v>30</v>
      </c>
      <c r="BM32" s="92">
        <f>IF(ISBLANK(Výsledky!$OD$3),"",Výsledky!OD44)</f>
        <v>20</v>
      </c>
      <c r="BN32" s="92" t="str">
        <f>IF(ISBLANK(Výsledky!$OK$3),"",Výsledky!OK44)</f>
        <v/>
      </c>
      <c r="BO32" s="92" t="str">
        <f>IF(ISBLANK(Výsledky!$OR$3),"",Výsledky!OR44)</f>
        <v/>
      </c>
      <c r="BP32" s="92" t="str">
        <f>IF(ISBLANK(Výsledky!$OY$3),"",Výsledky!OY44)</f>
        <v/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>
        <f t="shared" si="55"/>
        <v>65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7" t="s">
        <v>123</v>
      </c>
      <c r="C33" s="113">
        <f>Tipy!A20</f>
        <v>35</v>
      </c>
      <c r="D33" s="108" t="str">
        <f>IF(Tipy!B20="","",Tipy!B20)</f>
        <v>fedd</v>
      </c>
      <c r="E33" s="109">
        <f>SUM(F33:J33)</f>
        <v>900</v>
      </c>
      <c r="F33" s="104">
        <f>IF(ISBLANK(Výsledky!$I$3),"-",SUM(K33:P33,R33,T33:U33,W33,Y33:AA33,AC33,AE33,AG33,AI33:AK33,AN33:AO33,AS33:AT33,AV33:AW33,AZ33,BB33:BC33,BE33:BF33,BH33,BJ33,BL33:BN33,BP33,BR33:BS33))</f>
        <v>580</v>
      </c>
      <c r="G33" s="90">
        <f>IF(ISBLANK(Výsledky!$BF$3),"-",SUM(Q33,V33,X33,S33,AB33,AD33,AU33,BA33,BG33,BI33,BO33,BQ33,BU33))</f>
        <v>190</v>
      </c>
      <c r="H33" s="90">
        <f>IF(ISBLANK(Výsledky!$FG$3),"-",SUM(AF33,AH33,AP33,AR33,AX33))</f>
        <v>50</v>
      </c>
      <c r="I33" s="93">
        <f>IF(ISBLANK(Výsledky!$GW$3),"-",SUM(AL33,AM33,AQ33,AY33,BD33,BK33,BT33))</f>
        <v>30</v>
      </c>
      <c r="J33" s="94">
        <f>IF(ISBLANK(Výsledky!$I$3),"",Výsledky!I26)</f>
        <v>50</v>
      </c>
      <c r="K33" s="92">
        <f>IF(ISBLANK(Výsledky!$P$3),"",Výsledky!P26)</f>
        <v>30</v>
      </c>
      <c r="L33" s="92">
        <f>IF(ISBLANK(Výsledky!$W$3),"",Výsledky!W26)</f>
        <v>0</v>
      </c>
      <c r="M33" s="92">
        <f>IF(ISBLANK(Výsledky!$AD$3),"",Výsledky!AD26)</f>
        <v>20</v>
      </c>
      <c r="N33" s="92">
        <f>IF(ISBLANK(Výsledky!$AK$3),"",Výsledky!AK26)</f>
        <v>20</v>
      </c>
      <c r="O33" s="92">
        <f>IF(ISBLANK(Výsledky!$AR$3),"",Výsledky!AR26)</f>
        <v>10</v>
      </c>
      <c r="P33" s="92">
        <f>IF(ISBLANK(Výsledky!$AY$3),"",Výsledky!AY26)</f>
        <v>0</v>
      </c>
      <c r="Q33" s="92">
        <f>IF(ISBLANK(Výsledky!$BF$3),"",Výsledky!BF26)</f>
        <v>0</v>
      </c>
      <c r="R33" s="92">
        <f>IF(ISBLANK(Výsledky!$BM$3),"",Výsledky!BM26)</f>
        <v>80</v>
      </c>
      <c r="S33" s="92">
        <f>IF(ISBLANK(Výsledky!$BT$3),"",Výsledky!BT26)</f>
        <v>80</v>
      </c>
      <c r="T33" s="92">
        <f>IF(ISBLANK(Výsledky!$CA$3),"",Výsledky!CA26)</f>
        <v>0</v>
      </c>
      <c r="U33" s="92">
        <f>IF(ISBLANK(Výsledky!$CH$3),"",Výsledky!CH26)</f>
        <v>0</v>
      </c>
      <c r="V33" s="92">
        <f>IF(ISBLANK(Výsledky!$CO$3),"",Výsledky!CO26)</f>
        <v>50</v>
      </c>
      <c r="W33" s="92">
        <f>IF(ISBLANK(Výsledky!$CV$3),"",Výsledky!CV26)</f>
        <v>20</v>
      </c>
      <c r="X33" s="92">
        <f>IF(ISBLANK(Výsledky!$DC$3),"",Výsledky!DC26)</f>
        <v>40</v>
      </c>
      <c r="Y33" s="92">
        <f>IF(ISBLANK(Výsledky!$DJ$3),"",Výsledky!DJ26)</f>
        <v>0</v>
      </c>
      <c r="Z33" s="92">
        <f>IF(ISBLANK(Výsledky!$DQ$3),"",Výsledky!DQ26)</f>
        <v>20</v>
      </c>
      <c r="AA33" s="92">
        <f>IF(ISBLANK(Výsledky!$DX$3),"",Výsledky!DX26)</f>
        <v>0</v>
      </c>
      <c r="AB33" s="92">
        <f>IF(ISBLANK(Výsledky!$EE$3),"",Výsledky!EE26)</f>
        <v>0</v>
      </c>
      <c r="AC33" s="92">
        <f>IF(ISBLANK(Výsledky!$EL$3),"",Výsledky!EL26)</f>
        <v>0</v>
      </c>
      <c r="AD33" s="92">
        <f>IF(ISBLANK(Výsledky!$ES$3),"",Výsledky!ES26)</f>
        <v>0</v>
      </c>
      <c r="AE33" s="92">
        <f>IF(ISBLANK(Výsledky!$EZ$3),"",Výsledky!EZ26)</f>
        <v>20</v>
      </c>
      <c r="AF33" s="92">
        <f>IF(ISBLANK(Výsledky!$FG$3),"",Výsledky!FG26)</f>
        <v>0</v>
      </c>
      <c r="AG33" s="92">
        <f>IF(ISBLANK(Výsledky!$FN$3),"",Výsledky!FN26)</f>
        <v>30</v>
      </c>
      <c r="AH33" s="92">
        <f>IF(ISBLANK(Výsledky!$FU$3),"",Výsledky!FU26)</f>
        <v>50</v>
      </c>
      <c r="AI33" s="92" t="str">
        <f>IF(ISBLANK(Výsledky!$GB$3),"",Výsledky!GB26)</f>
        <v>-</v>
      </c>
      <c r="AJ33" s="92">
        <f>IF(ISBLANK(Výsledky!$GI$3),"",Výsledky!GI26)</f>
        <v>30</v>
      </c>
      <c r="AK33" s="92">
        <f>IF(ISBLANK(Výsledky!$GP$3),"",Výsledky!GP26)</f>
        <v>0</v>
      </c>
      <c r="AL33" s="92">
        <f>IF(ISBLANK(Výsledky!$GW$3),"",Výsledky!GW26)</f>
        <v>10</v>
      </c>
      <c r="AM33" s="92">
        <f>IF(ISBLANK(Výsledky!$HD$3),"",Výsledky!HD26)</f>
        <v>20</v>
      </c>
      <c r="AN33" s="92">
        <f>IF(ISBLANK(Výsledky!$HK$3),"",Výsledky!HK26)</f>
        <v>0</v>
      </c>
      <c r="AO33" s="92">
        <f>IF(ISBLANK(Výsledky!$HR$3),"",Výsledky!HR26)</f>
        <v>0</v>
      </c>
      <c r="AP33" s="92" t="str">
        <f>IF(ISBLANK(Výsledky!$HY$3),"",Výsledky!HY26)</f>
        <v/>
      </c>
      <c r="AQ33" s="92">
        <f>IF(ISBLANK(Výsledky!$IF$3),"",Výsledky!IF26)</f>
        <v>0</v>
      </c>
      <c r="AR33" s="92" t="str">
        <f>IF(ISBLANK(Výsledky!$IM$3),"",Výsledky!IM26)</f>
        <v/>
      </c>
      <c r="AS33" s="92">
        <f>IF(ISBLANK(Výsledky!$IT$3),"",Výsledky!IT26)</f>
        <v>0</v>
      </c>
      <c r="AT33" s="92">
        <f>IF(ISBLANK(Výsledky!$JA$3),"",Výsledky!JA26)</f>
        <v>30</v>
      </c>
      <c r="AU33" s="92">
        <f>IF(ISBLANK(Výsledky!$JH$3),"",Výsledky!JH26)</f>
        <v>20</v>
      </c>
      <c r="AV33" s="92">
        <f>IF(ISBLANK(Výsledky!$JO$3),"",Výsledky!JO26)</f>
        <v>20</v>
      </c>
      <c r="AW33" s="92">
        <f>IF(ISBLANK(Výsledky!$JV$3),"",Výsledky!JV26)</f>
        <v>0</v>
      </c>
      <c r="AX33" s="92" t="str">
        <f>IF(ISBLANK(Výsledky!$KC$3),"",Výsledky!KC26)</f>
        <v/>
      </c>
      <c r="AY33" s="92" t="str">
        <f>IF(ISBLANK(Výsledky!$KJ$3),"",Výsledky!KJ26)</f>
        <v/>
      </c>
      <c r="AZ33" s="92">
        <f>IF(ISBLANK(Výsledky!$KQ$3),"",Výsledky!KQ26)</f>
        <v>40</v>
      </c>
      <c r="BA33" s="92">
        <f>IF(ISBLANK(Výsledky!$KX$3),"",Výsledky!KX26)</f>
        <v>0</v>
      </c>
      <c r="BB33" s="92">
        <f>IF(ISBLANK(Výsledky!$LE$3),"",Výsledky!LE26)</f>
        <v>0</v>
      </c>
      <c r="BC33" s="92" t="str">
        <f>IF(ISBLANK(Výsledky!$LL$3),"",Výsledky!LL26)</f>
        <v/>
      </c>
      <c r="BD33" s="92" t="str">
        <f>IF(ISBLANK(Výsledky!$LS$3),"",Výsledky!LS26)</f>
        <v/>
      </c>
      <c r="BE33" s="92">
        <f>IF(ISBLANK(Výsledky!$LZ$3),"",Výsledky!LZ26)</f>
        <v>20</v>
      </c>
      <c r="BF33" s="92">
        <f>IF(ISBLANK(Výsledky!$MG$3),"",Výsledky!MG26)</f>
        <v>0</v>
      </c>
      <c r="BG33" s="92" t="str">
        <f>IF(ISBLANK(Výsledky!$MN$3),"",Výsledky!MN26)</f>
        <v/>
      </c>
      <c r="BH33" s="92">
        <f>IF(ISBLANK(Výsledky!$MU$3),"",Výsledky!MU26)</f>
        <v>70</v>
      </c>
      <c r="BI33" s="92" t="str">
        <f>IF(ISBLANK(Výsledky!$NB$3),"",Výsledky!NB26)</f>
        <v/>
      </c>
      <c r="BJ33" s="92">
        <f>IF(ISBLANK(Výsledky!$NI$3),"",Výsledky!NI26)</f>
        <v>50</v>
      </c>
      <c r="BK33" s="92" t="str">
        <f>IF(ISBLANK(Výsledky!$NP$3),"",Výsledky!NP26)</f>
        <v/>
      </c>
      <c r="BL33" s="92">
        <f>IF(ISBLANK(Výsledky!$NW$3),"",Výsledky!NW26)</f>
        <v>50</v>
      </c>
      <c r="BM33" s="92">
        <f>IF(ISBLANK(Výsledky!$OD$3),"",Výsledky!OD26)</f>
        <v>20</v>
      </c>
      <c r="BN33" s="92" t="str">
        <f>IF(ISBLANK(Výsledky!$OK$3),"",Výsledky!OK26)</f>
        <v/>
      </c>
      <c r="BO33" s="92" t="str">
        <f>IF(ISBLANK(Výsledky!$OR$3),"",Výsledky!OR26)</f>
        <v/>
      </c>
      <c r="BP33" s="92" t="str">
        <f>IF(ISBLANK(Výsledky!$OY$3),"",Výsledky!OY26)</f>
        <v/>
      </c>
      <c r="BQ33" s="92" t="str">
        <f>IF(ISBLANK(Výsledky!$PF$3),"",Výsledky!PF26)</f>
        <v/>
      </c>
      <c r="BR33" s="92" t="str">
        <f>IF(ISBLANK(Výsledky!$PM$3),"",Výsledky!PM26)</f>
        <v/>
      </c>
      <c r="BS33" s="92" t="str">
        <f>IF(ISBLANK(Výsledky!$PT$3),"",Výsledky!PT26)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>
        <f t="shared" si="55"/>
        <v>23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7" t="s">
        <v>124</v>
      </c>
      <c r="C34" s="113">
        <f>Tipy!A53</f>
        <v>5</v>
      </c>
      <c r="D34" s="108" t="str">
        <f>IF(Tipy!B53="","",Tipy!B53)</f>
        <v>Patrik Gálik</v>
      </c>
      <c r="E34" s="109">
        <f>SUM(F34:J34)</f>
        <v>870</v>
      </c>
      <c r="F34" s="104">
        <f>IF(ISBLANK(Výsledky!$I$3),"-",SUM(K34:P34,R34,T34:U34,W34,Y34:AA34,AC34,AE34,AG34,AI34:AK34,AN34:AO34,AS34:AT34,AV34:AW34,AZ34,BB34:BC34,BE34:BF34,BH34,BJ34,BL34:BN34,BP34,BR34:BS34))</f>
        <v>600</v>
      </c>
      <c r="G34" s="90">
        <f>IF(ISBLANK(Výsledky!$BF$3),"-",SUM(Q34,V34,X34,S34,AB34,AD34,AU34,BA34,BG34,BI34,BO34,BQ34,BU34))</f>
        <v>200</v>
      </c>
      <c r="H34" s="90">
        <f>IF(ISBLANK(Výsledky!$FG$3),"-",SUM(AF34,AH34,AP34,AR34,AX34))</f>
        <v>20</v>
      </c>
      <c r="I34" s="93">
        <f>IF(ISBLANK(Výsledky!$GW$3),"-",SUM(AL34,AM34,AQ34,AY34,BD34,BK34,BT34))</f>
        <v>30</v>
      </c>
      <c r="J34" s="94">
        <f>IF(ISBLANK(Výsledky!$I$3),"",Výsledky!I59)</f>
        <v>20</v>
      </c>
      <c r="K34" s="92">
        <f>IF(ISBLANK(Výsledky!$P$3),"",Výsledky!P59)</f>
        <v>20</v>
      </c>
      <c r="L34" s="92">
        <f>IF(ISBLANK(Výsledky!$W$3),"",Výsledky!W59)</f>
        <v>0</v>
      </c>
      <c r="M34" s="92">
        <f>IF(ISBLANK(Výsledky!$AD$3),"",Výsledky!AD59)</f>
        <v>20</v>
      </c>
      <c r="N34" s="92">
        <f>IF(ISBLANK(Výsledky!$AK$3),"",Výsledky!AK59)</f>
        <v>20</v>
      </c>
      <c r="O34" s="92">
        <f>IF(ISBLANK(Výsledky!$AR$3),"",Výsledky!AR59)</f>
        <v>30</v>
      </c>
      <c r="P34" s="92">
        <f>IF(ISBLANK(Výsledky!$AY$3),"",Výsledky!AY59)</f>
        <v>0</v>
      </c>
      <c r="Q34" s="92">
        <f>IF(ISBLANK(Výsledky!$BF$3),"",Výsledky!BF59)</f>
        <v>0</v>
      </c>
      <c r="R34" s="92">
        <f>IF(ISBLANK(Výsledky!$BM$3),"",Výsledky!BM59)</f>
        <v>80</v>
      </c>
      <c r="S34" s="92">
        <f>IF(ISBLANK(Výsledky!$BT$3),"",Výsledky!BT59)</f>
        <v>50</v>
      </c>
      <c r="T34" s="92">
        <f>IF(ISBLANK(Výsledky!$CA$3),"",Výsledky!CA59)</f>
        <v>0</v>
      </c>
      <c r="U34" s="92">
        <f>IF(ISBLANK(Výsledky!$CH$3),"",Výsledky!CH59)</f>
        <v>0</v>
      </c>
      <c r="V34" s="92">
        <f>IF(ISBLANK(Výsledky!$CO$3),"",Výsledky!CO59)</f>
        <v>40</v>
      </c>
      <c r="W34" s="92">
        <f>IF(ISBLANK(Výsledky!$CV$3),"",Výsledky!CV59)</f>
        <v>0</v>
      </c>
      <c r="X34" s="92">
        <f>IF(ISBLANK(Výsledky!$DC$3),"",Výsledky!DC59)</f>
        <v>50</v>
      </c>
      <c r="Y34" s="92">
        <f>IF(ISBLANK(Výsledky!$DJ$3),"",Výsledky!DJ59)</f>
        <v>40</v>
      </c>
      <c r="Z34" s="92">
        <f>IF(ISBLANK(Výsledky!$DQ$3),"",Výsledky!DQ59)</f>
        <v>20</v>
      </c>
      <c r="AA34" s="92">
        <f>IF(ISBLANK(Výsledky!$DX$3),"",Výsledky!DX59)</f>
        <v>0</v>
      </c>
      <c r="AB34" s="92">
        <f>IF(ISBLANK(Výsledky!$EE$3),"",Výsledky!EE59)</f>
        <v>20</v>
      </c>
      <c r="AC34" s="92">
        <f>IF(ISBLANK(Výsledky!$EL$3),"",Výsledky!EL59)</f>
        <v>0</v>
      </c>
      <c r="AD34" s="92">
        <f>IF(ISBLANK(Výsledky!$ES$3),"",Výsledky!ES59)</f>
        <v>20</v>
      </c>
      <c r="AE34" s="92">
        <f>IF(ISBLANK(Výsledky!$EZ$3),"",Výsledky!EZ59)</f>
        <v>30</v>
      </c>
      <c r="AF34" s="92">
        <f>IF(ISBLANK(Výsledky!$FG$3),"",Výsledky!FG59)</f>
        <v>0</v>
      </c>
      <c r="AG34" s="92">
        <f>IF(ISBLANK(Výsledky!$FN$3),"",Výsledky!FN59)</f>
        <v>80</v>
      </c>
      <c r="AH34" s="92">
        <f>IF(ISBLANK(Výsledky!$FU$3),"",Výsledky!FU59)</f>
        <v>20</v>
      </c>
      <c r="AI34" s="92">
        <f>IF(ISBLANK(Výsledky!$GB$3),"",Výsledky!GB59)</f>
        <v>50</v>
      </c>
      <c r="AJ34" s="92">
        <f>IF(ISBLANK(Výsledky!$GI$3),"",Výsledky!GI59)</f>
        <v>20</v>
      </c>
      <c r="AK34" s="92">
        <f>IF(ISBLANK(Výsledky!$GP$3),"",Výsledky!GP59)</f>
        <v>30</v>
      </c>
      <c r="AL34" s="92">
        <f>IF(ISBLANK(Výsledky!$GW$3),"",Výsledky!GW59)</f>
        <v>0</v>
      </c>
      <c r="AM34" s="92">
        <f>IF(ISBLANK(Výsledky!$HD$3),"",Výsledky!HD59)</f>
        <v>30</v>
      </c>
      <c r="AN34" s="92">
        <f>IF(ISBLANK(Výsledky!$HK$3),"",Výsledky!HK59)</f>
        <v>0</v>
      </c>
      <c r="AO34" s="92">
        <f>IF(ISBLANK(Výsledky!$HR$3),"",Výsledky!HR59)</f>
        <v>0</v>
      </c>
      <c r="AP34" s="92" t="str">
        <f>IF(ISBLANK(Výsledky!$HY$3),"",Výsledky!HY59)</f>
        <v/>
      </c>
      <c r="AQ34" s="92">
        <f>IF(ISBLANK(Výsledky!$IF$3),"",Výsledky!IF59)</f>
        <v>0</v>
      </c>
      <c r="AR34" s="92" t="str">
        <f>IF(ISBLANK(Výsledky!$IM$3),"",Výsledky!IM59)</f>
        <v/>
      </c>
      <c r="AS34" s="92">
        <f>IF(ISBLANK(Výsledky!$IT$3),"",Výsledky!IT59)</f>
        <v>0</v>
      </c>
      <c r="AT34" s="92">
        <f>IF(ISBLANK(Výsledky!$JA$3),"",Výsledky!JA59)</f>
        <v>30</v>
      </c>
      <c r="AU34" s="92">
        <f>IF(ISBLANK(Výsledky!$JH$3),"",Výsledky!JH59)</f>
        <v>20</v>
      </c>
      <c r="AV34" s="92">
        <f>IF(ISBLANK(Výsledky!$JO$3),"",Výsledky!JO59)</f>
        <v>70</v>
      </c>
      <c r="AW34" s="92" t="str">
        <f>IF(ISBLANK(Výsledky!$JV$3),"",Výsledky!JV59)</f>
        <v>-</v>
      </c>
      <c r="AX34" s="92" t="str">
        <f>IF(ISBLANK(Výsledky!$KC$3),"",Výsledky!KC59)</f>
        <v/>
      </c>
      <c r="AY34" s="92" t="str">
        <f>IF(ISBLANK(Výsledky!$KJ$3),"",Výsledky!KJ59)</f>
        <v/>
      </c>
      <c r="AZ34" s="92">
        <f>IF(ISBLANK(Výsledky!$KQ$3),"",Výsledky!KQ59)</f>
        <v>40</v>
      </c>
      <c r="BA34" s="92">
        <f>IF(ISBLANK(Výsledky!$KX$3),"",Výsledky!KX59)</f>
        <v>0</v>
      </c>
      <c r="BB34" s="92">
        <f>IF(ISBLANK(Výsledky!$LE$3),"",Výsledky!LE59)</f>
        <v>0</v>
      </c>
      <c r="BC34" s="92" t="str">
        <f>IF(ISBLANK(Výsledky!$LL$3),"",Výsledky!LL59)</f>
        <v/>
      </c>
      <c r="BD34" s="92" t="str">
        <f>IF(ISBLANK(Výsledky!$LS$3),"",Výsledky!LS59)</f>
        <v/>
      </c>
      <c r="BE34" s="92" t="str">
        <f>IF(ISBLANK(Výsledky!$LZ$3),"",Výsledky!LZ59)</f>
        <v>-</v>
      </c>
      <c r="BF34" s="92" t="str">
        <f>IF(ISBLANK(Výsledky!$MG$3),"",Výsledky!MG59)</f>
        <v>-</v>
      </c>
      <c r="BG34" s="92" t="str">
        <f>IF(ISBLANK(Výsledky!$MN$3),"",Výsledky!MN59)</f>
        <v/>
      </c>
      <c r="BH34" s="92" t="str">
        <f>IF(ISBLANK(Výsledky!$MU$3),"",Výsledky!MU59)</f>
        <v>-</v>
      </c>
      <c r="BI34" s="92" t="str">
        <f>IF(ISBLANK(Výsledky!$NB$3),"",Výsledky!NB59)</f>
        <v/>
      </c>
      <c r="BJ34" s="92">
        <f>IF(ISBLANK(Výsledky!$NI$3),"",Výsledky!NI59)</f>
        <v>20</v>
      </c>
      <c r="BK34" s="92" t="str">
        <f>IF(ISBLANK(Výsledky!$NP$3),"",Výsledky!NP59)</f>
        <v/>
      </c>
      <c r="BL34" s="92" t="str">
        <f>IF(ISBLANK(Výsledky!$NW$3),"",Výsledky!NW59)</f>
        <v>-</v>
      </c>
      <c r="BM34" s="92" t="str">
        <f>IF(ISBLANK(Výsledky!$OD$3),"",Výsledky!OD59)</f>
        <v>-</v>
      </c>
      <c r="BN34" s="92" t="str">
        <f>IF(ISBLANK(Výsledky!$OK$3),"",Výsledky!OK59)</f>
        <v/>
      </c>
      <c r="BO34" s="92" t="str">
        <f>IF(ISBLANK(Výsledky!$OR$3),"",Výsledky!OR59)</f>
        <v/>
      </c>
      <c r="BP34" s="92" t="str">
        <f>IF(ISBLANK(Výsledky!$OY$3),"",Výsledky!OY59)</f>
        <v/>
      </c>
      <c r="BQ34" s="92" t="str">
        <f>IF(ISBLANK(Výsledky!$PF$3),"",Výsledky!PF59)</f>
        <v/>
      </c>
      <c r="BR34" s="92" t="str">
        <f>IF(ISBLANK(Výsledky!$PM$3),"",Výsledky!PM59)</f>
        <v/>
      </c>
      <c r="BS34" s="92" t="str">
        <f>IF(ISBLANK(Výsledky!$PT$3),"",Výsledky!PT59)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>
        <f t="shared" si="55"/>
        <v>14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7" t="s">
        <v>125</v>
      </c>
      <c r="C35" s="113">
        <f>Tipy!A33</f>
        <v>76</v>
      </c>
      <c r="D35" s="108" t="str">
        <f>IF(Tipy!B33="","",Tipy!B33)</f>
        <v>KokiBR</v>
      </c>
      <c r="E35" s="109">
        <f>SUM(F35:J35)</f>
        <v>870</v>
      </c>
      <c r="F35" s="104">
        <f>IF(ISBLANK(Výsledky!$I$3),"-",SUM(K35:P35,R35,T35:U35,W35,Y35:AA35,AC35,AE35,AG35,AI35:AK35,AN35:AO35,AS35:AT35,AV35:AW35,AZ35,BB35:BC35,BE35:BF35,BH35,BJ35,BL35:BN35,BP35,BR35:BS35))</f>
        <v>810</v>
      </c>
      <c r="G35" s="90">
        <f>IF(ISBLANK(Výsledky!$BF$3),"-",SUM(Q35,V35,X35,S35,AB35,AD35,AU35,BA35,BG35,BI35,BO35,BQ35,BU35))</f>
        <v>60</v>
      </c>
      <c r="H35" s="90">
        <f>IF(ISBLANK(Výsledky!$FG$3),"-",SUM(AF35,AH35,AP35,AR35,AX35))</f>
        <v>0</v>
      </c>
      <c r="I35" s="93">
        <f>IF(ISBLANK(Výsledky!$GW$3),"-",SUM(AL35,AM35,AQ35,AY35,BD35,BK35,BT35))</f>
        <v>0</v>
      </c>
      <c r="J35" s="94" t="str">
        <f>IF(ISBLANK(Výsledky!$I$3),"",Výsledky!I39)</f>
        <v>-</v>
      </c>
      <c r="K35" s="92">
        <f>IF(ISBLANK(Výsledky!$P$3),"",Výsledky!P39)</f>
        <v>20</v>
      </c>
      <c r="L35" s="92">
        <f>IF(ISBLANK(Výsledky!$W$3),"",Výsledky!W39)</f>
        <v>0</v>
      </c>
      <c r="M35" s="92">
        <f>IF(ISBLANK(Výsledky!$AD$3),"",Výsledky!AD39)</f>
        <v>20</v>
      </c>
      <c r="N35" s="92" t="str">
        <f>IF(ISBLANK(Výsledky!$AK$3),"",Výsledky!AK39)</f>
        <v>-</v>
      </c>
      <c r="O35" s="92">
        <f>IF(ISBLANK(Výsledky!$AR$3),"",Výsledky!AR39)</f>
        <v>20</v>
      </c>
      <c r="P35" s="92">
        <f>IF(ISBLANK(Výsledky!$AY$3),"",Výsledky!AY39)</f>
        <v>0</v>
      </c>
      <c r="Q35" s="92">
        <f>IF(ISBLANK(Výsledky!$BF$3),"",Výsledky!BF39)</f>
        <v>0</v>
      </c>
      <c r="R35" s="92" t="str">
        <f>IF(ISBLANK(Výsledky!$BM$3),"",Výsledky!BM39)</f>
        <v>-</v>
      </c>
      <c r="S35" s="92">
        <f>IF(ISBLANK(Výsledky!$BT$3),"",Výsledky!BT39)</f>
        <v>20</v>
      </c>
      <c r="T35" s="92">
        <f>IF(ISBLANK(Výsledky!$CA$3),"",Výsledky!CA39)</f>
        <v>0</v>
      </c>
      <c r="U35" s="92">
        <f>IF(ISBLANK(Výsledky!$CH$3),"",Výsledky!CH39)</f>
        <v>0</v>
      </c>
      <c r="V35" s="92">
        <f>IF(ISBLANK(Výsledky!$CO$3),"",Výsledky!CO39)</f>
        <v>20</v>
      </c>
      <c r="W35" s="92">
        <f>IF(ISBLANK(Výsledky!$CV$3),"",Výsledky!CV39)</f>
        <v>20</v>
      </c>
      <c r="X35" s="92" t="str">
        <f>IF(ISBLANK(Výsledky!$DC$3),"",Výsledky!DC39)</f>
        <v>-</v>
      </c>
      <c r="Y35" s="92">
        <f>IF(ISBLANK(Výsledky!$DJ$3),"",Výsledky!DJ39)</f>
        <v>40</v>
      </c>
      <c r="Z35" s="92">
        <f>IF(ISBLANK(Výsledky!$DQ$3),"",Výsledky!DQ39)</f>
        <v>20</v>
      </c>
      <c r="AA35" s="92">
        <f>IF(ISBLANK(Výsledky!$DX$3),"",Výsledky!DX39)</f>
        <v>0</v>
      </c>
      <c r="AB35" s="92">
        <f>IF(ISBLANK(Výsledky!$EE$3),"",Výsledky!EE39)</f>
        <v>0</v>
      </c>
      <c r="AC35" s="92">
        <f>IF(ISBLANK(Výsledky!$EL$3),"",Výsledky!EL39)</f>
        <v>20</v>
      </c>
      <c r="AD35" s="92">
        <f>IF(ISBLANK(Výsledky!$ES$3),"",Výsledky!ES39)</f>
        <v>20</v>
      </c>
      <c r="AE35" s="92">
        <f>IF(ISBLANK(Výsledky!$EZ$3),"",Výsledky!EZ39)</f>
        <v>80</v>
      </c>
      <c r="AF35" s="92">
        <f>IF(ISBLANK(Výsledky!$FG$3),"",Výsledky!FG39)</f>
        <v>0</v>
      </c>
      <c r="AG35" s="92">
        <f>IF(ISBLANK(Výsledky!$FN$3),"",Výsledky!FN39)</f>
        <v>80</v>
      </c>
      <c r="AH35" s="92">
        <f>IF(ISBLANK(Výsledky!$FU$3),"",Výsledky!FU39)</f>
        <v>0</v>
      </c>
      <c r="AI35" s="92">
        <f>IF(ISBLANK(Výsledky!$GB$3),"",Výsledky!GB39)</f>
        <v>100</v>
      </c>
      <c r="AJ35" s="92">
        <f>IF(ISBLANK(Výsledky!$GI$3),"",Výsledky!GI39)</f>
        <v>20</v>
      </c>
      <c r="AK35" s="92" t="str">
        <f>IF(ISBLANK(Výsledky!$GP$3),"",Výsledky!GP39)</f>
        <v>-</v>
      </c>
      <c r="AL35" s="92">
        <f>IF(ISBLANK(Výsledky!$GW$3),"",Výsledky!GW39)</f>
        <v>0</v>
      </c>
      <c r="AM35" s="92" t="str">
        <f>IF(ISBLANK(Výsledky!$HD$3),"",Výsledky!HD39)</f>
        <v>-</v>
      </c>
      <c r="AN35" s="92">
        <f>IF(ISBLANK(Výsledky!$HK$3),"",Výsledky!HK39)</f>
        <v>0</v>
      </c>
      <c r="AO35" s="92">
        <f>IF(ISBLANK(Výsledky!$HR$3),"",Výsledky!HR39)</f>
        <v>0</v>
      </c>
      <c r="AP35" s="92" t="str">
        <f>IF(ISBLANK(Výsledky!$HY$3),"",Výsledky!HY39)</f>
        <v/>
      </c>
      <c r="AQ35" s="92" t="str">
        <f>IF(ISBLANK(Výsledky!$IF$3),"",Výsledky!IF39)</f>
        <v>-</v>
      </c>
      <c r="AR35" s="92" t="str">
        <f>IF(ISBLANK(Výsledky!$IM$3),"",Výsledky!IM39)</f>
        <v/>
      </c>
      <c r="AS35" s="92">
        <f>IF(ISBLANK(Výsledky!$IT$3),"",Výsledky!IT39)</f>
        <v>0</v>
      </c>
      <c r="AT35" s="92">
        <f>IF(ISBLANK(Výsledky!$JA$3),"",Výsledky!JA39)</f>
        <v>60</v>
      </c>
      <c r="AU35" s="92">
        <f>IF(ISBLANK(Výsledky!$JH$3),"",Výsledky!JH39)</f>
        <v>0</v>
      </c>
      <c r="AV35" s="92" t="str">
        <f>IF(ISBLANK(Výsledky!$JO$3),"",Výsledky!JO39)</f>
        <v>-</v>
      </c>
      <c r="AW35" s="92">
        <f>IF(ISBLANK(Výsledky!$JV$3),"",Výsledky!JV39)</f>
        <v>0</v>
      </c>
      <c r="AX35" s="92" t="str">
        <f>IF(ISBLANK(Výsledky!$KC$3),"",Výsledky!KC39)</f>
        <v/>
      </c>
      <c r="AY35" s="92" t="str">
        <f>IF(ISBLANK(Výsledky!$KJ$3),"",Výsledky!KJ39)</f>
        <v/>
      </c>
      <c r="AZ35" s="92">
        <f>IF(ISBLANK(Výsledky!$KQ$3),"",Výsledky!KQ39)</f>
        <v>40</v>
      </c>
      <c r="BA35" s="92">
        <f>IF(ISBLANK(Výsledky!$KX$3),"",Výsledky!KX39)</f>
        <v>0</v>
      </c>
      <c r="BB35" s="92">
        <f>IF(ISBLANK(Výsledky!$LE$3),"",Výsledky!LE39)</f>
        <v>0</v>
      </c>
      <c r="BC35" s="92" t="str">
        <f>IF(ISBLANK(Výsledky!$LL$3),"",Výsledky!LL39)</f>
        <v/>
      </c>
      <c r="BD35" s="92" t="str">
        <f>IF(ISBLANK(Výsledky!$LS$3),"",Výsledky!LS39)</f>
        <v/>
      </c>
      <c r="BE35" s="92">
        <f>IF(ISBLANK(Výsledky!$LZ$3),"",Výsledky!LZ39)</f>
        <v>20</v>
      </c>
      <c r="BF35" s="92">
        <f>IF(ISBLANK(Výsledky!$MG$3),"",Výsledky!MG39)</f>
        <v>20</v>
      </c>
      <c r="BG35" s="92" t="str">
        <f>IF(ISBLANK(Výsledky!$MN$3),"",Výsledky!MN39)</f>
        <v/>
      </c>
      <c r="BH35" s="92">
        <f>IF(ISBLANK(Výsledky!$MU$3),"",Výsledky!MU39)</f>
        <v>50</v>
      </c>
      <c r="BI35" s="92" t="str">
        <f>IF(ISBLANK(Výsledky!$NB$3),"",Výsledky!NB39)</f>
        <v/>
      </c>
      <c r="BJ35" s="92">
        <f>IF(ISBLANK(Výsledky!$NI$3),"",Výsledky!NI39)</f>
        <v>50</v>
      </c>
      <c r="BK35" s="92" t="str">
        <f>IF(ISBLANK(Výsledky!$NP$3),"",Výsledky!NP39)</f>
        <v/>
      </c>
      <c r="BL35" s="92">
        <f>IF(ISBLANK(Výsledky!$NW$3),"",Výsledky!NW39)</f>
        <v>50</v>
      </c>
      <c r="BM35" s="92">
        <f>IF(ISBLANK(Výsledky!$OD$3),"",Výsledky!OD39)</f>
        <v>80</v>
      </c>
      <c r="BN35" s="92" t="str">
        <f>IF(ISBLANK(Výsledky!$OK$3),"",Výsledky!OK39)</f>
        <v/>
      </c>
      <c r="BO35" s="92" t="str">
        <f>IF(ISBLANK(Výsledky!$OR$3),"",Výsledky!OR39)</f>
        <v/>
      </c>
      <c r="BP35" s="92" t="str">
        <f>IF(ISBLANK(Výsledky!$OY$3),"",Výsledky!OY39)</f>
        <v/>
      </c>
      <c r="BQ35" s="92" t="str">
        <f>IF(ISBLANK(Výsledky!$PF$3),"",Výsledky!PF39)</f>
        <v/>
      </c>
      <c r="BR35" s="92" t="str">
        <f>IF(ISBLANK(Výsledky!$PM$3),"",Výsledky!PM39)</f>
        <v/>
      </c>
      <c r="BS35" s="92" t="str">
        <f>IF(ISBLANK(Výsledky!$PT$3),"",Výsledky!PT39)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>
        <f t="shared" si="55"/>
        <v>30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7" t="s">
        <v>126</v>
      </c>
      <c r="C36" s="113">
        <f>Tipy!A80</f>
        <v>79</v>
      </c>
      <c r="D36" s="108" t="str">
        <f>IF(Tipy!B80="","",Tipy!B80)</f>
        <v>WaterEngel</v>
      </c>
      <c r="E36" s="109">
        <f>SUM(F36:J36)</f>
        <v>870</v>
      </c>
      <c r="F36" s="104">
        <f>IF(ISBLANK(Výsledky!$I$3),"-",SUM(K36:P36,R36,T36:U36,W36,Y36:AA36,AC36,AE36,AG36,AI36:AK36,AN36:AO36,AS36:AT36,AV36:AW36,AZ36,BB36:BC36,BE36:BF36,BH36,BJ36,BL36:BN36,BP36,BR36:BS36))</f>
        <v>670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IF(ISBLANK(Výsledky!$I$3),"",Výsledky!I86)</f>
        <v>-</v>
      </c>
      <c r="K36" s="92" t="str">
        <f>IF(ISBLANK(Výsledky!$P$3),"",Výsledky!P86)</f>
        <v>-</v>
      </c>
      <c r="L36" s="92" t="str">
        <f>IF(ISBLANK(Výsledky!$W$3),"",Výsledky!W86)</f>
        <v>-</v>
      </c>
      <c r="M36" s="92" t="str">
        <f>IF(ISBLANK(Výsledky!$AD$3),"",Výsledky!AD86)</f>
        <v>-</v>
      </c>
      <c r="N36" s="92" t="str">
        <f>IF(ISBLANK(Výsledky!$AK$3),"",Výsledky!AK86)</f>
        <v>-</v>
      </c>
      <c r="O36" s="92">
        <f>IF(ISBLANK(Výsledky!$AR$3),"",Výsledky!AR86)</f>
        <v>60</v>
      </c>
      <c r="P36" s="92">
        <f>IF(ISBLANK(Výsledky!$AY$3),"",Výsledky!AY86)</f>
        <v>0</v>
      </c>
      <c r="Q36" s="92" t="str">
        <f>IF(ISBLANK(Výsledky!$BF$3),"",Výsledky!BF86)</f>
        <v>-</v>
      </c>
      <c r="R36" s="92">
        <f>IF(ISBLANK(Výsledky!$BM$3),"",Výsledky!BM86)</f>
        <v>80</v>
      </c>
      <c r="S36" s="92">
        <f>IF(ISBLANK(Výsledky!$BT$3),"",Výsledky!BT86)</f>
        <v>20</v>
      </c>
      <c r="T36" s="92">
        <f>IF(ISBLANK(Výsledky!$CA$3),"",Výsledky!CA86)</f>
        <v>60</v>
      </c>
      <c r="U36" s="92" t="str">
        <f>IF(ISBLANK(Výsledky!$CH$3),"",Výsledky!CH86)</f>
        <v>-</v>
      </c>
      <c r="V36" s="92">
        <f>IF(ISBLANK(Výsledky!$CO$3),"",Výsledky!CO86)</f>
        <v>20</v>
      </c>
      <c r="W36" s="92">
        <f>IF(ISBLANK(Výsledky!$CV$3),"",Výsledky!CV86)</f>
        <v>0</v>
      </c>
      <c r="X36" s="92">
        <f>IF(ISBLANK(Výsledky!$DC$3),"",Výsledky!DC86)</f>
        <v>70</v>
      </c>
      <c r="Y36" s="92">
        <f>IF(ISBLANK(Výsledky!$DJ$3),"",Výsledky!DJ86)</f>
        <v>40</v>
      </c>
      <c r="Z36" s="92">
        <f>IF(ISBLANK(Výsledky!$DQ$3),"",Výsledky!DQ86)</f>
        <v>30</v>
      </c>
      <c r="AA36" s="92">
        <f>IF(ISBLANK(Výsledky!$DX$3),"",Výsledky!DX86)</f>
        <v>0</v>
      </c>
      <c r="AB36" s="92">
        <f>IF(ISBLANK(Výsledky!$EE$3),"",Výsledky!EE86)</f>
        <v>0</v>
      </c>
      <c r="AC36" s="92">
        <f>IF(ISBLANK(Výsledky!$EL$3),"",Výsledky!EL86)</f>
        <v>30</v>
      </c>
      <c r="AD36" s="92">
        <f>IF(ISBLANK(Výsledky!$ES$3),"",Výsledky!ES86)</f>
        <v>20</v>
      </c>
      <c r="AE36" s="92">
        <f>IF(ISBLANK(Výsledky!$EZ$3),"",Výsledky!EZ86)</f>
        <v>80</v>
      </c>
      <c r="AF36" s="92">
        <f>IF(ISBLANK(Výsledky!$FG$3),"",Výsledky!FG86)</f>
        <v>0</v>
      </c>
      <c r="AG36" s="92">
        <f>IF(ISBLANK(Výsledky!$FN$3),"",Výsledky!FN86)</f>
        <v>30</v>
      </c>
      <c r="AH36" s="92">
        <f>IF(ISBLANK(Výsledky!$FU$3),"",Výsledky!FU86)</f>
        <v>0</v>
      </c>
      <c r="AI36" s="92" t="str">
        <f>IF(ISBLANK(Výsledky!$GB$3),"",Výsledky!GB86)</f>
        <v>-</v>
      </c>
      <c r="AJ36" s="92">
        <f>IF(ISBLANK(Výsledky!$GI$3),"",Výsledky!GI86)</f>
        <v>20</v>
      </c>
      <c r="AK36" s="92">
        <f>IF(ISBLANK(Výsledky!$GP$3),"",Výsledky!GP86)</f>
        <v>30</v>
      </c>
      <c r="AL36" s="92" t="str">
        <f>IF(ISBLANK(Výsledky!$GW$3),"",Výsledky!GW86)</f>
        <v>-</v>
      </c>
      <c r="AM36" s="92">
        <f>IF(ISBLANK(Výsledky!$HD$3),"",Výsledky!HD86)</f>
        <v>0</v>
      </c>
      <c r="AN36" s="92">
        <f>IF(ISBLANK(Výsledky!$HK$3),"",Výsledky!HK86)</f>
        <v>0</v>
      </c>
      <c r="AO36" s="92">
        <f>IF(ISBLANK(Výsledky!$HR$3),"",Výsledky!HR86)</f>
        <v>0</v>
      </c>
      <c r="AP36" s="92" t="str">
        <f>IF(ISBLANK(Výsledky!$HY$3),"",Výsledky!HY86)</f>
        <v/>
      </c>
      <c r="AQ36" s="92">
        <f>IF(ISBLANK(Výsledky!$IF$3),"",Výsledky!IF86)</f>
        <v>50</v>
      </c>
      <c r="AR36" s="92" t="str">
        <f>IF(ISBLANK(Výsledky!$IM$3),"",Výsledky!IM86)</f>
        <v/>
      </c>
      <c r="AS36" s="92">
        <f>IF(ISBLANK(Výsledky!$IT$3),"",Výsledky!IT86)</f>
        <v>0</v>
      </c>
      <c r="AT36" s="92">
        <f>IF(ISBLANK(Výsledky!$JA$3),"",Výsledky!JA86)</f>
        <v>0</v>
      </c>
      <c r="AU36" s="92">
        <f>IF(ISBLANK(Výsledky!$JH$3),"",Výsledky!JH86)</f>
        <v>0</v>
      </c>
      <c r="AV36" s="92">
        <f>IF(ISBLANK(Výsledky!$JO$3),"",Výsledky!JO86)</f>
        <v>0</v>
      </c>
      <c r="AW36" s="92">
        <f>IF(ISBLANK(Výsledky!$JV$3),"",Výsledky!JV86)</f>
        <v>0</v>
      </c>
      <c r="AX36" s="92" t="str">
        <f>IF(ISBLANK(Výsledky!$KC$3),"",Výsledky!KC86)</f>
        <v/>
      </c>
      <c r="AY36" s="92" t="str">
        <f>IF(ISBLANK(Výsledky!$KJ$3),"",Výsledky!KJ86)</f>
        <v/>
      </c>
      <c r="AZ36" s="92">
        <f>IF(ISBLANK(Výsledky!$KQ$3),"",Výsledky!KQ86)</f>
        <v>60</v>
      </c>
      <c r="BA36" s="92">
        <f>IF(ISBLANK(Výsledky!$KX$3),"",Výsledky!KX86)</f>
        <v>20</v>
      </c>
      <c r="BB36" s="92">
        <f>IF(ISBLANK(Výsledky!$LE$3),"",Výsledky!LE86)</f>
        <v>0</v>
      </c>
      <c r="BC36" s="92" t="str">
        <f>IF(ISBLANK(Výsledky!$LL$3),"",Výsledky!LL86)</f>
        <v/>
      </c>
      <c r="BD36" s="92" t="str">
        <f>IF(ISBLANK(Výsledky!$LS$3),"",Výsledky!LS86)</f>
        <v/>
      </c>
      <c r="BE36" s="92">
        <f>IF(ISBLANK(Výsledky!$LZ$3),"",Výsledky!LZ86)</f>
        <v>60</v>
      </c>
      <c r="BF36" s="92" t="str">
        <f>IF(ISBLANK(Výsledky!$MG$3),"",Výsledky!MG86)</f>
        <v>-</v>
      </c>
      <c r="BG36" s="92" t="str">
        <f>IF(ISBLANK(Výsledky!$MN$3),"",Výsledky!MN86)</f>
        <v/>
      </c>
      <c r="BH36" s="92">
        <f>IF(ISBLANK(Výsledky!$MU$3),"",Výsledky!MU86)</f>
        <v>40</v>
      </c>
      <c r="BI36" s="92" t="str">
        <f>IF(ISBLANK(Výsledky!$NB$3),"",Výsledky!NB86)</f>
        <v/>
      </c>
      <c r="BJ36" s="92" t="str">
        <f>IF(ISBLANK(Výsledky!$NI$3),"",Výsledky!NI86)</f>
        <v>-</v>
      </c>
      <c r="BK36" s="92" t="str">
        <f>IF(ISBLANK(Výsledky!$NP$3),"",Výsledky!NP86)</f>
        <v/>
      </c>
      <c r="BL36" s="92">
        <f>IF(ISBLANK(Výsledky!$NW$3),"",Výsledky!NW86)</f>
        <v>0</v>
      </c>
      <c r="BM36" s="92">
        <f>IF(ISBLANK(Výsledky!$OD$3),"",Výsledky!OD86)</f>
        <v>50</v>
      </c>
      <c r="BN36" s="92" t="str">
        <f>IF(ISBLANK(Výsledky!$OK$3),"",Výsledky!OK86)</f>
        <v/>
      </c>
      <c r="BO36" s="92" t="str">
        <f>IF(ISBLANK(Výsledky!$OR$3),"",Výsledky!OR86)</f>
        <v/>
      </c>
      <c r="BP36" s="92" t="str">
        <f>IF(ISBLANK(Výsledky!$OY$3),"",Výsledky!OY86)</f>
        <v/>
      </c>
      <c r="BQ36" s="92" t="str">
        <f>IF(ISBLANK(Výsledky!$PF$3),"",Výsledky!PF86)</f>
        <v/>
      </c>
      <c r="BR36" s="92" t="str">
        <f>IF(ISBLANK(Výsledky!$PM$3),"",Výsledky!PM86)</f>
        <v/>
      </c>
      <c r="BS36" s="92" t="str">
        <f>IF(ISBLANK(Výsledky!$PT$3),"",Výsledky!PT86)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>
        <f t="shared" si="55"/>
        <v>55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7" t="s">
        <v>127</v>
      </c>
      <c r="C37" s="113">
        <f>Tipy!A32</f>
        <v>47</v>
      </c>
      <c r="D37" s="108" t="str">
        <f>IF(Tipy!B32="","",Tipy!B32)</f>
        <v>kirips</v>
      </c>
      <c r="E37" s="109">
        <f>SUM(F37:J37)</f>
        <v>860</v>
      </c>
      <c r="F37" s="104">
        <f>IF(ISBLANK(Výsledky!$I$3),"-",SUM(K37:P37,R37,T37:U37,W37,Y37:AA37,AC37,AE37,AG37,AI37:AK37,AN37:AO37,AS37:AT37,AV37:AW37,AZ37,BB37:BC37,BE37:BF37,BH37,BJ37,BL37:BN37,BP37,BR37:BS37))</f>
        <v>550</v>
      </c>
      <c r="G37" s="90">
        <f>IF(ISBLANK(Výsledky!$BF$3),"-",SUM(Q37,V37,X37,S37,AB37,AD37,AU37,BA37,BG37,BI37,BO37,BQ37,BU37))</f>
        <v>250</v>
      </c>
      <c r="H37" s="90">
        <f>IF(ISBLANK(Výsledky!$FG$3),"-",SUM(AF37,AH37,AP37,AR37,AX37))</f>
        <v>0</v>
      </c>
      <c r="I37" s="93">
        <f>IF(ISBLANK(Výsledky!$GW$3),"-",SUM(AL37,AM37,AQ37,AY37,BD37,BK37,BT37))</f>
        <v>40</v>
      </c>
      <c r="J37" s="94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>-</v>
      </c>
      <c r="S37" s="92">
        <f>IF(ISBLANK(Výsledky!$BT$3),"",Výsledky!BT38)</f>
        <v>30</v>
      </c>
      <c r="T37" s="92">
        <f>IF(ISBLANK(Výsledky!$CA$3),"",Výsledky!CA38)</f>
        <v>0</v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>-</v>
      </c>
      <c r="AN37" s="92">
        <f>IF(ISBLANK(Výsledky!$HK$3),"",Výsledky!HK38)</f>
        <v>0</v>
      </c>
      <c r="AO37" s="92">
        <f>IF(ISBLANK(Výsledky!$HR$3),"",Výsledky!HR38)</f>
        <v>0</v>
      </c>
      <c r="AP37" s="92" t="str">
        <f>IF(ISBLANK(Výsledky!$HY$3),"",Výsledky!HY38)</f>
        <v/>
      </c>
      <c r="AQ37" s="92">
        <f>IF(ISBLANK(Výsledky!$IF$3),"",Výsledky!IF38)</f>
        <v>20</v>
      </c>
      <c r="AR37" s="92" t="str">
        <f>IF(ISBLANK(Výsledky!$IM$3),"",Výsledky!IM38)</f>
        <v/>
      </c>
      <c r="AS37" s="92">
        <f>IF(ISBLANK(Výsledky!$IT$3),"",Výsledky!IT38)</f>
        <v>0</v>
      </c>
      <c r="AT37" s="92" t="str">
        <f>IF(ISBLANK(Výsledky!$JA$3),"",Výsledky!JA38)</f>
        <v>-</v>
      </c>
      <c r="AU37" s="92">
        <f>IF(ISBLANK(Výsledky!$JH$3),"",Výsledky!JH38)</f>
        <v>40</v>
      </c>
      <c r="AV37" s="92">
        <f>IF(ISBLANK(Výsledky!$JO$3),"",Výsledky!JO38)</f>
        <v>40</v>
      </c>
      <c r="AW37" s="92">
        <f>IF(ISBLANK(Výsledky!$JV$3),"",Výsledky!JV38)</f>
        <v>0</v>
      </c>
      <c r="AX37" s="92" t="str">
        <f>IF(ISBLANK(Výsledky!$KC$3),"",Výsledky!KC38)</f>
        <v/>
      </c>
      <c r="AY37" s="92" t="str">
        <f>IF(ISBLANK(Výsledky!$KJ$3),"",Výsledky!KJ38)</f>
        <v/>
      </c>
      <c r="AZ37" s="92">
        <f>IF(ISBLANK(Výsledky!$KQ$3),"",Výsledky!KQ38)</f>
        <v>60</v>
      </c>
      <c r="BA37" s="92">
        <f>IF(ISBLANK(Výsledky!$KX$3),"",Výsledky!KX38)</f>
        <v>0</v>
      </c>
      <c r="BB37" s="92">
        <f>IF(ISBLANK(Výsledky!$LE$3),"",Výsledky!LE38)</f>
        <v>0</v>
      </c>
      <c r="BC37" s="92" t="str">
        <f>IF(ISBLANK(Výsledky!$LL$3),"",Výsledky!LL38)</f>
        <v/>
      </c>
      <c r="BD37" s="92" t="str">
        <f>IF(ISBLANK(Výsledky!$LS$3),"",Výsledky!LS38)</f>
        <v/>
      </c>
      <c r="BE37" s="92">
        <f>IF(ISBLANK(Výsledky!$LZ$3),"",Výsledky!LZ38)</f>
        <v>20</v>
      </c>
      <c r="BF37" s="92" t="str">
        <f>IF(ISBLANK(Výsledky!$MG$3),"",Výsledky!MG38)</f>
        <v>-</v>
      </c>
      <c r="BG37" s="92" t="str">
        <f>IF(ISBLANK(Výsledky!$MN$3),"",Výsledky!MN38)</f>
        <v/>
      </c>
      <c r="BH37" s="92">
        <f>IF(ISBLANK(Výsledky!$MU$3),"",Výsledky!MU38)</f>
        <v>40</v>
      </c>
      <c r="BI37" s="92" t="str">
        <f>IF(ISBLANK(Výsledky!$NB$3),"",Výsledky!NB38)</f>
        <v/>
      </c>
      <c r="BJ37" s="92">
        <f>IF(ISBLANK(Výsledky!$NI$3),"",Výsledky!NI38)</f>
        <v>20</v>
      </c>
      <c r="BK37" s="92" t="str">
        <f>IF(ISBLANK(Výsledky!$NP$3),"",Výsledky!NP38)</f>
        <v/>
      </c>
      <c r="BL37" s="92">
        <f>IF(ISBLANK(Výsledky!$NW$3),"",Výsledky!NW38)</f>
        <v>60</v>
      </c>
      <c r="BM37" s="92">
        <f>IF(ISBLANK(Výsledky!$OD$3),"",Výsledky!OD38)</f>
        <v>40</v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>
        <f t="shared" si="55"/>
        <v>60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>SUM(F38:J38)</f>
        <v>860</v>
      </c>
      <c r="F38" s="104">
        <f>IF(ISBLANK(Výsledky!$I$3),"-",SUM(K38:P38,R38,T38:U38,W38,Y38:AA38,AC38,AE38,AG38,AI38:AK38,AN38:AO38,AS38:AT38,AV38:AW38,AZ38,BB38:BC38,BE38:BF38,BH38,BJ38,BL38:BN38,BP38,BR38:BS38))</f>
        <v>630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 t="str">
        <f>IF(ISBLANK(Výsledky!$LL$3),"",Výsledky!LL63)</f>
        <v/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>
        <f>IF(ISBLANK(Výsledky!$MG$3),"",Výsledky!MG63)</f>
        <v>40</v>
      </c>
      <c r="BG38" s="92" t="str">
        <f>IF(ISBLANK(Výsledky!$MN$3),"",Výsledky!MN63)</f>
        <v/>
      </c>
      <c r="BH38" s="92">
        <f>IF(ISBLANK(Výsledky!$MU$3),"",Výsledky!MU63)</f>
        <v>50</v>
      </c>
      <c r="BI38" s="92" t="str">
        <f>IF(ISBLANK(Výsledky!$NB$3),"",Výsledky!NB63)</f>
        <v/>
      </c>
      <c r="BJ38" s="92" t="str">
        <f>IF(ISBLANK(Výsledky!$NI$3),"",Výsledky!NI63)</f>
        <v>-</v>
      </c>
      <c r="BK38" s="92" t="str">
        <f>IF(ISBLANK(Výsledky!$NP$3),"",Výsledky!NP63)</f>
        <v/>
      </c>
      <c r="BL38" s="92" t="str">
        <f>IF(ISBLANK(Výsledky!$NW$3),"",Výsledky!NW63)</f>
        <v>-</v>
      </c>
      <c r="BM38" s="92">
        <f>IF(ISBLANK(Výsledky!$OD$3),"",Výsledky!OD63)</f>
        <v>40</v>
      </c>
      <c r="BN38" s="92" t="str">
        <f>IF(ISBLANK(Výsledky!$OK$3),"",Výsledky!OK63)</f>
        <v/>
      </c>
      <c r="BO38" s="92" t="str">
        <f>IF(ISBLANK(Výsledky!$OR$3),"",Výsledky!OR63)</f>
        <v/>
      </c>
      <c r="BP38" s="92" t="str">
        <f>IF(ISBLANK(Výsledky!$OY$3),"",Výsledky!OY63)</f>
        <v/>
      </c>
      <c r="BQ38" s="92" t="str">
        <f>IF(ISBLANK(Výsledky!$PF$3),"",Výsledky!PF63)</f>
        <v/>
      </c>
      <c r="BR38" s="92" t="str">
        <f>IF(ISBLANK(Výsledky!$PM$3),"",Výsledky!PM63)</f>
        <v/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>
        <f t="shared" si="55"/>
        <v>63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780</v>
      </c>
      <c r="F39" s="104">
        <f>IF(ISBLANK(Výsledky!$I$3),"-",SUM(K39:P39,R39,T39:U39,W39,Y39:AA39,AC39,AE39,AG39,AI39:AK39,AN39:AO39,AS39:AT39,AV39:AW39,AZ39,BB39:BC39,BE39:BF39,BH39,BJ39,BL39:BN39,BP39,BR39:BS39))</f>
        <v>540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>
        <f>IF(ISBLANK(Výsledky!$MU$3),"",Výsledky!MU19)</f>
        <v>40</v>
      </c>
      <c r="BI39" s="92" t="str">
        <f>IF(ISBLANK(Výsledky!$NB$3),"",Výsledky!NB19)</f>
        <v/>
      </c>
      <c r="BJ39" s="92" t="str">
        <f>IF(ISBLANK(Výsledky!$NI$3),"",Výsledky!NI19)</f>
        <v>-</v>
      </c>
      <c r="BK39" s="92" t="str">
        <f>IF(ISBLANK(Výsledky!$NP$3),"",Výsledky!NP19)</f>
        <v/>
      </c>
      <c r="BL39" s="92">
        <f>IF(ISBLANK(Výsledky!$NW$3),"",Výsledky!NW19)</f>
        <v>20</v>
      </c>
      <c r="BM39" s="92" t="str">
        <f>IF(ISBLANK(Výsledky!$OD$3),"",Výsledky!OD19)</f>
        <v>-</v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>
        <f t="shared" si="55"/>
        <v>6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7" t="s">
        <v>130</v>
      </c>
      <c r="C40" s="113">
        <f>Tipy!A12</f>
        <v>54</v>
      </c>
      <c r="D40" s="108" t="str">
        <f>IF(Tipy!B12="","",Tipy!B12)</f>
        <v>Burton</v>
      </c>
      <c r="E40" s="109">
        <f>SUM(F40:J40)</f>
        <v>770</v>
      </c>
      <c r="F40" s="104">
        <f>IF(ISBLANK(Výsledky!$I$3),"-",SUM(K40:P40,R40,T40:U40,W40,Y40:AA40,AC40,AE40,AG40,AI40:AK40,AN40:AO40,AS40:AT40,AV40:AW40,AZ40,BB40:BC40,BE40:BF40,BH40,BJ40,BL40:BN40,BP40,BR40:BS40))</f>
        <v>600</v>
      </c>
      <c r="G40" s="90">
        <f>IF(ISBLANK(Výsledky!$BF$3),"-",SUM(Q40,V40,X40,S40,AB40,AD40,AU40,BA40,BG40,BI40,BO40,BQ40,BU40))</f>
        <v>100</v>
      </c>
      <c r="H40" s="90">
        <f>IF(ISBLANK(Výsledky!$FG$3),"-",SUM(AF40,AH40,AP40,AR40,AX40))</f>
        <v>20</v>
      </c>
      <c r="I40" s="93">
        <f>IF(ISBLANK(Výsledky!$GW$3),"-",SUM(AL40,AM40,AQ40,AY40,BD40,BK40,BT40))</f>
        <v>50</v>
      </c>
      <c r="J40" s="94" t="str">
        <f>IF(ISBLANK(Výsledky!$I$3),"",Výsledky!I18)</f>
        <v>-</v>
      </c>
      <c r="K40" s="92">
        <f>IF(ISBLANK(Výsledky!$P$3),"",Výsledky!P18)</f>
        <v>20</v>
      </c>
      <c r="L40" s="92" t="str">
        <f>IF(ISBLANK(Výsledky!$W$3),"",Výsledky!W18)</f>
        <v>-</v>
      </c>
      <c r="M40" s="92">
        <f>IF(ISBLANK(Výsledky!$AD$3),"",Výsledky!AD18)</f>
        <v>0</v>
      </c>
      <c r="N40" s="92">
        <f>IF(ISBLANK(Výsledky!$AK$3),"",Výsledky!AK18)</f>
        <v>50</v>
      </c>
      <c r="O40" s="92">
        <f>IF(ISBLANK(Výsledky!$AR$3),"",Výsledky!AR18)</f>
        <v>60</v>
      </c>
      <c r="P40" s="92">
        <f>IF(ISBLANK(Výsledky!$AY$3),"",Výsledky!AY18)</f>
        <v>0</v>
      </c>
      <c r="Q40" s="92">
        <f>IF(ISBLANK(Výsledky!$BF$3),"",Výsledky!BF18)</f>
        <v>0</v>
      </c>
      <c r="R40" s="92">
        <f>IF(ISBLANK(Výsledky!$BM$3),"",Výsledky!BM18)</f>
        <v>0</v>
      </c>
      <c r="S40" s="92">
        <f>IF(ISBLANK(Výsledky!$BT$3),"",Výsledky!BT18)</f>
        <v>0</v>
      </c>
      <c r="T40" s="92">
        <f>IF(ISBLANK(Výsledky!$CA$3),"",Výsledky!CA18)</f>
        <v>0</v>
      </c>
      <c r="U40" s="92">
        <f>IF(ISBLANK(Výsledky!$CH$3),"",Výsledky!CH18)</f>
        <v>10</v>
      </c>
      <c r="V40" s="92">
        <f>IF(ISBLANK(Výsledky!$CO$3),"",Výsledky!CO18)</f>
        <v>0</v>
      </c>
      <c r="W40" s="92">
        <f>IF(ISBLANK(Výsledky!$CV$3),"",Výsledky!CV18)</f>
        <v>40</v>
      </c>
      <c r="X40" s="92">
        <f>IF(ISBLANK(Výsledky!$DC$3),"",Výsledky!DC18)</f>
        <v>50</v>
      </c>
      <c r="Y40" s="92">
        <f>IF(ISBLANK(Výsledky!$DJ$3),"",Výsledky!DJ18)</f>
        <v>20</v>
      </c>
      <c r="Z40" s="92">
        <f>IF(ISBLANK(Výsledky!$DQ$3),"",Výsledky!DQ18)</f>
        <v>20</v>
      </c>
      <c r="AA40" s="92" t="str">
        <f>IF(ISBLANK(Výsledky!$DX$3),"",Výsledky!DX18)</f>
        <v>-</v>
      </c>
      <c r="AB40" s="92">
        <f>IF(ISBLANK(Výsledky!$EE$3),"",Výsledky!EE18)</f>
        <v>0</v>
      </c>
      <c r="AC40" s="92" t="str">
        <f>IF(ISBLANK(Výsledky!$EL$3),"",Výsledky!EL18)</f>
        <v>-</v>
      </c>
      <c r="AD40" s="92">
        <f>IF(ISBLANK(Výsledky!$ES$3),"",Výsledky!ES18)</f>
        <v>0</v>
      </c>
      <c r="AE40" s="92">
        <f>IF(ISBLANK(Výsledky!$EZ$3),"",Výsledky!EZ18)</f>
        <v>20</v>
      </c>
      <c r="AF40" s="92">
        <f>IF(ISBLANK(Výsledky!$FG$3),"",Výsledky!FG18)</f>
        <v>0</v>
      </c>
      <c r="AG40" s="92" t="str">
        <f>IF(ISBLANK(Výsledky!$FN$3),"",Výsledky!FN18)</f>
        <v>-</v>
      </c>
      <c r="AH40" s="92">
        <f>IF(ISBLANK(Výsledky!$FU$3),"",Výsledky!FU18)</f>
        <v>20</v>
      </c>
      <c r="AI40" s="92">
        <f>IF(ISBLANK(Výsledky!$GB$3),"",Výsledky!GB18)</f>
        <v>50</v>
      </c>
      <c r="AJ40" s="92">
        <f>IF(ISBLANK(Výsledky!$GI$3),"",Výsledky!GI18)</f>
        <v>20</v>
      </c>
      <c r="AK40" s="92">
        <f>IF(ISBLANK(Výsledky!$GP$3),"",Výsledky!GP18)</f>
        <v>0</v>
      </c>
      <c r="AL40" s="92">
        <f>IF(ISBLANK(Výsledky!$GW$3),"",Výsledky!GW18)</f>
        <v>0</v>
      </c>
      <c r="AM40" s="92">
        <f>IF(ISBLANK(Výsledky!$HD$3),"",Výsledky!HD18)</f>
        <v>30</v>
      </c>
      <c r="AN40" s="92">
        <f>IF(ISBLANK(Výsledky!$HK$3),"",Výsledky!HK18)</f>
        <v>0</v>
      </c>
      <c r="AO40" s="92" t="str">
        <f>IF(ISBLANK(Výsledky!$HR$3),"",Výsledky!HR18)</f>
        <v>-</v>
      </c>
      <c r="AP40" s="92" t="str">
        <f>IF(ISBLANK(Výsledky!$HY$3),"",Výsledky!HY18)</f>
        <v/>
      </c>
      <c r="AQ40" s="92">
        <f>IF(ISBLANK(Výsledky!$IF$3),"",Výsledky!IF18)</f>
        <v>20</v>
      </c>
      <c r="AR40" s="92" t="str">
        <f>IF(ISBLANK(Výsledky!$IM$3),"",Výsledky!IM18)</f>
        <v/>
      </c>
      <c r="AS40" s="92">
        <f>IF(ISBLANK(Výsledky!$IT$3),"",Výsledky!IT18)</f>
        <v>0</v>
      </c>
      <c r="AT40" s="92">
        <f>IF(ISBLANK(Výsledky!$JA$3),"",Výsledky!JA18)</f>
        <v>50</v>
      </c>
      <c r="AU40" s="92">
        <f>IF(ISBLANK(Výsledky!$JH$3),"",Výsledky!JH18)</f>
        <v>40</v>
      </c>
      <c r="AV40" s="92">
        <f>IF(ISBLANK(Výsledky!$JO$3),"",Výsledky!JO18)</f>
        <v>20</v>
      </c>
      <c r="AW40" s="92" t="str">
        <f>IF(ISBLANK(Výsledky!$JV$3),"",Výsledky!JV18)</f>
        <v>-</v>
      </c>
      <c r="AX40" s="92" t="str">
        <f>IF(ISBLANK(Výsledky!$KC$3),"",Výsledky!KC18)</f>
        <v/>
      </c>
      <c r="AY40" s="92" t="str">
        <f>IF(ISBLANK(Výsledky!$KJ$3),"",Výsledky!KJ18)</f>
        <v/>
      </c>
      <c r="AZ40" s="92" t="str">
        <f>IF(ISBLANK(Výsledky!$KQ$3),"",Výsledky!KQ18)</f>
        <v>-</v>
      </c>
      <c r="BA40" s="92">
        <f>IF(ISBLANK(Výsledky!$KX$3),"",Výsledky!KX18)</f>
        <v>10</v>
      </c>
      <c r="BB40" s="92">
        <f>IF(ISBLANK(Výsledky!$LE$3),"",Výsledky!LE18)</f>
        <v>0</v>
      </c>
      <c r="BC40" s="92" t="str">
        <f>IF(ISBLANK(Výsledky!$LL$3),"",Výsledky!LL18)</f>
        <v/>
      </c>
      <c r="BD40" s="92" t="str">
        <f>IF(ISBLANK(Výsledky!$LS$3),"",Výsledky!LS18)</f>
        <v/>
      </c>
      <c r="BE40" s="92">
        <f>IF(ISBLANK(Výsledky!$LZ$3),"",Výsledky!LZ18)</f>
        <v>30</v>
      </c>
      <c r="BF40" s="92">
        <f>IF(ISBLANK(Výsledky!$MG$3),"",Výsledky!MG18)</f>
        <v>20</v>
      </c>
      <c r="BG40" s="92" t="str">
        <f>IF(ISBLANK(Výsledky!$MN$3),"",Výsledky!MN18)</f>
        <v/>
      </c>
      <c r="BH40" s="92">
        <f>IF(ISBLANK(Výsledky!$MU$3),"",Výsledky!MU18)</f>
        <v>50</v>
      </c>
      <c r="BI40" s="92" t="str">
        <f>IF(ISBLANK(Výsledky!$NB$3),"",Výsledky!NB18)</f>
        <v/>
      </c>
      <c r="BJ40" s="92">
        <f>IF(ISBLANK(Výsledky!$NI$3),"",Výsledky!NI18)</f>
        <v>60</v>
      </c>
      <c r="BK40" s="92" t="str">
        <f>IF(ISBLANK(Výsledky!$NP$3),"",Výsledky!NP18)</f>
        <v/>
      </c>
      <c r="BL40" s="92">
        <f>IF(ISBLANK(Výsledky!$NW$3),"",Výsledky!NW18)</f>
        <v>30</v>
      </c>
      <c r="BM40" s="92">
        <f>IF(ISBLANK(Výsledky!$OD$3),"",Výsledky!OD18)</f>
        <v>30</v>
      </c>
      <c r="BN40" s="92" t="str">
        <f>IF(ISBLANK(Výsledky!$OK$3),"",Výsledky!OK18)</f>
        <v/>
      </c>
      <c r="BO40" s="92" t="str">
        <f>IF(ISBLANK(Výsledky!$OR$3),"",Výsledky!OR18)</f>
        <v/>
      </c>
      <c r="BP40" s="92" t="str">
        <f>IF(ISBLANK(Výsledky!$OY$3),"",Výsledky!OY18)</f>
        <v/>
      </c>
      <c r="BQ40" s="92" t="str">
        <f>IF(ISBLANK(Výsledky!$PF$3),"",Výsledky!PF18)</f>
        <v/>
      </c>
      <c r="BR40" s="92" t="str">
        <f>IF(ISBLANK(Výsledky!$PM$3),"",Výsledky!PM18)</f>
        <v/>
      </c>
      <c r="BS40" s="92" t="str">
        <f>IF(ISBLANK(Výsledky!$PT$3),"",Výsledky!PT18)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>
        <f t="shared" si="55"/>
        <v>58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7" t="s">
        <v>131</v>
      </c>
      <c r="C41" s="113">
        <f>Tipy!A67</f>
        <v>26</v>
      </c>
      <c r="D41" s="108" t="str">
        <f>IF(Tipy!B67="","",Tipy!B67)</f>
        <v>slaffko14</v>
      </c>
      <c r="E41" s="109">
        <f>SUM(F41:J41)</f>
        <v>750</v>
      </c>
      <c r="F41" s="104">
        <f>IF(ISBLANK(Výsledky!$I$3),"-",SUM(K41:P41,R41,T41:U41,W41,Y41:AA41,AC41,AE41,AG41,AI41:AK41,AN41:AO41,AS41:AT41,AV41:AW41,AZ41,BB41:BC41,BE41:BF41,BH41,BJ41,BL41:BN41,BP41,BR41:BS41))</f>
        <v>460</v>
      </c>
      <c r="G41" s="90">
        <f>IF(ISBLANK(Výsledky!$BF$3),"-",SUM(Q41,V41,X41,S41,AB41,AD41,AU41,BA41,BG41,BI41,BO41,BQ41,BU41))</f>
        <v>200</v>
      </c>
      <c r="H41" s="90">
        <f>IF(ISBLANK(Výsledky!$FG$3),"-",SUM(AF41,AH41,AP41,AR41,AX41))</f>
        <v>30</v>
      </c>
      <c r="I41" s="93">
        <f>IF(ISBLANK(Výsledky!$GW$3),"-",SUM(AL41,AM41,AQ41,AY41,BD41,BK41,BT41))</f>
        <v>40</v>
      </c>
      <c r="J41" s="94">
        <f>IF(ISBLANK(Výsledky!$I$3),"",Výsledky!I73)</f>
        <v>20</v>
      </c>
      <c r="K41" s="92">
        <f>IF(ISBLANK(Výsledky!$P$3),"",Výsledky!P73)</f>
        <v>20</v>
      </c>
      <c r="L41" s="92">
        <f>IF(ISBLANK(Výsledky!$W$3),"",Výsledky!W73)</f>
        <v>20</v>
      </c>
      <c r="M41" s="92">
        <f>IF(ISBLANK(Výsledky!$AD$3),"",Výsledky!AD73)</f>
        <v>0</v>
      </c>
      <c r="N41" s="92">
        <f>IF(ISBLANK(Výsledky!$AK$3),"",Výsledky!AK73)</f>
        <v>20</v>
      </c>
      <c r="O41" s="92">
        <f>IF(ISBLANK(Výsledky!$AR$3),"",Výsledky!AR73)</f>
        <v>80</v>
      </c>
      <c r="P41" s="92">
        <f>IF(ISBLANK(Výsledky!$AY$3),"",Výsledky!AY73)</f>
        <v>10</v>
      </c>
      <c r="Q41" s="92">
        <f>IF(ISBLANK(Výsledky!$BF$3),"",Výsledky!BF73)</f>
        <v>20</v>
      </c>
      <c r="R41" s="92" t="str">
        <f>IF(ISBLANK(Výsledky!$BM$3),"",Výsledky!BM73)</f>
        <v>-</v>
      </c>
      <c r="S41" s="92">
        <f>IF(ISBLANK(Výsledky!$BT$3),"",Výsledky!BT73)</f>
        <v>30</v>
      </c>
      <c r="T41" s="92">
        <f>IF(ISBLANK(Výsledky!$CA$3),"",Výsledky!CA73)</f>
        <v>10</v>
      </c>
      <c r="U41" s="92">
        <f>IF(ISBLANK(Výsledky!$CH$3),"",Výsledky!CH73)</f>
        <v>0</v>
      </c>
      <c r="V41" s="92">
        <f>IF(ISBLANK(Výsledky!$CO$3),"",Výsledky!CO73)</f>
        <v>60</v>
      </c>
      <c r="W41" s="92">
        <f>IF(ISBLANK(Výsledky!$CV$3),"",Výsledky!CV73)</f>
        <v>20</v>
      </c>
      <c r="X41" s="92">
        <f>IF(ISBLANK(Výsledky!$DC$3),"",Výsledky!DC73)</f>
        <v>40</v>
      </c>
      <c r="Y41" s="92">
        <f>IF(ISBLANK(Výsledky!$DJ$3),"",Výsledky!DJ73)</f>
        <v>0</v>
      </c>
      <c r="Z41" s="92">
        <f>IF(ISBLANK(Výsledky!$DQ$3),"",Výsledky!DQ73)</f>
        <v>80</v>
      </c>
      <c r="AA41" s="92">
        <f>IF(ISBLANK(Výsledky!$DX$3),"",Výsledky!DX73)</f>
        <v>0</v>
      </c>
      <c r="AB41" s="92">
        <f>IF(ISBLANK(Výsledky!$EE$3),"",Výsledky!EE73)</f>
        <v>0</v>
      </c>
      <c r="AC41" s="92">
        <f>IF(ISBLANK(Výsledky!$EL$3),"",Výsledky!EL73)</f>
        <v>30</v>
      </c>
      <c r="AD41" s="92">
        <f>IF(ISBLANK(Výsledky!$ES$3),"",Výsledky!ES73)</f>
        <v>30</v>
      </c>
      <c r="AE41" s="92">
        <f>IF(ISBLANK(Výsledky!$EZ$3),"",Výsledky!EZ73)</f>
        <v>60</v>
      </c>
      <c r="AF41" s="92">
        <f>IF(ISBLANK(Výsledky!$FG$3),"",Výsledky!FG73)</f>
        <v>0</v>
      </c>
      <c r="AG41" s="92" t="str">
        <f>IF(ISBLANK(Výsledky!$FN$3),"",Výsledky!FN73)</f>
        <v>-</v>
      </c>
      <c r="AH41" s="92">
        <f>IF(ISBLANK(Výsledky!$FU$3),"",Výsledky!FU73)</f>
        <v>30</v>
      </c>
      <c r="AI41" s="92">
        <f>IF(ISBLANK(Výsledky!$GB$3),"",Výsledky!GB73)</f>
        <v>20</v>
      </c>
      <c r="AJ41" s="92">
        <f>IF(ISBLANK(Výsledky!$GI$3),"",Výsledky!GI73)</f>
        <v>20</v>
      </c>
      <c r="AK41" s="92">
        <f>IF(ISBLANK(Výsledky!$GP$3),"",Výsledky!GP73)</f>
        <v>0</v>
      </c>
      <c r="AL41" s="92">
        <f>IF(ISBLANK(Výsledky!$GW$3),"",Výsledky!GW73)</f>
        <v>30</v>
      </c>
      <c r="AM41" s="92">
        <f>IF(ISBLANK(Výsledky!$HD$3),"",Výsledky!HD73)</f>
        <v>0</v>
      </c>
      <c r="AN41" s="92">
        <f>IF(ISBLANK(Výsledky!$HK$3),"",Výsledky!HK73)</f>
        <v>20</v>
      </c>
      <c r="AO41" s="92">
        <f>IF(ISBLANK(Výsledky!$HR$3),"",Výsledky!HR73)</f>
        <v>10</v>
      </c>
      <c r="AP41" s="92" t="str">
        <f>IF(ISBLANK(Výsledky!$HY$3),"",Výsledky!HY73)</f>
        <v/>
      </c>
      <c r="AQ41" s="92">
        <f>IF(ISBLANK(Výsledky!$IF$3),"",Výsledky!IF73)</f>
        <v>10</v>
      </c>
      <c r="AR41" s="92" t="str">
        <f>IF(ISBLANK(Výsledky!$IM$3),"",Výsledky!IM73)</f>
        <v/>
      </c>
      <c r="AS41" s="92">
        <f>IF(ISBLANK(Výsledky!$IT$3),"",Výsledky!IT73)</f>
        <v>0</v>
      </c>
      <c r="AT41" s="92">
        <f>IF(ISBLANK(Výsledky!$JA$3),"",Výsledky!JA73)</f>
        <v>0</v>
      </c>
      <c r="AU41" s="92">
        <f>IF(ISBLANK(Výsledky!$JH$3),"",Výsledky!JH73)</f>
        <v>20</v>
      </c>
      <c r="AV41" s="92" t="str">
        <f>IF(ISBLANK(Výsledky!$JO$3),"",Výsledky!JO73)</f>
        <v>-</v>
      </c>
      <c r="AW41" s="92">
        <f>IF(ISBLANK(Výsledky!$JV$3),"",Výsledky!JV73)</f>
        <v>0</v>
      </c>
      <c r="AX41" s="92" t="str">
        <f>IF(ISBLANK(Výsledky!$KC$3),"",Výsledky!KC73)</f>
        <v/>
      </c>
      <c r="AY41" s="92" t="str">
        <f>IF(ISBLANK(Výsledky!$KJ$3),"",Výsledky!KJ73)</f>
        <v/>
      </c>
      <c r="AZ41" s="92">
        <f>IF(ISBLANK(Výsledky!$KQ$3),"",Výsledky!KQ73)</f>
        <v>20</v>
      </c>
      <c r="BA41" s="92">
        <f>IF(ISBLANK(Výsledky!$KX$3),"",Výsledky!KX73)</f>
        <v>0</v>
      </c>
      <c r="BB41" s="92">
        <f>IF(ISBLANK(Výsledky!$LE$3),"",Výsledky!LE73)</f>
        <v>0</v>
      </c>
      <c r="BC41" s="92" t="str">
        <f>IF(ISBLANK(Výsledky!$LL$3),"",Výsledky!LL73)</f>
        <v/>
      </c>
      <c r="BD41" s="92" t="str">
        <f>IF(ISBLANK(Výsledky!$LS$3),"",Výsledky!LS73)</f>
        <v/>
      </c>
      <c r="BE41" s="92">
        <f>IF(ISBLANK(Výsledky!$LZ$3),"",Výsledky!LZ73)</f>
        <v>20</v>
      </c>
      <c r="BF41" s="92" t="str">
        <f>IF(ISBLANK(Výsledky!$MG$3),"",Výsledky!MG73)</f>
        <v>-</v>
      </c>
      <c r="BG41" s="92" t="str">
        <f>IF(ISBLANK(Výsledky!$MN$3),"",Výsledky!MN73)</f>
        <v/>
      </c>
      <c r="BH41" s="92" t="str">
        <f>IF(ISBLANK(Výsledky!$MU$3),"",Výsledky!MU73)</f>
        <v>-</v>
      </c>
      <c r="BI41" s="92" t="str">
        <f>IF(ISBLANK(Výsledky!$NB$3),"",Výsledky!NB73)</f>
        <v/>
      </c>
      <c r="BJ41" s="92" t="str">
        <f>IF(ISBLANK(Výsledky!$NI$3),"",Výsledky!NI73)</f>
        <v>-</v>
      </c>
      <c r="BK41" s="92" t="str">
        <f>IF(ISBLANK(Výsledky!$NP$3),"",Výsledky!NP73)</f>
        <v/>
      </c>
      <c r="BL41" s="92" t="str">
        <f>IF(ISBLANK(Výsledky!$NW$3),"",Výsledky!NW73)</f>
        <v>-</v>
      </c>
      <c r="BM41" s="92" t="str">
        <f>IF(ISBLANK(Výsledky!$OD$3),"",Výsledky!OD73)</f>
        <v>-</v>
      </c>
      <c r="BN41" s="92" t="str">
        <f>IF(ISBLANK(Výsledky!$OK$3),"",Výsledky!OK73)</f>
        <v/>
      </c>
      <c r="BO41" s="92" t="str">
        <f>IF(ISBLANK(Výsledky!$OR$3),"",Výsledky!OR73)</f>
        <v/>
      </c>
      <c r="BP41" s="92" t="str">
        <f>IF(ISBLANK(Výsledky!$OY$3),"",Výsledky!OY73)</f>
        <v/>
      </c>
      <c r="BQ41" s="92" t="str">
        <f>IF(ISBLANK(Výsledky!$PF$3),"",Výsledky!PF73)</f>
        <v/>
      </c>
      <c r="BR41" s="92" t="str">
        <f>IF(ISBLANK(Výsledky!$PM$3),"",Výsledky!PM73)</f>
        <v/>
      </c>
      <c r="BS41" s="92" t="str">
        <f>IF(ISBLANK(Výsledky!$PT$3),"",Výsledky!PT73)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>
        <f t="shared" si="55"/>
        <v>47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7" t="s">
        <v>132</v>
      </c>
      <c r="C42" s="113">
        <f>Tipy!A14</f>
        <v>28</v>
      </c>
      <c r="D42" s="108" t="str">
        <f>IF(Tipy!B14="","",Tipy!B14)</f>
        <v>Cyro</v>
      </c>
      <c r="E42" s="109">
        <f>SUM(F42:J42)</f>
        <v>750</v>
      </c>
      <c r="F42" s="104">
        <f>IF(ISBLANK(Výsledky!$I$3),"-",SUM(K42:P42,R42,T42:U42,W42,Y42:AA42,AC42,AE42,AG42,AI42:AK42,AN42:AO42,AS42:AT42,AV42:AW42,AZ42,BB42:BC42,BE42:BF42,BH42,BJ42,BL42:BN42,BP42,BR42:BS42))</f>
        <v>480</v>
      </c>
      <c r="G42" s="90">
        <f>IF(ISBLANK(Výsledky!$BF$3),"-",SUM(Q42,V42,X42,S42,AB42,AD42,AU42,BA42,BG42,BI42,BO42,BQ42,BU42))</f>
        <v>210</v>
      </c>
      <c r="H42" s="90">
        <f>IF(ISBLANK(Výsledky!$FG$3),"-",SUM(AF42,AH42,AP42,AR42,AX42))</f>
        <v>20</v>
      </c>
      <c r="I42" s="93">
        <f>IF(ISBLANK(Výsledky!$GW$3),"-",SUM(AL42,AM42,AQ42,AY42,BD42,BK42,BT42))</f>
        <v>40</v>
      </c>
      <c r="J42" s="94">
        <f>IF(ISBLANK(Výsledky!$I$3),"",Výsledky!I20)</f>
        <v>0</v>
      </c>
      <c r="K42" s="92">
        <f>IF(ISBLANK(Výsledky!$P$3),"",Výsledky!P20)</f>
        <v>0</v>
      </c>
      <c r="L42" s="92" t="str">
        <f>IF(ISBLANK(Výsledky!$W$3),"",Výsledky!W20)</f>
        <v>-</v>
      </c>
      <c r="M42" s="92">
        <f>IF(ISBLANK(Výsledky!$AD$3),"",Výsledky!AD20)</f>
        <v>0</v>
      </c>
      <c r="N42" s="92">
        <f>IF(ISBLANK(Výsledky!$AK$3),"",Výsledky!AK20)</f>
        <v>40</v>
      </c>
      <c r="O42" s="92">
        <f>IF(ISBLANK(Výsledky!$AR$3),"",Výsledky!AR20)</f>
        <v>30</v>
      </c>
      <c r="P42" s="92">
        <f>IF(ISBLANK(Výsledky!$AY$3),"",Výsledky!AY20)</f>
        <v>0</v>
      </c>
      <c r="Q42" s="92">
        <f>IF(ISBLANK(Výsledky!$BF$3),"",Výsledky!BF20)</f>
        <v>0</v>
      </c>
      <c r="R42" s="92">
        <f>IF(ISBLANK(Výsledky!$BM$3),"",Výsledky!BM20)</f>
        <v>80</v>
      </c>
      <c r="S42" s="92">
        <f>IF(ISBLANK(Výsledky!$BT$3),"",Výsledky!BT20)</f>
        <v>80</v>
      </c>
      <c r="T42" s="92" t="str">
        <f>IF(ISBLANK(Výsledky!$CA$3),"",Výsledky!CA20)</f>
        <v>-</v>
      </c>
      <c r="U42" s="92">
        <f>IF(ISBLANK(Výsledky!$CH$3),"",Výsledky!CH20)</f>
        <v>20</v>
      </c>
      <c r="V42" s="92">
        <f>IF(ISBLANK(Výsledky!$CO$3),"",Výsledky!CO20)</f>
        <v>30</v>
      </c>
      <c r="W42" s="92">
        <f>IF(ISBLANK(Výsledky!$CV$3),"",Výsledky!CV20)</f>
        <v>20</v>
      </c>
      <c r="X42" s="92">
        <f>IF(ISBLANK(Výsledky!$DC$3),"",Výsledky!DC20)</f>
        <v>40</v>
      </c>
      <c r="Y42" s="92">
        <f>IF(ISBLANK(Výsledky!$DJ$3),"",Výsledky!DJ20)</f>
        <v>0</v>
      </c>
      <c r="Z42" s="92">
        <f>IF(ISBLANK(Výsledky!$DQ$3),"",Výsledky!DQ20)</f>
        <v>30</v>
      </c>
      <c r="AA42" s="92">
        <f>IF(ISBLANK(Výsledky!$DX$3),"",Výsledky!DX20)</f>
        <v>0</v>
      </c>
      <c r="AB42" s="92">
        <f>IF(ISBLANK(Výsledky!$EE$3),"",Výsledky!EE20)</f>
        <v>40</v>
      </c>
      <c r="AC42" s="92">
        <f>IF(ISBLANK(Výsledky!$EL$3),"",Výsledky!EL20)</f>
        <v>30</v>
      </c>
      <c r="AD42" s="92">
        <f>IF(ISBLANK(Výsledky!$ES$3),"",Výsledky!ES20)</f>
        <v>0</v>
      </c>
      <c r="AE42" s="92">
        <f>IF(ISBLANK(Výsledky!$EZ$3),"",Výsledky!EZ20)</f>
        <v>30</v>
      </c>
      <c r="AF42" s="92">
        <f>IF(ISBLANK(Výsledky!$FG$3),"",Výsledky!FG20)</f>
        <v>0</v>
      </c>
      <c r="AG42" s="92">
        <f>IF(ISBLANK(Výsledky!$FN$3),"",Výsledky!FN20)</f>
        <v>60</v>
      </c>
      <c r="AH42" s="92">
        <f>IF(ISBLANK(Výsledky!$FU$3),"",Výsledky!FU20)</f>
        <v>20</v>
      </c>
      <c r="AI42" s="92" t="str">
        <f>IF(ISBLANK(Výsledky!$GB$3),"",Výsledky!GB20)</f>
        <v>-</v>
      </c>
      <c r="AJ42" s="92">
        <f>IF(ISBLANK(Výsledky!$GI$3),"",Výsledky!GI20)</f>
        <v>20</v>
      </c>
      <c r="AK42" s="92">
        <f>IF(ISBLANK(Výsledky!$GP$3),"",Výsledky!GP20)</f>
        <v>0</v>
      </c>
      <c r="AL42" s="92">
        <f>IF(ISBLANK(Výsledky!$GW$3),"",Výsledky!GW20)</f>
        <v>40</v>
      </c>
      <c r="AM42" s="92">
        <f>IF(ISBLANK(Výsledky!$HD$3),"",Výsledky!HD20)</f>
        <v>0</v>
      </c>
      <c r="AN42" s="92">
        <f>IF(ISBLANK(Výsledky!$HK$3),"",Výsledky!HK20)</f>
        <v>0</v>
      </c>
      <c r="AO42" s="92">
        <f>IF(ISBLANK(Výsledky!$HR$3),"",Výsledky!HR20)</f>
        <v>0</v>
      </c>
      <c r="AP42" s="92" t="str">
        <f>IF(ISBLANK(Výsledky!$HY$3),"",Výsledky!HY20)</f>
        <v/>
      </c>
      <c r="AQ42" s="92" t="str">
        <f>IF(ISBLANK(Výsledky!$IF$3),"",Výsledky!IF20)</f>
        <v>-</v>
      </c>
      <c r="AR42" s="92" t="str">
        <f>IF(ISBLANK(Výsledky!$IM$3),"",Výsledky!IM20)</f>
        <v/>
      </c>
      <c r="AS42" s="92">
        <f>IF(ISBLANK(Výsledky!$IT$3),"",Výsledky!IT20)</f>
        <v>0</v>
      </c>
      <c r="AT42" s="92">
        <f>IF(ISBLANK(Výsledky!$JA$3),"",Výsledky!JA20)</f>
        <v>30</v>
      </c>
      <c r="AU42" s="92">
        <f>IF(ISBLANK(Výsledky!$JH$3),"",Výsledky!JH20)</f>
        <v>20</v>
      </c>
      <c r="AV42" s="92">
        <f>IF(ISBLANK(Výsledky!$JO$3),"",Výsledky!JO20)</f>
        <v>60</v>
      </c>
      <c r="AW42" s="92">
        <f>IF(ISBLANK(Výsledky!$JV$3),"",Výsledky!JV20)</f>
        <v>10</v>
      </c>
      <c r="AX42" s="92" t="str">
        <f>IF(ISBLANK(Výsledky!$KC$3),"",Výsledky!KC20)</f>
        <v/>
      </c>
      <c r="AY42" s="92" t="str">
        <f>IF(ISBLANK(Výsledky!$KJ$3),"",Výsledky!KJ20)</f>
        <v/>
      </c>
      <c r="AZ42" s="92">
        <f>IF(ISBLANK(Výsledky!$KQ$3),"",Výsledky!KQ20)</f>
        <v>20</v>
      </c>
      <c r="BA42" s="92" t="str">
        <f>IF(ISBLANK(Výsledky!$KX$3),"",Výsledky!KX20)</f>
        <v>-</v>
      </c>
      <c r="BB42" s="92">
        <f>IF(ISBLANK(Výsledky!$LE$3),"",Výsledky!LE20)</f>
        <v>0</v>
      </c>
      <c r="BC42" s="92" t="str">
        <f>IF(ISBLANK(Výsledky!$LL$3),"",Výsledky!LL20)</f>
        <v/>
      </c>
      <c r="BD42" s="92" t="str">
        <f>IF(ISBLANK(Výsledky!$LS$3),"",Výsledky!LS20)</f>
        <v/>
      </c>
      <c r="BE42" s="92">
        <f>IF(ISBLANK(Výsledky!$LZ$3),"",Výsledky!LZ20)</f>
        <v>0</v>
      </c>
      <c r="BF42" s="92" t="str">
        <f>IF(ISBLANK(Výsledky!$MG$3),"",Výsledky!MG20)</f>
        <v>-</v>
      </c>
      <c r="BG42" s="92" t="str">
        <f>IF(ISBLANK(Výsledky!$MN$3),"",Výsledky!MN20)</f>
        <v/>
      </c>
      <c r="BH42" s="92" t="str">
        <f>IF(ISBLANK(Výsledky!$MU$3),"",Výsledky!MU20)</f>
        <v>-</v>
      </c>
      <c r="BI42" s="92" t="str">
        <f>IF(ISBLANK(Výsledky!$NB$3),"",Výsledky!NB20)</f>
        <v/>
      </c>
      <c r="BJ42" s="92" t="str">
        <f>IF(ISBLANK(Výsledky!$NI$3),"",Výsledky!NI20)</f>
        <v>-</v>
      </c>
      <c r="BK42" s="92" t="str">
        <f>IF(ISBLANK(Výsledky!$NP$3),"",Výsledky!NP20)</f>
        <v/>
      </c>
      <c r="BL42" s="92" t="str">
        <f>IF(ISBLANK(Výsledky!$NW$3),"",Výsledky!NW20)</f>
        <v>-</v>
      </c>
      <c r="BM42" s="92" t="str">
        <f>IF(ISBLANK(Výsledky!$OD$3),"",Výsledky!OD20)</f>
        <v>-</v>
      </c>
      <c r="BN42" s="92" t="str">
        <f>IF(ISBLANK(Výsledky!$OK$3),"",Výsledky!OK20)</f>
        <v/>
      </c>
      <c r="BO42" s="92" t="str">
        <f>IF(ISBLANK(Výsledky!$OR$3),"",Výsledky!OR20)</f>
        <v/>
      </c>
      <c r="BP42" s="92" t="str">
        <f>IF(ISBLANK(Výsledky!$OY$3),"",Výsledky!OY20)</f>
        <v/>
      </c>
      <c r="BQ42" s="92" t="str">
        <f>IF(ISBLANK(Výsledky!$PF$3),"",Výsledky!PF20)</f>
        <v/>
      </c>
      <c r="BR42" s="92" t="str">
        <f>IF(ISBLANK(Výsledky!$PM$3),"",Výsledky!PM20)</f>
        <v/>
      </c>
      <c r="BS42" s="92" t="str">
        <f>IF(ISBLANK(Výsledky!$PT$3),"",Výsledky!PT20)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>
        <f t="shared" si="55"/>
        <v>59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7" t="s">
        <v>133</v>
      </c>
      <c r="C43" s="113">
        <f>Tipy!A9</f>
        <v>56</v>
      </c>
      <c r="D43" s="108" t="str">
        <f>IF(Tipy!B9="","",Tipy!B9)</f>
        <v>Balky</v>
      </c>
      <c r="E43" s="109">
        <f>SUM(F43:J43)</f>
        <v>740</v>
      </c>
      <c r="F43" s="104">
        <f>IF(ISBLANK(Výsledky!$I$3),"-",SUM(K43:P43,R43,T43:U43,W43,Y43:AA43,AC43,AE43,AG43,AI43:AK43,AN43:AO43,AS43:AT43,AV43:AW43,AZ43,BB43:BC43,BE43:BF43,BH43,BJ43,BL43:BN43,BP43,BR43:BS43))</f>
        <v>530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60</v>
      </c>
      <c r="J43" s="94">
        <f>IF(ISBLANK(Výsledky!$I$3),"",Výsledky!I15)</f>
        <v>20</v>
      </c>
      <c r="K43" s="92">
        <f>IF(ISBLANK(Výsledky!$P$3),"",Výsledky!P15)</f>
        <v>20</v>
      </c>
      <c r="L43" s="92">
        <f>IF(ISBLANK(Výsledky!$W$3),"",Výsledky!W15)</f>
        <v>0</v>
      </c>
      <c r="M43" s="92">
        <f>IF(ISBLANK(Výsledky!$AD$3),"",Výsledky!AD15)</f>
        <v>20</v>
      </c>
      <c r="N43" s="92">
        <f>IF(ISBLANK(Výsledky!$AK$3),"",Výsledky!AK15)</f>
        <v>40</v>
      </c>
      <c r="O43" s="92">
        <f>IF(ISBLANK(Výsledky!$AR$3),"",Výsledky!AR15)</f>
        <v>30</v>
      </c>
      <c r="P43" s="92">
        <f>IF(ISBLANK(Výsledky!$AY$3),"",Výsledky!AY15)</f>
        <v>0</v>
      </c>
      <c r="Q43" s="92">
        <f>IF(ISBLANK(Výsledky!$BF$3),"",Výsledky!BF15)</f>
        <v>0</v>
      </c>
      <c r="R43" s="92" t="str">
        <f>IF(ISBLANK(Výsledky!$BM$3),"",Výsledky!BM15)</f>
        <v>-</v>
      </c>
      <c r="S43" s="92">
        <f>IF(ISBLANK(Výsledky!$BT$3),"",Výsledky!BT15)</f>
        <v>0</v>
      </c>
      <c r="T43" s="92">
        <f>IF(ISBLANK(Výsledky!$CA$3),"",Výsledky!CA15)</f>
        <v>0</v>
      </c>
      <c r="U43" s="92">
        <f>IF(ISBLANK(Výsledky!$CH$3),"",Výsledky!CH15)</f>
        <v>20</v>
      </c>
      <c r="V43" s="92">
        <f>IF(ISBLANK(Výsledky!$CO$3),"",Výsledky!CO15)</f>
        <v>20</v>
      </c>
      <c r="W43" s="92" t="str">
        <f>IF(ISBLANK(Výsledky!$CV$3),"",Výsledky!CV15)</f>
        <v>-</v>
      </c>
      <c r="X43" s="92">
        <f>IF(ISBLANK(Výsledky!$DC$3),"",Výsledky!DC15)</f>
        <v>50</v>
      </c>
      <c r="Y43" s="92">
        <f>IF(ISBLANK(Výsledky!$DJ$3),"",Výsledky!DJ15)</f>
        <v>0</v>
      </c>
      <c r="Z43" s="92">
        <f>IF(ISBLANK(Výsledky!$DQ$3),"",Výsledky!DQ15)</f>
        <v>40</v>
      </c>
      <c r="AA43" s="92">
        <f>IF(ISBLANK(Výsledky!$DX$3),"",Výsledky!DX15)</f>
        <v>0</v>
      </c>
      <c r="AB43" s="92">
        <f>IF(ISBLANK(Výsledky!$EE$3),"",Výsledky!EE15)</f>
        <v>40</v>
      </c>
      <c r="AC43" s="92">
        <f>IF(ISBLANK(Výsledky!$EL$3),"",Výsledky!EL15)</f>
        <v>0</v>
      </c>
      <c r="AD43" s="92">
        <f>IF(ISBLANK(Výsledky!$ES$3),"",Výsledky!ES15)</f>
        <v>0</v>
      </c>
      <c r="AE43" s="92">
        <f>IF(ISBLANK(Výsledky!$EZ$3),"",Výsledky!EZ15)</f>
        <v>50</v>
      </c>
      <c r="AF43" s="92">
        <f>IF(ISBLANK(Výsledky!$FG$3),"",Výsledky!FG15)</f>
        <v>0</v>
      </c>
      <c r="AG43" s="92">
        <f>IF(ISBLANK(Výsledky!$FN$3),"",Výsledky!FN15)</f>
        <v>30</v>
      </c>
      <c r="AH43" s="92" t="str">
        <f>IF(ISBLANK(Výsledky!$FU$3),"",Výsledky!FU15)</f>
        <v>-</v>
      </c>
      <c r="AI43" s="92">
        <f>IF(ISBLANK(Výsledky!$GB$3),"",Výsledky!GB15)</f>
        <v>80</v>
      </c>
      <c r="AJ43" s="92">
        <f>IF(ISBLANK(Výsledky!$GI$3),"",Výsledky!GI15)</f>
        <v>30</v>
      </c>
      <c r="AK43" s="92" t="str">
        <f>IF(ISBLANK(Výsledky!$GP$3),"",Výsledky!GP15)</f>
        <v>-</v>
      </c>
      <c r="AL43" s="92">
        <f>IF(ISBLANK(Výsledky!$GW$3),"",Výsledky!GW15)</f>
        <v>20</v>
      </c>
      <c r="AM43" s="92">
        <f>IF(ISBLANK(Výsledky!$HD$3),"",Výsledky!HD15)</f>
        <v>20</v>
      </c>
      <c r="AN43" s="92">
        <f>IF(ISBLANK(Výsledky!$HK$3),"",Výsledky!HK15)</f>
        <v>20</v>
      </c>
      <c r="AO43" s="92" t="str">
        <f>IF(ISBLANK(Výsledky!$HR$3),"",Výsledky!HR15)</f>
        <v>-</v>
      </c>
      <c r="AP43" s="92" t="str">
        <f>IF(ISBLANK(Výsledky!$HY$3),"",Výsledky!HY15)</f>
        <v/>
      </c>
      <c r="AQ43" s="92">
        <f>IF(ISBLANK(Výsledky!$IF$3),"",Výsledky!IF15)</f>
        <v>20</v>
      </c>
      <c r="AR43" s="92" t="str">
        <f>IF(ISBLANK(Výsledky!$IM$3),"",Výsledky!IM15)</f>
        <v/>
      </c>
      <c r="AS43" s="92" t="str">
        <f>IF(ISBLANK(Výsledky!$IT$3),"",Výsledky!IT15)</f>
        <v>-</v>
      </c>
      <c r="AT43" s="92">
        <f>IF(ISBLANK(Výsledky!$JA$3),"",Výsledky!JA15)</f>
        <v>30</v>
      </c>
      <c r="AU43" s="92">
        <f>IF(ISBLANK(Výsledky!$JH$3),"",Výsledky!JH15)</f>
        <v>20</v>
      </c>
      <c r="AV43" s="92">
        <f>IF(ISBLANK(Výsledky!$JO$3),"",Výsledky!JO15)</f>
        <v>50</v>
      </c>
      <c r="AW43" s="92">
        <f>IF(ISBLANK(Výsledky!$JV$3),"",Výsledky!JV15)</f>
        <v>0</v>
      </c>
      <c r="AX43" s="92" t="str">
        <f>IF(ISBLANK(Výsledky!$KC$3),"",Výsledky!KC15)</f>
        <v/>
      </c>
      <c r="AY43" s="92" t="str">
        <f>IF(ISBLANK(Výsledky!$KJ$3),"",Výsledky!KJ15)</f>
        <v/>
      </c>
      <c r="AZ43" s="92">
        <f>IF(ISBLANK(Výsledky!$KQ$3),"",Výsledky!KQ15)</f>
        <v>70</v>
      </c>
      <c r="BA43" s="92" t="str">
        <f>IF(ISBLANK(Výsledky!$KX$3),"",Výsledky!KX15)</f>
        <v>-</v>
      </c>
      <c r="BB43" s="92" t="str">
        <f>IF(ISBLANK(Výsledky!$LE$3),"",Výsledky!LE15)</f>
        <v>-</v>
      </c>
      <c r="BC43" s="92" t="str">
        <f>IF(ISBLANK(Výsledky!$LL$3),"",Výsledky!LL15)</f>
        <v/>
      </c>
      <c r="BD43" s="92" t="str">
        <f>IF(ISBLANK(Výsledky!$LS$3),"",Výsledky!LS15)</f>
        <v/>
      </c>
      <c r="BE43" s="92">
        <f>IF(ISBLANK(Výsledky!$LZ$3),"",Výsledky!LZ15)</f>
        <v>0</v>
      </c>
      <c r="BF43" s="92" t="str">
        <f>IF(ISBLANK(Výsledky!$MG$3),"",Výsledky!MG15)</f>
        <v>-</v>
      </c>
      <c r="BG43" s="92" t="str">
        <f>IF(ISBLANK(Výsledky!$MN$3),"",Výsledky!MN15)</f>
        <v/>
      </c>
      <c r="BH43" s="92" t="str">
        <f>IF(ISBLANK(Výsledky!$MU$3),"",Výsledky!MU15)</f>
        <v>-</v>
      </c>
      <c r="BI43" s="92" t="str">
        <f>IF(ISBLANK(Výsledky!$NB$3),"",Výsledky!NB15)</f>
        <v/>
      </c>
      <c r="BJ43" s="92" t="str">
        <f>IF(ISBLANK(Výsledky!$NI$3),"",Výsledky!NI15)</f>
        <v>-</v>
      </c>
      <c r="BK43" s="92" t="str">
        <f>IF(ISBLANK(Výsledky!$NP$3),"",Výsledky!NP15)</f>
        <v/>
      </c>
      <c r="BL43" s="92" t="str">
        <f>IF(ISBLANK(Výsledky!$NW$3),"",Výsledky!NW15)</f>
        <v>-</v>
      </c>
      <c r="BM43" s="92" t="str">
        <f>IF(ISBLANK(Výsledky!$OD$3),"",Výsledky!OD15)</f>
        <v>-</v>
      </c>
      <c r="BN43" s="92" t="str">
        <f>IF(ISBLANK(Výsledky!$OK$3),"",Výsledky!OK15)</f>
        <v/>
      </c>
      <c r="BO43" s="92" t="str">
        <f>IF(ISBLANK(Výsledky!$OR$3),"",Výsledky!OR15)</f>
        <v/>
      </c>
      <c r="BP43" s="92" t="str">
        <f>IF(ISBLANK(Výsledky!$OY$3),"",Výsledky!OY15)</f>
        <v/>
      </c>
      <c r="BQ43" s="92" t="str">
        <f>IF(ISBLANK(Výsledky!$PF$3),"",Výsledky!PF15)</f>
        <v/>
      </c>
      <c r="BR43" s="92" t="str">
        <f>IF(ISBLANK(Výsledky!$PM$3),"",Výsledky!PM15)</f>
        <v/>
      </c>
      <c r="BS43" s="92" t="str">
        <f>IF(ISBLANK(Výsledky!$PT$3),"",Výsledky!PT15)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>
        <f t="shared" si="55"/>
        <v>43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7" t="s">
        <v>134</v>
      </c>
      <c r="C44" s="113">
        <f>Tipy!A31</f>
        <v>33</v>
      </c>
      <c r="D44" s="108" t="str">
        <f>IF(Tipy!B31="","",Tipy!B31)</f>
        <v>Jymi</v>
      </c>
      <c r="E44" s="109">
        <f>SUM(F44:J44)</f>
        <v>710</v>
      </c>
      <c r="F44" s="104">
        <f>IF(ISBLANK(Výsledky!$I$3),"-",SUM(K44:P44,R44,T44:U44,W44,Y44:AA44,AC44,AE44,AG44,AI44:AK44,AN44:AO44,AS44:AT44,AV44:AW44,AZ44,BB44:BC44,BE44:BF44,BH44,BJ44,BL44:BN44,BP44,BR44:BS44))</f>
        <v>440</v>
      </c>
      <c r="G44" s="90">
        <f>IF(ISBLANK(Výsledky!$BF$3),"-",SUM(Q44,V44,X44,S44,AB44,AD44,AU44,BA44,BG44,BI44,BO44,BQ44,BU44))</f>
        <v>150</v>
      </c>
      <c r="H44" s="90">
        <f>IF(ISBLANK(Výsledky!$FG$3),"-",SUM(AF44,AH44,AP44,AR44,AX44))</f>
        <v>20</v>
      </c>
      <c r="I44" s="93">
        <f>IF(ISBLANK(Výsledky!$GW$3),"-",SUM(AL44,AM44,AQ44,AY44,BD44,BK44,BT44))</f>
        <v>0</v>
      </c>
      <c r="J44" s="94">
        <f>IF(ISBLANK(Výsledky!$I$3),"",Výsledky!I37)</f>
        <v>100</v>
      </c>
      <c r="K44" s="92">
        <f>IF(ISBLANK(Výsledky!$P$3),"",Výsledky!P37)</f>
        <v>20</v>
      </c>
      <c r="L44" s="92">
        <f>IF(ISBLANK(Výsledky!$W$3),"",Výsledky!W37)</f>
        <v>0</v>
      </c>
      <c r="M44" s="92">
        <f>IF(ISBLANK(Výsledky!$AD$3),"",Výsledky!AD37)</f>
        <v>0</v>
      </c>
      <c r="N44" s="92">
        <f>IF(ISBLANK(Výsledky!$AK$3),"",Výsledky!AK37)</f>
        <v>40</v>
      </c>
      <c r="O44" s="92">
        <f>IF(ISBLANK(Výsledky!$AR$3),"",Výsledky!AR37)</f>
        <v>40</v>
      </c>
      <c r="P44" s="92">
        <f>IF(ISBLANK(Výsledky!$AY$3),"",Výsledky!AY37)</f>
        <v>0</v>
      </c>
      <c r="Q44" s="92">
        <f>IF(ISBLANK(Výsledky!$BF$3),"",Výsledky!BF37)</f>
        <v>0</v>
      </c>
      <c r="R44" s="92" t="str">
        <f>IF(ISBLANK(Výsledky!$BM$3),"",Výsledky!BM37)</f>
        <v>-</v>
      </c>
      <c r="S44" s="92">
        <f>IF(ISBLANK(Výsledky!$BT$3),"",Výsledky!BT37)</f>
        <v>30</v>
      </c>
      <c r="T44" s="92">
        <f>IF(ISBLANK(Výsledky!$CA$3),"",Výsledky!CA37)</f>
        <v>20</v>
      </c>
      <c r="U44" s="92" t="str">
        <f>IF(ISBLANK(Výsledky!$CH$3),"",Výsledky!CH37)</f>
        <v>-</v>
      </c>
      <c r="V44" s="92">
        <f>IF(ISBLANK(Výsledky!$CO$3),"",Výsledky!CO37)</f>
        <v>40</v>
      </c>
      <c r="W44" s="92">
        <f>IF(ISBLANK(Výsledky!$CV$3),"",Výsledky!CV37)</f>
        <v>20</v>
      </c>
      <c r="X44" s="92">
        <f>IF(ISBLANK(Výsledky!$DC$3),"",Výsledky!DC37)</f>
        <v>60</v>
      </c>
      <c r="Y44" s="92">
        <f>IF(ISBLANK(Výsledky!$DJ$3),"",Výsledky!DJ37)</f>
        <v>0</v>
      </c>
      <c r="Z44" s="92">
        <f>IF(ISBLANK(Výsledky!$DQ$3),"",Výsledky!DQ37)</f>
        <v>20</v>
      </c>
      <c r="AA44" s="92">
        <f>IF(ISBLANK(Výsledky!$DX$3),"",Výsledky!DX37)</f>
        <v>0</v>
      </c>
      <c r="AB44" s="92">
        <f>IF(ISBLANK(Výsledky!$EE$3),"",Výsledky!EE37)</f>
        <v>20</v>
      </c>
      <c r="AC44" s="92">
        <f>IF(ISBLANK(Výsledky!$EL$3),"",Výsledky!EL37)</f>
        <v>0</v>
      </c>
      <c r="AD44" s="92">
        <f>IF(ISBLANK(Výsledky!$ES$3),"",Výsledky!ES37)</f>
        <v>0</v>
      </c>
      <c r="AE44" s="92">
        <f>IF(ISBLANK(Výsledky!$EZ$3),"",Výsledky!EZ37)</f>
        <v>50</v>
      </c>
      <c r="AF44" s="92">
        <f>IF(ISBLANK(Výsledky!$FG$3),"",Výsledky!FG37)</f>
        <v>20</v>
      </c>
      <c r="AG44" s="92">
        <f>IF(ISBLANK(Výsledky!$FN$3),"",Výsledky!FN37)</f>
        <v>20</v>
      </c>
      <c r="AH44" s="92" t="str">
        <f>IF(ISBLANK(Výsledky!$FU$3),"",Výsledky!FU37)</f>
        <v>-</v>
      </c>
      <c r="AI44" s="92">
        <f>IF(ISBLANK(Výsledky!$GB$3),"",Výsledky!GB37)</f>
        <v>50</v>
      </c>
      <c r="AJ44" s="92">
        <f>IF(ISBLANK(Výsledky!$GI$3),"",Výsledky!GI37)</f>
        <v>20</v>
      </c>
      <c r="AK44" s="92">
        <f>IF(ISBLANK(Výsledky!$GP$3),"",Výsledky!GP37)</f>
        <v>0</v>
      </c>
      <c r="AL44" s="92" t="str">
        <f>IF(ISBLANK(Výsledky!$GW$3),"",Výsledky!GW37)</f>
        <v>-</v>
      </c>
      <c r="AM44" s="92" t="str">
        <f>IF(ISBLANK(Výsledky!$HD$3),"",Výsledky!HD37)</f>
        <v>-</v>
      </c>
      <c r="AN44" s="92">
        <f>IF(ISBLANK(Výsledky!$HK$3),"",Výsledky!HK37)</f>
        <v>0</v>
      </c>
      <c r="AO44" s="92" t="str">
        <f>IF(ISBLANK(Výsledky!$HR$3),"",Výsledky!HR37)</f>
        <v>-</v>
      </c>
      <c r="AP44" s="92" t="str">
        <f>IF(ISBLANK(Výsledky!$HY$3),"",Výsledky!HY37)</f>
        <v/>
      </c>
      <c r="AQ44" s="92" t="str">
        <f>IF(ISBLANK(Výsledky!$IF$3),"",Výsledky!IF37)</f>
        <v>-</v>
      </c>
      <c r="AR44" s="92" t="str">
        <f>IF(ISBLANK(Výsledky!$IM$3),"",Výsledky!IM37)</f>
        <v/>
      </c>
      <c r="AS44" s="92" t="str">
        <f>IF(ISBLANK(Výsledky!$IT$3),"",Výsledky!IT37)</f>
        <v>-</v>
      </c>
      <c r="AT44" s="92">
        <f>IF(ISBLANK(Výsledky!$JA$3),"",Výsledky!JA37)</f>
        <v>50</v>
      </c>
      <c r="AU44" s="92" t="str">
        <f>IF(ISBLANK(Výsledky!$JH$3),"",Výsledky!JH37)</f>
        <v>-</v>
      </c>
      <c r="AV44" s="92" t="str">
        <f>IF(ISBLANK(Výsledky!$JO$3),"",Výsledky!JO37)</f>
        <v>-</v>
      </c>
      <c r="AW44" s="92" t="str">
        <f>IF(ISBLANK(Výsledky!$JV$3),"",Výsledky!JV37)</f>
        <v>-</v>
      </c>
      <c r="AX44" s="92" t="str">
        <f>IF(ISBLANK(Výsledky!$KC$3),"",Výsledky!KC37)</f>
        <v/>
      </c>
      <c r="AY44" s="92" t="str">
        <f>IF(ISBLANK(Výsledky!$KJ$3),"",Výsledky!KJ37)</f>
        <v/>
      </c>
      <c r="AZ44" s="92" t="str">
        <f>IF(ISBLANK(Výsledky!$KQ$3),"",Výsledky!KQ37)</f>
        <v>-</v>
      </c>
      <c r="BA44" s="92">
        <f>IF(ISBLANK(Výsledky!$KX$3),"",Výsledky!KX37)</f>
        <v>0</v>
      </c>
      <c r="BB44" s="92">
        <f>IF(ISBLANK(Výsledky!$LE$3),"",Výsledky!LE37)</f>
        <v>0</v>
      </c>
      <c r="BC44" s="92" t="str">
        <f>IF(ISBLANK(Výsledky!$LL$3),"",Výsledky!LL37)</f>
        <v/>
      </c>
      <c r="BD44" s="92" t="str">
        <f>IF(ISBLANK(Výsledky!$LS$3),"",Výsledky!LS37)</f>
        <v/>
      </c>
      <c r="BE44" s="92">
        <f>IF(ISBLANK(Výsledky!$LZ$3),"",Výsledky!LZ37)</f>
        <v>0</v>
      </c>
      <c r="BF44" s="92" t="str">
        <f>IF(ISBLANK(Výsledky!$MG$3),"",Výsledky!MG37)</f>
        <v>-</v>
      </c>
      <c r="BG44" s="92" t="str">
        <f>IF(ISBLANK(Výsledky!$MN$3),"",Výsledky!MN37)</f>
        <v/>
      </c>
      <c r="BH44" s="92">
        <f>IF(ISBLANK(Výsledky!$MU$3),"",Výsledky!MU37)</f>
        <v>40</v>
      </c>
      <c r="BI44" s="92" t="str">
        <f>IF(ISBLANK(Výsledky!$NB$3),"",Výsledky!NB37)</f>
        <v/>
      </c>
      <c r="BJ44" s="92">
        <f>IF(ISBLANK(Výsledky!$NI$3),"",Výsledky!NI37)</f>
        <v>50</v>
      </c>
      <c r="BK44" s="92" t="str">
        <f>IF(ISBLANK(Výsledky!$NP$3),"",Výsledky!NP37)</f>
        <v/>
      </c>
      <c r="BL44" s="92" t="str">
        <f>IF(ISBLANK(Výsledky!$NW$3),"",Výsledky!NW37)</f>
        <v>-</v>
      </c>
      <c r="BM44" s="92" t="str">
        <f>IF(ISBLANK(Výsledky!$OD$3),"",Výsledky!OD37)</f>
        <v>-</v>
      </c>
      <c r="BN44" s="92" t="str">
        <f>IF(ISBLANK(Výsledky!$OK$3),"",Výsledky!OK37)</f>
        <v/>
      </c>
      <c r="BO44" s="92" t="str">
        <f>IF(ISBLANK(Výsledky!$OR$3),"",Výsledky!OR37)</f>
        <v/>
      </c>
      <c r="BP44" s="92" t="str">
        <f>IF(ISBLANK(Výsledky!$OY$3),"",Výsledky!OY37)</f>
        <v/>
      </c>
      <c r="BQ44" s="92" t="str">
        <f>IF(ISBLANK(Výsledky!$PF$3),"",Výsledky!PF37)</f>
        <v/>
      </c>
      <c r="BR44" s="92" t="str">
        <f>IF(ISBLANK(Výsledky!$PM$3),"",Výsledky!PM37)</f>
        <v/>
      </c>
      <c r="BS44" s="92" t="str">
        <f>IF(ISBLANK(Výsledky!$PT$3),"",Výsledky!PT37)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>
        <f t="shared" si="55"/>
        <v>17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610</v>
      </c>
      <c r="F45" s="104">
        <f>IF(ISBLANK(Výsledky!$I$3),"-",SUM(K45:P45,R45,T45:U45,W45,Y45:AA45,AC45,AE45,AG45,AI45:AK45,AN45:AO45,AS45:AT45,AV45:AW45,AZ45,BB45:BC45,BE45:BF45,BH45,BJ45,BL45:BN45,BP45,BR45:BS45))</f>
        <v>480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>-</v>
      </c>
      <c r="BM45" s="92" t="str">
        <f>IF(ISBLANK(Výsledky!$OD$3),"",Výsledky!OD52)</f>
        <v>-</v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>
        <f t="shared" si="55"/>
        <v>71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600</v>
      </c>
      <c r="F46" s="104">
        <f>IF(ISBLANK(Výsledky!$I$3),"-",SUM(K46:P46,R46,T46:U46,W46,Y46:AA46,AC46,AE46,AG46,AI46:AK46,AN46:AO46,AS46:AT46,AV46:AW46,AZ46,BB46:BC46,BE46:BF46,BH46,BJ46,BL46:BN46,BP46,BR46:BS46))</f>
        <v>390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>-</v>
      </c>
      <c r="BM46" s="92">
        <f>IF(ISBLANK(Výsledky!$OD$3),"",Výsledky!OD81)</f>
        <v>20</v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>
        <f t="shared" si="55"/>
        <v>74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>-</v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>
        <f t="shared" si="55"/>
        <v>20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>-</v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>
        <f t="shared" si="55"/>
        <v>78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>-</v>
      </c>
      <c r="BG49" s="92" t="str">
        <f>IF(ISBLANK(Výsledky!$MN$3),"",Výsledky!MN50)</f>
        <v/>
      </c>
      <c r="BH49" s="92" t="str">
        <f>IF(ISBLANK(Výsledky!$MU$3),"",Výsledky!MU50)</f>
        <v>-</v>
      </c>
      <c r="BI49" s="92" t="str">
        <f>IF(ISBLANK(Výsledky!$NB$3),"",Výsledky!NB50)</f>
        <v/>
      </c>
      <c r="BJ49" s="92" t="str">
        <f>IF(ISBLANK(Výsledky!$NI$3),"",Výsledky!NI50)</f>
        <v>-</v>
      </c>
      <c r="BK49" s="92" t="str">
        <f>IF(ISBLANK(Výsledky!$NP$3),"",Výsledky!NP50)</f>
        <v/>
      </c>
      <c r="BL49" s="92" t="str">
        <f>IF(ISBLANK(Výsledky!$NW$3),"",Výsledky!NW50)</f>
        <v>-</v>
      </c>
      <c r="BM49" s="92" t="str">
        <f>IF(ISBLANK(Výsledky!$OD$3),"",Výsledky!OD50)</f>
        <v>-</v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>
        <f t="shared" si="55"/>
        <v>4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>-</v>
      </c>
      <c r="BG50" s="92" t="str">
        <f>IF(ISBLANK(Výsledky!$MN$3),"",Výsledky!MN21)</f>
        <v/>
      </c>
      <c r="BH50" s="92" t="str">
        <f>IF(ISBLANK(Výsledky!$MU$3),"",Výsledky!MU21)</f>
        <v>-</v>
      </c>
      <c r="BI50" s="92" t="str">
        <f>IF(ISBLANK(Výsledky!$NB$3),"",Výsledky!NB21)</f>
        <v/>
      </c>
      <c r="BJ50" s="92" t="str">
        <f>IF(ISBLANK(Výsledky!$NI$3),"",Výsledky!NI21)</f>
        <v>-</v>
      </c>
      <c r="BK50" s="92" t="str">
        <f>IF(ISBLANK(Výsledky!$NP$3),"",Výsledky!NP21)</f>
        <v/>
      </c>
      <c r="BL50" s="92" t="str">
        <f>IF(ISBLANK(Výsledky!$NW$3),"",Výsledky!NW21)</f>
        <v>-</v>
      </c>
      <c r="BM50" s="92" t="str">
        <f>IF(ISBLANK(Výsledky!$OD$3),"",Výsledky!OD21)</f>
        <v>-</v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>
        <f t="shared" si="55"/>
        <v>32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>-</v>
      </c>
      <c r="BG51" s="92" t="str">
        <f>IF(ISBLANK(Výsledky!$MN$3),"",Výsledky!MN62)</f>
        <v/>
      </c>
      <c r="BH51" s="92" t="str">
        <f>IF(ISBLANK(Výsledky!$MU$3),"",Výsledky!MU62)</f>
        <v>-</v>
      </c>
      <c r="BI51" s="92" t="str">
        <f>IF(ISBLANK(Výsledky!$NB$3),"",Výsledky!NB62)</f>
        <v/>
      </c>
      <c r="BJ51" s="92" t="str">
        <f>IF(ISBLANK(Výsledky!$NI$3),"",Výsledky!NI62)</f>
        <v>-</v>
      </c>
      <c r="BK51" s="92" t="str">
        <f>IF(ISBLANK(Výsledky!$NP$3),"",Výsledky!NP62)</f>
        <v/>
      </c>
      <c r="BL51" s="92" t="str">
        <f>IF(ISBLANK(Výsledky!$NW$3),"",Výsledky!NW62)</f>
        <v>-</v>
      </c>
      <c r="BM51" s="92" t="str">
        <f>IF(ISBLANK(Výsledky!$OD$3),"",Výsledky!OD62)</f>
        <v>-</v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>
        <f t="shared" si="55"/>
        <v>76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>-</v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>
        <f t="shared" si="55"/>
        <v>1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>-</v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>
        <f t="shared" si="55"/>
        <v>49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>-</v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>
        <f t="shared" si="55"/>
        <v>36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>-</v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>
        <f t="shared" si="55"/>
        <v>5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>-</v>
      </c>
      <c r="BG56" s="92" t="str">
        <f>IF(ISBLANK(Výsledky!$MN$3),"",Výsledky!MN79)</f>
        <v/>
      </c>
      <c r="BH56" s="92" t="str">
        <f>IF(ISBLANK(Výsledky!$MU$3),"",Výsledky!MU79)</f>
        <v>-</v>
      </c>
      <c r="BI56" s="92" t="str">
        <f>IF(ISBLANK(Výsledky!$NB$3),"",Výsledky!NB79)</f>
        <v/>
      </c>
      <c r="BJ56" s="92" t="str">
        <f>IF(ISBLANK(Výsledky!$NI$3),"",Výsledky!NI79)</f>
        <v>-</v>
      </c>
      <c r="BK56" s="92" t="str">
        <f>IF(ISBLANK(Výsledky!$NP$3),"",Výsledky!NP79)</f>
        <v/>
      </c>
      <c r="BL56" s="92" t="str">
        <f>IF(ISBLANK(Výsledky!$NW$3),"",Výsledky!NW79)</f>
        <v>-</v>
      </c>
      <c r="BM56" s="92" t="str">
        <f>IF(ISBLANK(Výsledky!$OD$3),"",Výsledky!OD79)</f>
        <v>-</v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>
        <f t="shared" si="55"/>
        <v>50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7" t="s">
        <v>147</v>
      </c>
      <c r="C57" s="113">
        <f>Tipy!A39</f>
        <v>22</v>
      </c>
      <c r="D57" s="108" t="str">
        <f>IF(Tipy!B39="","",Tipy!B39)</f>
        <v>Lukyo</v>
      </c>
      <c r="E57" s="109">
        <f>SUM(F57:J57)</f>
        <v>260</v>
      </c>
      <c r="F57" s="104">
        <f>IF(ISBLANK(Výsledky!$I$3),"-",SUM(K57:P57,R57,T57:U57,W57,Y57:AA57,AC57,AE57,AG57,AI57:AK57,AN57:AO57,AS57:AT57,AV57:AW57,AZ57,BB57:BC57,BE57:BF57,BH57,BJ57,BL57:BN57,BP57,BR57:BS57))</f>
        <v>160</v>
      </c>
      <c r="G57" s="90">
        <f>IF(ISBLANK(Výsledky!$BF$3),"-",SUM(Q57,V57,X57,S57,AB57,AD57,AU57,BA57,BG57,BI57,BO57,BQ57,BU57))</f>
        <v>50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IF(ISBLANK(Výsledky!$I$3),"",Výsledky!I45)</f>
        <v>50</v>
      </c>
      <c r="K57" s="92">
        <f>IF(ISBLANK(Výsledky!$P$3),"",Výsledky!P45)</f>
        <v>20</v>
      </c>
      <c r="L57" s="92">
        <f>IF(ISBLANK(Výsledky!$W$3),"",Výsledky!W45)</f>
        <v>0</v>
      </c>
      <c r="M57" s="92">
        <f>IF(ISBLANK(Výsledky!$AD$3),"",Výsledky!AD45)</f>
        <v>20</v>
      </c>
      <c r="N57" s="92" t="str">
        <f>IF(ISBLANK(Výsledky!$AK$3),"",Výsledky!AK45)</f>
        <v>-</v>
      </c>
      <c r="O57" s="92">
        <f>IF(ISBLANK(Výsledky!$AR$3),"",Výsledky!AR45)</f>
        <v>30</v>
      </c>
      <c r="P57" s="92">
        <f>IF(ISBLANK(Výsledky!$AY$3),"",Výsledky!AY45)</f>
        <v>0</v>
      </c>
      <c r="Q57" s="92">
        <f>IF(ISBLANK(Výsledky!$BF$3),"",Výsledky!BF45)</f>
        <v>0</v>
      </c>
      <c r="R57" s="92" t="str">
        <f>IF(ISBLANK(Výsledky!$BM$3),"",Výsledky!BM45)</f>
        <v>-</v>
      </c>
      <c r="S57" s="92">
        <f>IF(ISBLANK(Výsledky!$BT$3),"",Výsledky!BT45)</f>
        <v>50</v>
      </c>
      <c r="T57" s="92">
        <f>IF(ISBLANK(Výsledky!$CA$3),"",Výsledky!CA45)</f>
        <v>0</v>
      </c>
      <c r="U57" s="92" t="str">
        <f>IF(ISBLANK(Výsledky!$CH$3),"",Výsledky!CH45)</f>
        <v>-</v>
      </c>
      <c r="V57" s="92" t="str">
        <f>IF(ISBLANK(Výsledky!$CO$3),"",Výsledky!CO45)</f>
        <v>-</v>
      </c>
      <c r="W57" s="92" t="str">
        <f>IF(ISBLANK(Výsledky!$CV$3),"",Výsledky!CV45)</f>
        <v>-</v>
      </c>
      <c r="X57" s="92" t="str">
        <f>IF(ISBLANK(Výsledky!$DC$3),"",Výsledky!DC45)</f>
        <v>-</v>
      </c>
      <c r="Y57" s="92" t="str">
        <f>IF(ISBLANK(Výsledky!$DJ$3),"",Výsledky!DJ45)</f>
        <v>-</v>
      </c>
      <c r="Z57" s="92" t="str">
        <f>IF(ISBLANK(Výsledky!$DQ$3),"",Výsledky!DQ45)</f>
        <v>-</v>
      </c>
      <c r="AA57" s="92" t="str">
        <f>IF(ISBLANK(Výsledky!$DX$3),"",Výsledky!DX45)</f>
        <v>-</v>
      </c>
      <c r="AB57" s="92" t="str">
        <f>IF(ISBLANK(Výsledky!$EE$3),"",Výsledky!EE45)</f>
        <v>-</v>
      </c>
      <c r="AC57" s="92" t="str">
        <f>IF(ISBLANK(Výsledky!$EL$3),"",Výsledky!EL45)</f>
        <v>-</v>
      </c>
      <c r="AD57" s="92" t="str">
        <f>IF(ISBLANK(Výsledky!$ES$3),"",Výsledky!ES45)</f>
        <v>-</v>
      </c>
      <c r="AE57" s="92" t="str">
        <f>IF(ISBLANK(Výsledky!$EZ$3),"",Výsledky!EZ45)</f>
        <v>-</v>
      </c>
      <c r="AF57" s="92" t="str">
        <f>IF(ISBLANK(Výsledky!$FG$3),"",Výsledky!FG45)</f>
        <v>-</v>
      </c>
      <c r="AG57" s="92" t="str">
        <f>IF(ISBLANK(Výsledky!$FN$3),"",Výsledky!FN45)</f>
        <v>-</v>
      </c>
      <c r="AH57" s="92" t="str">
        <f>IF(ISBLANK(Výsledky!$FU$3),"",Výsledky!FU45)</f>
        <v>-</v>
      </c>
      <c r="AI57" s="92" t="str">
        <f>IF(ISBLANK(Výsledky!$GB$3),"",Výsledky!GB45)</f>
        <v>-</v>
      </c>
      <c r="AJ57" s="92" t="str">
        <f>IF(ISBLANK(Výsledky!$GI$3),"",Výsledky!GI45)</f>
        <v>-</v>
      </c>
      <c r="AK57" s="92" t="str">
        <f>IF(ISBLANK(Výsledky!$GP$3),"",Výsledky!GP45)</f>
        <v>-</v>
      </c>
      <c r="AL57" s="92" t="str">
        <f>IF(ISBLANK(Výsledky!$GW$3),"",Výsledky!GW45)</f>
        <v>-</v>
      </c>
      <c r="AM57" s="92" t="str">
        <f>IF(ISBLANK(Výsledky!$HD$3),"",Výsledky!HD45)</f>
        <v>-</v>
      </c>
      <c r="AN57" s="92" t="str">
        <f>IF(ISBLANK(Výsledky!$HK$3),"",Výsledky!HK45)</f>
        <v>-</v>
      </c>
      <c r="AO57" s="92" t="str">
        <f>IF(ISBLANK(Výsledky!$HR$3),"",Výsledky!HR45)</f>
        <v>-</v>
      </c>
      <c r="AP57" s="92" t="str">
        <f>IF(ISBLANK(Výsledky!$HY$3),"",Výsledky!HY45)</f>
        <v/>
      </c>
      <c r="AQ57" s="92" t="str">
        <f>IF(ISBLANK(Výsledky!$IF$3),"",Výsledky!IF45)</f>
        <v>-</v>
      </c>
      <c r="AR57" s="92" t="str">
        <f>IF(ISBLANK(Výsledky!$IM$3),"",Výsledky!IM45)</f>
        <v/>
      </c>
      <c r="AS57" s="92" t="str">
        <f>IF(ISBLANK(Výsledky!$IT$3),"",Výsledky!IT45)</f>
        <v>-</v>
      </c>
      <c r="AT57" s="92" t="str">
        <f>IF(ISBLANK(Výsledky!$JA$3),"",Výsledky!JA45)</f>
        <v>-</v>
      </c>
      <c r="AU57" s="92" t="str">
        <f>IF(ISBLANK(Výsledky!$JH$3),"",Výsledky!JH45)</f>
        <v>-</v>
      </c>
      <c r="AV57" s="92" t="str">
        <f>IF(ISBLANK(Výsledky!$JO$3),"",Výsledky!JO45)</f>
        <v>-</v>
      </c>
      <c r="AW57" s="92" t="str">
        <f>IF(ISBLANK(Výsledky!$JV$3),"",Výsledky!JV45)</f>
        <v>-</v>
      </c>
      <c r="AX57" s="92" t="str">
        <f>IF(ISBLANK(Výsledky!$KC$3),"",Výsledky!KC45)</f>
        <v/>
      </c>
      <c r="AY57" s="92" t="str">
        <f>IF(ISBLANK(Výsledky!$KJ$3),"",Výsledky!KJ45)</f>
        <v/>
      </c>
      <c r="AZ57" s="92" t="str">
        <f>IF(ISBLANK(Výsledky!$KQ$3),"",Výsledky!KQ45)</f>
        <v>-</v>
      </c>
      <c r="BA57" s="92" t="str">
        <f>IF(ISBLANK(Výsledky!$KX$3),"",Výsledky!KX45)</f>
        <v>-</v>
      </c>
      <c r="BB57" s="92" t="str">
        <f>IF(ISBLANK(Výsledky!$LE$3),"",Výsledky!LE45)</f>
        <v>-</v>
      </c>
      <c r="BC57" s="92" t="str">
        <f>IF(ISBLANK(Výsledky!$LL$3),"",Výsledky!LL45)</f>
        <v/>
      </c>
      <c r="BD57" s="92" t="str">
        <f>IF(ISBLANK(Výsledky!$LS$3),"",Výsledky!LS45)</f>
        <v/>
      </c>
      <c r="BE57" s="92">
        <f>IF(ISBLANK(Výsledky!$LZ$3),"",Výsledky!LZ45)</f>
        <v>20</v>
      </c>
      <c r="BF57" s="92" t="str">
        <f>IF(ISBLANK(Výsledky!$MG$3),"",Výsledky!MG45)</f>
        <v>-</v>
      </c>
      <c r="BG57" s="92" t="str">
        <f>IF(ISBLANK(Výsledky!$MN$3),"",Výsledky!MN45)</f>
        <v/>
      </c>
      <c r="BH57" s="92" t="str">
        <f>IF(ISBLANK(Výsledky!$MU$3),"",Výsledky!MU45)</f>
        <v>-</v>
      </c>
      <c r="BI57" s="92" t="str">
        <f>IF(ISBLANK(Výsledky!$NB$3),"",Výsledky!NB45)</f>
        <v/>
      </c>
      <c r="BJ57" s="92" t="str">
        <f>IF(ISBLANK(Výsledky!$NI$3),"",Výsledky!NI45)</f>
        <v>-</v>
      </c>
      <c r="BK57" s="92" t="str">
        <f>IF(ISBLANK(Výsledky!$NP$3),"",Výsledky!NP45)</f>
        <v/>
      </c>
      <c r="BL57" s="92" t="str">
        <f>IF(ISBLANK(Výsledky!$NW$3),"",Výsledky!NW45)</f>
        <v>-</v>
      </c>
      <c r="BM57" s="92">
        <f>IF(ISBLANK(Výsledky!$OD$3),"",Výsledky!OD45)</f>
        <v>70</v>
      </c>
      <c r="BN57" s="92" t="str">
        <f>IF(ISBLANK(Výsledky!$OK$3),"",Výsledky!OK45)</f>
        <v/>
      </c>
      <c r="BO57" s="92" t="str">
        <f>IF(ISBLANK(Výsledky!$OR$3),"",Výsledky!OR45)</f>
        <v/>
      </c>
      <c r="BP57" s="92" t="str">
        <f>IF(ISBLANK(Výsledky!$OY$3),"",Výsledky!OY45)</f>
        <v/>
      </c>
      <c r="BQ57" s="92" t="str">
        <f>IF(ISBLANK(Výsledky!$PF$3),"",Výsledky!PF45)</f>
        <v/>
      </c>
      <c r="BR57" s="92" t="str">
        <f>IF(ISBLANK(Výsledky!$PM$3),"",Výsledky!PM45)</f>
        <v/>
      </c>
      <c r="BS57" s="92" t="str">
        <f>IF(ISBLANK(Výsledky!$PT$3),"",Výsledky!PT45)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>
        <f t="shared" si="55"/>
        <v>53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7" t="s">
        <v>148</v>
      </c>
      <c r="C58" s="113">
        <f>Tipy!A70</f>
        <v>20</v>
      </c>
      <c r="D58" s="108" t="str">
        <f>IF(Tipy!B70="","",Tipy!B70)</f>
        <v>Stanley</v>
      </c>
      <c r="E58" s="109">
        <f>SUM(F58:J58)</f>
        <v>250</v>
      </c>
      <c r="F58" s="104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120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IF(ISBLANK(Výsledky!$I$3),"",Výsledky!I76)</f>
        <v>50</v>
      </c>
      <c r="K58" s="92">
        <f>IF(ISBLANK(Výsledky!$P$3),"",Výsledky!P76)</f>
        <v>20</v>
      </c>
      <c r="L58" s="92">
        <f>IF(ISBLANK(Výsledky!$W$3),"",Výsledky!W76)</f>
        <v>0</v>
      </c>
      <c r="M58" s="92">
        <f>IF(ISBLANK(Výsledky!$AD$3),"",Výsledky!AD76)</f>
        <v>20</v>
      </c>
      <c r="N58" s="92">
        <f>IF(ISBLANK(Výsledky!$AK$3),"",Výsledky!AK76)</f>
        <v>20</v>
      </c>
      <c r="O58" s="92" t="str">
        <f>IF(ISBLANK(Výsledky!$AR$3),"",Výsledky!AR76)</f>
        <v>-</v>
      </c>
      <c r="P58" s="92" t="str">
        <f>IF(ISBLANK(Výsledky!$AY$3),"",Výsledky!AY76)</f>
        <v>-</v>
      </c>
      <c r="Q58" s="92" t="str">
        <f>IF(ISBLANK(Výsledky!$BF$3),"",Výsledky!BF76)</f>
        <v>-</v>
      </c>
      <c r="R58" s="92" t="str">
        <f>IF(ISBLANK(Výsledky!$BM$3),"",Výsledky!BM76)</f>
        <v>-</v>
      </c>
      <c r="S58" s="92" t="str">
        <f>IF(ISBLANK(Výsledky!$BT$3),"",Výsledky!BT76)</f>
        <v>-</v>
      </c>
      <c r="T58" s="92" t="str">
        <f>IF(ISBLANK(Výsledky!$CA$3),"",Výsledky!CA76)</f>
        <v>-</v>
      </c>
      <c r="U58" s="92" t="str">
        <f>IF(ISBLANK(Výsledky!$CH$3),"",Výsledky!CH76)</f>
        <v>-</v>
      </c>
      <c r="V58" s="92" t="str">
        <f>IF(ISBLANK(Výsledky!$CO$3),"",Výsledky!CO76)</f>
        <v>-</v>
      </c>
      <c r="W58" s="92" t="str">
        <f>IF(ISBLANK(Výsledky!$CV$3),"",Výsledky!CV76)</f>
        <v>-</v>
      </c>
      <c r="X58" s="92" t="str">
        <f>IF(ISBLANK(Výsledky!$DC$3),"",Výsledky!DC76)</f>
        <v>-</v>
      </c>
      <c r="Y58" s="92" t="str">
        <f>IF(ISBLANK(Výsledky!$DJ$3),"",Výsledky!DJ76)</f>
        <v>-</v>
      </c>
      <c r="Z58" s="92">
        <f>IF(ISBLANK(Výsledky!$DQ$3),"",Výsledky!DQ76)</f>
        <v>20</v>
      </c>
      <c r="AA58" s="92">
        <f>IF(ISBLANK(Výsledky!$DX$3),"",Výsledky!DX76)</f>
        <v>0</v>
      </c>
      <c r="AB58" s="92">
        <f>IF(ISBLANK(Výsledky!$EE$3),"",Výsledky!EE76)</f>
        <v>50</v>
      </c>
      <c r="AC58" s="92" t="str">
        <f>IF(ISBLANK(Výsledky!$EL$3),"",Výsledky!EL76)</f>
        <v>-</v>
      </c>
      <c r="AD58" s="92">
        <f>IF(ISBLANK(Výsledky!$ES$3),"",Výsledky!ES76)</f>
        <v>50</v>
      </c>
      <c r="AE58" s="92" t="str">
        <f>IF(ISBLANK(Výsledky!$EZ$3),"",Výsledky!EZ76)</f>
        <v>-</v>
      </c>
      <c r="AF58" s="92" t="str">
        <f>IF(ISBLANK(Výsledky!$FG$3),"",Výsledky!FG76)</f>
        <v>-</v>
      </c>
      <c r="AG58" s="92" t="str">
        <f>IF(ISBLANK(Výsledky!$FN$3),"",Výsledky!FN76)</f>
        <v>-</v>
      </c>
      <c r="AH58" s="92" t="str">
        <f>IF(ISBLANK(Výsledky!$FU$3),"",Výsledky!FU76)</f>
        <v>-</v>
      </c>
      <c r="AI58" s="92" t="str">
        <f>IF(ISBLANK(Výsledky!$GB$3),"",Výsledky!GB76)</f>
        <v>-</v>
      </c>
      <c r="AJ58" s="92" t="str">
        <f>IF(ISBLANK(Výsledky!$GI$3),"",Výsledky!GI76)</f>
        <v>-</v>
      </c>
      <c r="AK58" s="92" t="str">
        <f>IF(ISBLANK(Výsledky!$GP$3),"",Výsledky!GP76)</f>
        <v>-</v>
      </c>
      <c r="AL58" s="92" t="str">
        <f>IF(ISBLANK(Výsledky!$GW$3),"",Výsledky!GW76)</f>
        <v>-</v>
      </c>
      <c r="AM58" s="92" t="str">
        <f>IF(ISBLANK(Výsledky!$HD$3),"",Výsledky!HD76)</f>
        <v>-</v>
      </c>
      <c r="AN58" s="92" t="str">
        <f>IF(ISBLANK(Výsledky!$HK$3),"",Výsledky!HK76)</f>
        <v>-</v>
      </c>
      <c r="AO58" s="92" t="str">
        <f>IF(ISBLANK(Výsledky!$HR$3),"",Výsledky!HR76)</f>
        <v>-</v>
      </c>
      <c r="AP58" s="92" t="str">
        <f>IF(ISBLANK(Výsledky!$HY$3),"",Výsledky!HY76)</f>
        <v/>
      </c>
      <c r="AQ58" s="92" t="str">
        <f>IF(ISBLANK(Výsledky!$IF$3),"",Výsledky!IF76)</f>
        <v>-</v>
      </c>
      <c r="AR58" s="92" t="str">
        <f>IF(ISBLANK(Výsledky!$IM$3),"",Výsledky!IM76)</f>
        <v/>
      </c>
      <c r="AS58" s="92" t="str">
        <f>IF(ISBLANK(Výsledky!$IT$3),"",Výsledky!IT76)</f>
        <v>-</v>
      </c>
      <c r="AT58" s="92" t="str">
        <f>IF(ISBLANK(Výsledky!$JA$3),"",Výsledky!JA76)</f>
        <v>-</v>
      </c>
      <c r="AU58" s="92">
        <f>IF(ISBLANK(Výsledky!$JH$3),"",Výsledky!JH76)</f>
        <v>20</v>
      </c>
      <c r="AV58" s="92" t="str">
        <f>IF(ISBLANK(Výsledky!$JO$3),"",Výsledky!JO76)</f>
        <v>-</v>
      </c>
      <c r="AW58" s="92" t="str">
        <f>IF(ISBLANK(Výsledky!$JV$3),"",Výsledky!JV76)</f>
        <v>-</v>
      </c>
      <c r="AX58" s="92" t="str">
        <f>IF(ISBLANK(Výsledky!$KC$3),"",Výsledky!KC76)</f>
        <v/>
      </c>
      <c r="AY58" s="92" t="str">
        <f>IF(ISBLANK(Výsledky!$KJ$3),"",Výsledky!KJ76)</f>
        <v/>
      </c>
      <c r="AZ58" s="92" t="str">
        <f>IF(ISBLANK(Výsledky!$KQ$3),"",Výsledky!KQ76)</f>
        <v>-</v>
      </c>
      <c r="BA58" s="92" t="str">
        <f>IF(ISBLANK(Výsledky!$KX$3),"",Výsledky!KX76)</f>
        <v>-</v>
      </c>
      <c r="BB58" s="92" t="str">
        <f>IF(ISBLANK(Výsledky!$LE$3),"",Výsledky!LE76)</f>
        <v>-</v>
      </c>
      <c r="BC58" s="92" t="str">
        <f>IF(ISBLANK(Výsledky!$LL$3),"",Výsledky!LL76)</f>
        <v/>
      </c>
      <c r="BD58" s="92" t="str">
        <f>IF(ISBLANK(Výsledky!$LS$3),"",Výsledky!LS76)</f>
        <v/>
      </c>
      <c r="BE58" s="92" t="str">
        <f>IF(ISBLANK(Výsledky!$LZ$3),"",Výsledky!LZ76)</f>
        <v>-</v>
      </c>
      <c r="BF58" s="92" t="str">
        <f>IF(ISBLANK(Výsledky!$MG$3),"",Výsledky!MG76)</f>
        <v>-</v>
      </c>
      <c r="BG58" s="92" t="str">
        <f>IF(ISBLANK(Výsledky!$MN$3),"",Výsledky!MN76)</f>
        <v/>
      </c>
      <c r="BH58" s="92" t="str">
        <f>IF(ISBLANK(Výsledky!$MU$3),"",Výsledky!MU76)</f>
        <v>-</v>
      </c>
      <c r="BI58" s="92" t="str">
        <f>IF(ISBLANK(Výsledky!$NB$3),"",Výsledky!NB76)</f>
        <v/>
      </c>
      <c r="BJ58" s="92" t="str">
        <f>IF(ISBLANK(Výsledky!$NI$3),"",Výsledky!NI76)</f>
        <v>-</v>
      </c>
      <c r="BK58" s="92" t="str">
        <f>IF(ISBLANK(Výsledky!$NP$3),"",Výsledky!NP76)</f>
        <v/>
      </c>
      <c r="BL58" s="92" t="str">
        <f>IF(ISBLANK(Výsledky!$NW$3),"",Výsledky!NW76)</f>
        <v>-</v>
      </c>
      <c r="BM58" s="92" t="str">
        <f>IF(ISBLANK(Výsledky!$OD$3),"",Výsledky!OD76)</f>
        <v>-</v>
      </c>
      <c r="BN58" s="92" t="str">
        <f>IF(ISBLANK(Výsledky!$OK$3),"",Výsledky!OK76)</f>
        <v/>
      </c>
      <c r="BO58" s="92" t="str">
        <f>IF(ISBLANK(Výsledky!$OR$3),"",Výsledky!OR76)</f>
        <v/>
      </c>
      <c r="BP58" s="92" t="str">
        <f>IF(ISBLANK(Výsledky!$OY$3),"",Výsledky!OY76)</f>
        <v/>
      </c>
      <c r="BQ58" s="92" t="str">
        <f>IF(ISBLANK(Výsledky!$PF$3),"",Výsledky!PF76)</f>
        <v/>
      </c>
      <c r="BR58" s="92" t="str">
        <f>IF(ISBLANK(Výsledky!$PM$3),"",Výsledky!PM76)</f>
        <v/>
      </c>
      <c r="BS58" s="92" t="str">
        <f>IF(ISBLANK(Výsledky!$PT$3),"",Výsledky!PT76)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>
        <f t="shared" si="55"/>
        <v>8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7" t="s">
        <v>149</v>
      </c>
      <c r="C59" s="113">
        <f>Tipy!A26</f>
        <v>23</v>
      </c>
      <c r="D59" s="108" t="str">
        <f>IF(Tipy!B26="","",Tipy!B26)</f>
        <v>Jaroslav95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170</v>
      </c>
      <c r="G59" s="90">
        <f>IF(ISBLANK(Výsledky!$BF$3),"-",SUM(Q59,V59,X59,S59,AB59,AD59,AU59,BA59,BG59,BI59,BO59,BQ59,BU59))</f>
        <v>20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IF(ISBLANK(Výsledky!$I$3),"",Výsledky!I32)</f>
        <v>20</v>
      </c>
      <c r="K59" s="92">
        <f>IF(ISBLANK(Výsledky!$P$3),"",Výsledky!P32)</f>
        <v>40</v>
      </c>
      <c r="L59" s="92" t="str">
        <f>IF(ISBLANK(Výsledky!$W$3),"",Výsledky!W32)</f>
        <v>-</v>
      </c>
      <c r="M59" s="92">
        <f>IF(ISBLANK(Výsledky!$AD$3),"",Výsledky!AD32)</f>
        <v>20</v>
      </c>
      <c r="N59" s="92">
        <f>IF(ISBLANK(Výsledky!$AK$3),"",Výsledky!AK32)</f>
        <v>20</v>
      </c>
      <c r="O59" s="92">
        <f>IF(ISBLANK(Výsledky!$AR$3),"",Výsledky!AR32)</f>
        <v>30</v>
      </c>
      <c r="P59" s="92">
        <f>IF(ISBLANK(Výsledky!$AY$3),"",Výsledky!AY32)</f>
        <v>0</v>
      </c>
      <c r="Q59" s="92">
        <f>IF(ISBLANK(Výsledky!$BF$3),"",Výsledky!BF32)</f>
        <v>0</v>
      </c>
      <c r="R59" s="92" t="str">
        <f>IF(ISBLANK(Výsledky!$BM$3),"",Výsledky!BM32)</f>
        <v>-</v>
      </c>
      <c r="S59" s="92" t="str">
        <f>IF(ISBLANK(Výsledky!$BT$3),"",Výsledky!BT32)</f>
        <v>-</v>
      </c>
      <c r="T59" s="92" t="str">
        <f>IF(ISBLANK(Výsledky!$CA$3),"",Výsledky!CA32)</f>
        <v>-</v>
      </c>
      <c r="U59" s="92">
        <f>IF(ISBLANK(Výsledky!$CH$3),"",Výsledky!CH32)</f>
        <v>0</v>
      </c>
      <c r="V59" s="92">
        <f>IF(ISBLANK(Výsledky!$CO$3),"",Výsledky!CO32)</f>
        <v>20</v>
      </c>
      <c r="W59" s="92" t="str">
        <f>IF(ISBLANK(Výsledky!$CV$3),"",Výsledky!CV32)</f>
        <v>-</v>
      </c>
      <c r="X59" s="92" t="str">
        <f>IF(ISBLANK(Výsledky!$DC$3),"",Výsledky!DC32)</f>
        <v>-</v>
      </c>
      <c r="Y59" s="92">
        <f>IF(ISBLANK(Výsledky!$DJ$3),"",Výsledky!DJ32)</f>
        <v>40</v>
      </c>
      <c r="Z59" s="92">
        <f>IF(ISBLANK(Výsledky!$DQ$3),"",Výsledky!DQ32)</f>
        <v>20</v>
      </c>
      <c r="AA59" s="92" t="str">
        <f>IF(ISBLANK(Výsledky!$DX$3),"",Výsledky!DX32)</f>
        <v>-</v>
      </c>
      <c r="AB59" s="92" t="str">
        <f>IF(ISBLANK(Výsledky!$EE$3),"",Výsledky!EE32)</f>
        <v>-</v>
      </c>
      <c r="AC59" s="92" t="str">
        <f>IF(ISBLANK(Výsledky!$EL$3),"",Výsledky!EL32)</f>
        <v>-</v>
      </c>
      <c r="AD59" s="92" t="str">
        <f>IF(ISBLANK(Výsledky!$ES$3),"",Výsledky!ES32)</f>
        <v>-</v>
      </c>
      <c r="AE59" s="92" t="str">
        <f>IF(ISBLANK(Výsledky!$EZ$3),"",Výsledky!EZ32)</f>
        <v>-</v>
      </c>
      <c r="AF59" s="92" t="str">
        <f>IF(ISBLANK(Výsledky!$FG$3),"",Výsledky!FG32)</f>
        <v>-</v>
      </c>
      <c r="AG59" s="92" t="str">
        <f>IF(ISBLANK(Výsledky!$FN$3),"",Výsledky!FN32)</f>
        <v>-</v>
      </c>
      <c r="AH59" s="92" t="str">
        <f>IF(ISBLANK(Výsledky!$FU$3),"",Výsledky!FU32)</f>
        <v>-</v>
      </c>
      <c r="AI59" s="92" t="str">
        <f>IF(ISBLANK(Výsledky!$GB$3),"",Výsledky!GB32)</f>
        <v>-</v>
      </c>
      <c r="AJ59" s="92" t="str">
        <f>IF(ISBLANK(Výsledky!$GI$3),"",Výsledky!GI32)</f>
        <v>-</v>
      </c>
      <c r="AK59" s="92" t="str">
        <f>IF(ISBLANK(Výsledky!$GP$3),"",Výsledky!GP32)</f>
        <v>-</v>
      </c>
      <c r="AL59" s="92" t="str">
        <f>IF(ISBLANK(Výsledky!$GW$3),"",Výsledky!GW32)</f>
        <v>-</v>
      </c>
      <c r="AM59" s="92" t="str">
        <f>IF(ISBLANK(Výsledky!$HD$3),"",Výsledky!HD32)</f>
        <v>-</v>
      </c>
      <c r="AN59" s="92" t="str">
        <f>IF(ISBLANK(Výsledky!$HK$3),"",Výsledky!HK32)</f>
        <v>-</v>
      </c>
      <c r="AO59" s="92" t="str">
        <f>IF(ISBLANK(Výsledky!$HR$3),"",Výsledky!HR32)</f>
        <v>-</v>
      </c>
      <c r="AP59" s="92" t="str">
        <f>IF(ISBLANK(Výsledky!$HY$3),"",Výsledky!HY32)</f>
        <v/>
      </c>
      <c r="AQ59" s="92" t="str">
        <f>IF(ISBLANK(Výsledky!$IF$3),"",Výsledky!IF32)</f>
        <v>-</v>
      </c>
      <c r="AR59" s="92" t="str">
        <f>IF(ISBLANK(Výsledky!$IM$3),"",Výsledky!IM32)</f>
        <v/>
      </c>
      <c r="AS59" s="92" t="str">
        <f>IF(ISBLANK(Výsledky!$IT$3),"",Výsledky!IT32)</f>
        <v>-</v>
      </c>
      <c r="AT59" s="92" t="str">
        <f>IF(ISBLANK(Výsledky!$JA$3),"",Výsledky!JA32)</f>
        <v>-</v>
      </c>
      <c r="AU59" s="92" t="str">
        <f>IF(ISBLANK(Výsledky!$JH$3),"",Výsledky!JH32)</f>
        <v>-</v>
      </c>
      <c r="AV59" s="92" t="str">
        <f>IF(ISBLANK(Výsledky!$JO$3),"",Výsledky!JO32)</f>
        <v>-</v>
      </c>
      <c r="AW59" s="92" t="str">
        <f>IF(ISBLANK(Výsledky!$JV$3),"",Výsledky!JV32)</f>
        <v>-</v>
      </c>
      <c r="AX59" s="92" t="str">
        <f>IF(ISBLANK(Výsledky!$KC$3),"",Výsledky!KC32)</f>
        <v/>
      </c>
      <c r="AY59" s="92" t="str">
        <f>IF(ISBLANK(Výsledky!$KJ$3),"",Výsledky!KJ32)</f>
        <v/>
      </c>
      <c r="AZ59" s="92" t="str">
        <f>IF(ISBLANK(Výsledky!$KQ$3),"",Výsledky!KQ32)</f>
        <v>-</v>
      </c>
      <c r="BA59" s="92" t="str">
        <f>IF(ISBLANK(Výsledky!$KX$3),"",Výsledky!KX32)</f>
        <v>-</v>
      </c>
      <c r="BB59" s="92" t="str">
        <f>IF(ISBLANK(Výsledky!$LE$3),"",Výsledky!LE32)</f>
        <v>-</v>
      </c>
      <c r="BC59" s="92" t="str">
        <f>IF(ISBLANK(Výsledky!$LL$3),"",Výsledky!LL32)</f>
        <v/>
      </c>
      <c r="BD59" s="92" t="str">
        <f>IF(ISBLANK(Výsledky!$LS$3),"",Výsledky!LS32)</f>
        <v/>
      </c>
      <c r="BE59" s="92" t="str">
        <f>IF(ISBLANK(Výsledky!$LZ$3),"",Výsledky!LZ32)</f>
        <v>-</v>
      </c>
      <c r="BF59" s="92" t="str">
        <f>IF(ISBLANK(Výsledky!$MG$3),"",Výsledky!MG32)</f>
        <v>-</v>
      </c>
      <c r="BG59" s="92" t="str">
        <f>IF(ISBLANK(Výsledky!$MN$3),"",Výsledky!MN32)</f>
        <v/>
      </c>
      <c r="BH59" s="92" t="str">
        <f>IF(ISBLANK(Výsledky!$MU$3),"",Výsledky!MU32)</f>
        <v>-</v>
      </c>
      <c r="BI59" s="92" t="str">
        <f>IF(ISBLANK(Výsledky!$NB$3),"",Výsledky!NB32)</f>
        <v/>
      </c>
      <c r="BJ59" s="92" t="str">
        <f>IF(ISBLANK(Výsledky!$NI$3),"",Výsledky!NI32)</f>
        <v>-</v>
      </c>
      <c r="BK59" s="92" t="str">
        <f>IF(ISBLANK(Výsledky!$NP$3),"",Výsledky!NP32)</f>
        <v/>
      </c>
      <c r="BL59" s="92" t="str">
        <f>IF(ISBLANK(Výsledky!$NW$3),"",Výsledky!NW32)</f>
        <v>-</v>
      </c>
      <c r="BM59" s="92" t="str">
        <f>IF(ISBLANK(Výsledky!$OD$3),"",Výsledky!OD32)</f>
        <v>-</v>
      </c>
      <c r="BN59" s="92" t="str">
        <f>IF(ISBLANK(Výsledky!$OK$3),"",Výsledky!OK32)</f>
        <v/>
      </c>
      <c r="BO59" s="92" t="str">
        <f>IF(ISBLANK(Výsledky!$OR$3),"",Výsledky!OR32)</f>
        <v/>
      </c>
      <c r="BP59" s="92" t="str">
        <f>IF(ISBLANK(Výsledky!$OY$3),"",Výsledky!OY32)</f>
        <v/>
      </c>
      <c r="BQ59" s="92" t="str">
        <f>IF(ISBLANK(Výsledky!$PF$3),"",Výsledky!PF32)</f>
        <v/>
      </c>
      <c r="BR59" s="92" t="str">
        <f>IF(ISBLANK(Výsledky!$PM$3),"",Výsledky!PM32)</f>
        <v/>
      </c>
      <c r="BS59" s="92" t="str">
        <f>IF(ISBLANK(Výsledky!$PT$3),"",Výsledky!PT32)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>
        <f t="shared" si="55"/>
        <v>16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7" t="s">
        <v>150</v>
      </c>
      <c r="C60" s="113">
        <f>Tipy!A43</f>
        <v>37</v>
      </c>
      <c r="D60" s="108" t="str">
        <f>IF(Tipy!B43="","",Tipy!B43)</f>
        <v>Marekh8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IF(ISBLANK(Výsledky!$I$3),"",Výsledky!I49)</f>
        <v>80</v>
      </c>
      <c r="K60" s="92">
        <f>IF(ISBLANK(Výsledky!$P$3),"",Výsledky!P49)</f>
        <v>10</v>
      </c>
      <c r="L60" s="92">
        <f>IF(ISBLANK(Výsledky!$W$3),"",Výsledky!W49)</f>
        <v>0</v>
      </c>
      <c r="M60" s="92">
        <f>IF(ISBLANK(Výsledky!$AD$3),"",Výsledky!AD49)</f>
        <v>0</v>
      </c>
      <c r="N60" s="92">
        <f>IF(ISBLANK(Výsledky!$AK$3),"",Výsledky!AK49)</f>
        <v>40</v>
      </c>
      <c r="O60" s="92">
        <f>IF(ISBLANK(Výsledky!$AR$3),"",Výsledky!AR49)</f>
        <v>30</v>
      </c>
      <c r="P60" s="92">
        <f>IF(ISBLANK(Výsledky!$AY$3),"",Výsledky!AY49)</f>
        <v>0</v>
      </c>
      <c r="Q60" s="92">
        <f>IF(ISBLANK(Výsledky!$BF$3),"",Výsledky!BF49)</f>
        <v>0</v>
      </c>
      <c r="R60" s="92" t="str">
        <f>IF(ISBLANK(Výsledky!$BM$3),"",Výsledky!BM49)</f>
        <v>-</v>
      </c>
      <c r="S60" s="92">
        <f>IF(ISBLANK(Výsledky!$BT$3),"",Výsledky!BT49)</f>
        <v>50</v>
      </c>
      <c r="T60" s="92" t="str">
        <f>IF(ISBLANK(Výsledky!$CA$3),"",Výsledky!CA49)</f>
        <v>-</v>
      </c>
      <c r="U60" s="92">
        <f>IF(ISBLANK(Výsledky!$CH$3),"",Výsledky!CH49)</f>
        <v>0</v>
      </c>
      <c r="V60" s="92" t="str">
        <f>IF(ISBLANK(Výsledky!$CO$3),"",Výsledky!CO49)</f>
        <v>-</v>
      </c>
      <c r="W60" s="92" t="str">
        <f>IF(ISBLANK(Výsledky!$CV$3),"",Výsledky!CV49)</f>
        <v>-</v>
      </c>
      <c r="X60" s="92" t="str">
        <f>IF(ISBLANK(Výsledky!$DC$3),"",Výsledky!DC49)</f>
        <v>-</v>
      </c>
      <c r="Y60" s="92" t="str">
        <f>IF(ISBLANK(Výsledky!$DJ$3),"",Výsledky!DJ49)</f>
        <v>-</v>
      </c>
      <c r="Z60" s="92" t="str">
        <f>IF(ISBLANK(Výsledky!$DQ$3),"",Výsledky!DQ49)</f>
        <v>-</v>
      </c>
      <c r="AA60" s="92" t="str">
        <f>IF(ISBLANK(Výsledky!$DX$3),"",Výsledky!DX49)</f>
        <v>-</v>
      </c>
      <c r="AB60" s="92" t="str">
        <f>IF(ISBLANK(Výsledky!$EE$3),"",Výsledky!EE49)</f>
        <v>-</v>
      </c>
      <c r="AC60" s="92" t="str">
        <f>IF(ISBLANK(Výsledky!$EL$3),"",Výsledky!EL49)</f>
        <v>-</v>
      </c>
      <c r="AD60" s="92" t="str">
        <f>IF(ISBLANK(Výsledky!$ES$3),"",Výsledky!ES49)</f>
        <v>-</v>
      </c>
      <c r="AE60" s="92" t="str">
        <f>IF(ISBLANK(Výsledky!$EZ$3),"",Výsledky!EZ49)</f>
        <v>-</v>
      </c>
      <c r="AF60" s="92" t="str">
        <f>IF(ISBLANK(Výsledky!$FG$3),"",Výsledky!FG49)</f>
        <v>-</v>
      </c>
      <c r="AG60" s="92" t="str">
        <f>IF(ISBLANK(Výsledky!$FN$3),"",Výsledky!FN49)</f>
        <v>-</v>
      </c>
      <c r="AH60" s="92" t="str">
        <f>IF(ISBLANK(Výsledky!$FU$3),"",Výsledky!FU49)</f>
        <v>-</v>
      </c>
      <c r="AI60" s="92" t="str">
        <f>IF(ISBLANK(Výsledky!$GB$3),"",Výsledky!GB49)</f>
        <v>-</v>
      </c>
      <c r="AJ60" s="92" t="str">
        <f>IF(ISBLANK(Výsledky!$GI$3),"",Výsledky!GI49)</f>
        <v>-</v>
      </c>
      <c r="AK60" s="92" t="str">
        <f>IF(ISBLANK(Výsledky!$GP$3),"",Výsledky!GP49)</f>
        <v>-</v>
      </c>
      <c r="AL60" s="92" t="str">
        <f>IF(ISBLANK(Výsledky!$GW$3),"",Výsledky!GW49)</f>
        <v>-</v>
      </c>
      <c r="AM60" s="92" t="str">
        <f>IF(ISBLANK(Výsledky!$HD$3),"",Výsledky!HD49)</f>
        <v>-</v>
      </c>
      <c r="AN60" s="92" t="str">
        <f>IF(ISBLANK(Výsledky!$HK$3),"",Výsledky!HK49)</f>
        <v>-</v>
      </c>
      <c r="AO60" s="92" t="str">
        <f>IF(ISBLANK(Výsledky!$HR$3),"",Výsledky!HR49)</f>
        <v>-</v>
      </c>
      <c r="AP60" s="92" t="str">
        <f>IF(ISBLANK(Výsledky!$HY$3),"",Výsledky!HY49)</f>
        <v/>
      </c>
      <c r="AQ60" s="92" t="str">
        <f>IF(ISBLANK(Výsledky!$IF$3),"",Výsledky!IF49)</f>
        <v>-</v>
      </c>
      <c r="AR60" s="92" t="str">
        <f>IF(ISBLANK(Výsledky!$IM$3),"",Výsledky!IM49)</f>
        <v/>
      </c>
      <c r="AS60" s="92" t="str">
        <f>IF(ISBLANK(Výsledky!$IT$3),"",Výsledky!IT49)</f>
        <v>-</v>
      </c>
      <c r="AT60" s="92" t="str">
        <f>IF(ISBLANK(Výsledky!$JA$3),"",Výsledky!JA49)</f>
        <v>-</v>
      </c>
      <c r="AU60" s="92" t="str">
        <f>IF(ISBLANK(Výsledky!$JH$3),"",Výsledky!JH49)</f>
        <v>-</v>
      </c>
      <c r="AV60" s="92" t="str">
        <f>IF(ISBLANK(Výsledky!$JO$3),"",Výsledky!JO49)</f>
        <v>-</v>
      </c>
      <c r="AW60" s="92" t="str">
        <f>IF(ISBLANK(Výsledky!$JV$3),"",Výsledky!JV49)</f>
        <v>-</v>
      </c>
      <c r="AX60" s="92" t="str">
        <f>IF(ISBLANK(Výsledky!$KC$3),"",Výsledky!KC49)</f>
        <v/>
      </c>
      <c r="AY60" s="92" t="str">
        <f>IF(ISBLANK(Výsledky!$KJ$3),"",Výsledky!KJ49)</f>
        <v/>
      </c>
      <c r="AZ60" s="92" t="str">
        <f>IF(ISBLANK(Výsledky!$KQ$3),"",Výsledky!KQ49)</f>
        <v>-</v>
      </c>
      <c r="BA60" s="92" t="str">
        <f>IF(ISBLANK(Výsledky!$KX$3),"",Výsledky!KX49)</f>
        <v>-</v>
      </c>
      <c r="BB60" s="92" t="str">
        <f>IF(ISBLANK(Výsledky!$LE$3),"",Výsledky!LE49)</f>
        <v>-</v>
      </c>
      <c r="BC60" s="92" t="str">
        <f>IF(ISBLANK(Výsledky!$LL$3),"",Výsledky!LL49)</f>
        <v/>
      </c>
      <c r="BD60" s="92" t="str">
        <f>IF(ISBLANK(Výsledky!$LS$3),"",Výsledky!LS49)</f>
        <v/>
      </c>
      <c r="BE60" s="92" t="str">
        <f>IF(ISBLANK(Výsledky!$LZ$3),"",Výsledky!LZ49)</f>
        <v>-</v>
      </c>
      <c r="BF60" s="92" t="str">
        <f>IF(ISBLANK(Výsledky!$MG$3),"",Výsledky!MG49)</f>
        <v>-</v>
      </c>
      <c r="BG60" s="92" t="str">
        <f>IF(ISBLANK(Výsledky!$MN$3),"",Výsledky!MN49)</f>
        <v/>
      </c>
      <c r="BH60" s="92" t="str">
        <f>IF(ISBLANK(Výsledky!$MU$3),"",Výsledky!MU49)</f>
        <v>-</v>
      </c>
      <c r="BI60" s="92" t="str">
        <f>IF(ISBLANK(Výsledky!$NB$3),"",Výsledky!NB49)</f>
        <v/>
      </c>
      <c r="BJ60" s="92" t="str">
        <f>IF(ISBLANK(Výsledky!$NI$3),"",Výsledky!NI49)</f>
        <v>-</v>
      </c>
      <c r="BK60" s="92" t="str">
        <f>IF(ISBLANK(Výsledky!$NP$3),"",Výsledky!NP49)</f>
        <v/>
      </c>
      <c r="BL60" s="92" t="str">
        <f>IF(ISBLANK(Výsledky!$NW$3),"",Výsledky!NW49)</f>
        <v>-</v>
      </c>
      <c r="BM60" s="92" t="str">
        <f>IF(ISBLANK(Výsledky!$OD$3),"",Výsledky!OD49)</f>
        <v>-</v>
      </c>
      <c r="BN60" s="92" t="str">
        <f>IF(ISBLANK(Výsledky!$OK$3),"",Výsledky!OK49)</f>
        <v/>
      </c>
      <c r="BO60" s="92" t="str">
        <f>IF(ISBLANK(Výsledky!$OR$3),"",Výsledky!OR49)</f>
        <v/>
      </c>
      <c r="BP60" s="92" t="str">
        <f>IF(ISBLANK(Výsledky!$OY$3),"",Výsledky!OY49)</f>
        <v/>
      </c>
      <c r="BQ60" s="92" t="str">
        <f>IF(ISBLANK(Výsledky!$PF$3),"",Výsledky!PF49)</f>
        <v/>
      </c>
      <c r="BR60" s="92" t="str">
        <f>IF(ISBLANK(Výsledky!$PM$3),"",Výsledky!PM49)</f>
        <v/>
      </c>
      <c r="BS60" s="92" t="str">
        <f>IF(ISBLANK(Výsledky!$PT$3),"",Výsledky!PT49)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>
        <f t="shared" si="55"/>
        <v>28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7" t="s">
        <v>151</v>
      </c>
      <c r="C61" s="113">
        <f>Tipy!A45</f>
        <v>66</v>
      </c>
      <c r="D61" s="108" t="str">
        <f>IF(Tipy!B45="","",Tipy!B45)</f>
        <v>MaroLFC</v>
      </c>
      <c r="E61" s="109">
        <f>SUM(F61:J61)</f>
        <v>210</v>
      </c>
      <c r="F61" s="104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80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IF(ISBLANK(Výsledky!$I$3),"",Výsledky!I51)</f>
        <v>50</v>
      </c>
      <c r="K61" s="92" t="str">
        <f>IF(ISBLANK(Výsledky!$P$3),"",Výsledky!P51)</f>
        <v>-</v>
      </c>
      <c r="L61" s="92">
        <f>IF(ISBLANK(Výsledky!$W$3),"",Výsledky!W51)</f>
        <v>20</v>
      </c>
      <c r="M61" s="92">
        <f>IF(ISBLANK(Výsledky!$AD$3),"",Výsledky!AD51)</f>
        <v>10</v>
      </c>
      <c r="N61" s="92">
        <f>IF(ISBLANK(Výsledky!$AK$3),"",Výsledky!AK51)</f>
        <v>20</v>
      </c>
      <c r="O61" s="92">
        <f>IF(ISBLANK(Výsledky!$AR$3),"",Výsledky!AR51)</f>
        <v>30</v>
      </c>
      <c r="P61" s="92">
        <f>IF(ISBLANK(Výsledky!$AY$3),"",Výsledky!AY51)</f>
        <v>0</v>
      </c>
      <c r="Q61" s="92">
        <f>IF(ISBLANK(Výsledky!$BF$3),"",Výsledky!BF51)</f>
        <v>20</v>
      </c>
      <c r="R61" s="92" t="str">
        <f>IF(ISBLANK(Výsledky!$BM$3),"",Výsledky!BM51)</f>
        <v>-</v>
      </c>
      <c r="S61" s="92">
        <f>IF(ISBLANK(Výsledky!$BT$3),"",Výsledky!BT51)</f>
        <v>60</v>
      </c>
      <c r="T61" s="92" t="str">
        <f>IF(ISBLANK(Výsledky!$CA$3),"",Výsledky!CA51)</f>
        <v>-</v>
      </c>
      <c r="U61" s="92" t="str">
        <f>IF(ISBLANK(Výsledky!$CH$3),"",Výsledky!CH51)</f>
        <v>-</v>
      </c>
      <c r="V61" s="92" t="str">
        <f>IF(ISBLANK(Výsledky!$CO$3),"",Výsledky!CO51)</f>
        <v>-</v>
      </c>
      <c r="W61" s="92" t="str">
        <f>IF(ISBLANK(Výsledky!$CV$3),"",Výsledky!CV51)</f>
        <v>-</v>
      </c>
      <c r="X61" s="92" t="str">
        <f>IF(ISBLANK(Výsledky!$DC$3),"",Výsledky!DC51)</f>
        <v>-</v>
      </c>
      <c r="Y61" s="92" t="str">
        <f>IF(ISBLANK(Výsledky!$DJ$3),"",Výsledky!DJ51)</f>
        <v>-</v>
      </c>
      <c r="Z61" s="92" t="str">
        <f>IF(ISBLANK(Výsledky!$DQ$3),"",Výsledky!DQ51)</f>
        <v>-</v>
      </c>
      <c r="AA61" s="92" t="str">
        <f>IF(ISBLANK(Výsledky!$DX$3),"",Výsledky!DX51)</f>
        <v>-</v>
      </c>
      <c r="AB61" s="92" t="str">
        <f>IF(ISBLANK(Výsledky!$EE$3),"",Výsledky!EE51)</f>
        <v>-</v>
      </c>
      <c r="AC61" s="92" t="str">
        <f>IF(ISBLANK(Výsledky!$EL$3),"",Výsledky!EL51)</f>
        <v>-</v>
      </c>
      <c r="AD61" s="92" t="str">
        <f>IF(ISBLANK(Výsledky!$ES$3),"",Výsledky!ES51)</f>
        <v>-</v>
      </c>
      <c r="AE61" s="92" t="str">
        <f>IF(ISBLANK(Výsledky!$EZ$3),"",Výsledky!EZ51)</f>
        <v>-</v>
      </c>
      <c r="AF61" s="92" t="str">
        <f>IF(ISBLANK(Výsledky!$FG$3),"",Výsledky!FG51)</f>
        <v>-</v>
      </c>
      <c r="AG61" s="92" t="str">
        <f>IF(ISBLANK(Výsledky!$FN$3),"",Výsledky!FN51)</f>
        <v>-</v>
      </c>
      <c r="AH61" s="92" t="str">
        <f>IF(ISBLANK(Výsledky!$FU$3),"",Výsledky!FU51)</f>
        <v>-</v>
      </c>
      <c r="AI61" s="92" t="str">
        <f>IF(ISBLANK(Výsledky!$GB$3),"",Výsledky!GB51)</f>
        <v>-</v>
      </c>
      <c r="AJ61" s="92" t="str">
        <f>IF(ISBLANK(Výsledky!$GI$3),"",Výsledky!GI51)</f>
        <v>-</v>
      </c>
      <c r="AK61" s="92" t="str">
        <f>IF(ISBLANK(Výsledky!$GP$3),"",Výsledky!GP51)</f>
        <v>-</v>
      </c>
      <c r="AL61" s="92" t="str">
        <f>IF(ISBLANK(Výsledky!$GW$3),"",Výsledky!GW51)</f>
        <v>-</v>
      </c>
      <c r="AM61" s="92" t="str">
        <f>IF(ISBLANK(Výsledky!$HD$3),"",Výsledky!HD51)</f>
        <v>-</v>
      </c>
      <c r="AN61" s="92" t="str">
        <f>IF(ISBLANK(Výsledky!$HK$3),"",Výsledky!HK51)</f>
        <v>-</v>
      </c>
      <c r="AO61" s="92" t="str">
        <f>IF(ISBLANK(Výsledky!$HR$3),"",Výsledky!HR51)</f>
        <v>-</v>
      </c>
      <c r="AP61" s="92" t="str">
        <f>IF(ISBLANK(Výsledky!$HY$3),"",Výsledky!HY51)</f>
        <v/>
      </c>
      <c r="AQ61" s="92" t="str">
        <f>IF(ISBLANK(Výsledky!$IF$3),"",Výsledky!IF51)</f>
        <v>-</v>
      </c>
      <c r="AR61" s="92" t="str">
        <f>IF(ISBLANK(Výsledky!$IM$3),"",Výsledky!IM51)</f>
        <v/>
      </c>
      <c r="AS61" s="92" t="str">
        <f>IF(ISBLANK(Výsledky!$IT$3),"",Výsledky!IT51)</f>
        <v>-</v>
      </c>
      <c r="AT61" s="92" t="str">
        <f>IF(ISBLANK(Výsledky!$JA$3),"",Výsledky!JA51)</f>
        <v>-</v>
      </c>
      <c r="AU61" s="92" t="str">
        <f>IF(ISBLANK(Výsledky!$JH$3),"",Výsledky!JH51)</f>
        <v>-</v>
      </c>
      <c r="AV61" s="92" t="str">
        <f>IF(ISBLANK(Výsledky!$JO$3),"",Výsledky!JO51)</f>
        <v>-</v>
      </c>
      <c r="AW61" s="92" t="str">
        <f>IF(ISBLANK(Výsledky!$JV$3),"",Výsledky!JV51)</f>
        <v>-</v>
      </c>
      <c r="AX61" s="92" t="str">
        <f>IF(ISBLANK(Výsledky!$KC$3),"",Výsledky!KC51)</f>
        <v/>
      </c>
      <c r="AY61" s="92" t="str">
        <f>IF(ISBLANK(Výsledky!$KJ$3),"",Výsledky!KJ51)</f>
        <v/>
      </c>
      <c r="AZ61" s="92" t="str">
        <f>IF(ISBLANK(Výsledky!$KQ$3),"",Výsledky!KQ51)</f>
        <v>-</v>
      </c>
      <c r="BA61" s="92" t="str">
        <f>IF(ISBLANK(Výsledky!$KX$3),"",Výsledky!KX51)</f>
        <v>-</v>
      </c>
      <c r="BB61" s="92" t="str">
        <f>IF(ISBLANK(Výsledky!$LE$3),"",Výsledky!LE51)</f>
        <v>-</v>
      </c>
      <c r="BC61" s="92" t="str">
        <f>IF(ISBLANK(Výsledky!$LL$3),"",Výsledky!LL51)</f>
        <v/>
      </c>
      <c r="BD61" s="92" t="str">
        <f>IF(ISBLANK(Výsledky!$LS$3),"",Výsledky!LS51)</f>
        <v/>
      </c>
      <c r="BE61" s="92" t="str">
        <f>IF(ISBLANK(Výsledky!$LZ$3),"",Výsledky!LZ51)</f>
        <v>-</v>
      </c>
      <c r="BF61" s="92" t="str">
        <f>IF(ISBLANK(Výsledky!$MG$3),"",Výsledky!MG51)</f>
        <v>-</v>
      </c>
      <c r="BG61" s="92" t="str">
        <f>IF(ISBLANK(Výsledky!$MN$3),"",Výsledky!MN51)</f>
        <v/>
      </c>
      <c r="BH61" s="92" t="str">
        <f>IF(ISBLANK(Výsledky!$MU$3),"",Výsledky!MU51)</f>
        <v>-</v>
      </c>
      <c r="BI61" s="92" t="str">
        <f>IF(ISBLANK(Výsledky!$NB$3),"",Výsledky!NB51)</f>
        <v/>
      </c>
      <c r="BJ61" s="92" t="str">
        <f>IF(ISBLANK(Výsledky!$NI$3),"",Výsledky!NI51)</f>
        <v>-</v>
      </c>
      <c r="BK61" s="92" t="str">
        <f>IF(ISBLANK(Výsledky!$NP$3),"",Výsledky!NP51)</f>
        <v/>
      </c>
      <c r="BL61" s="92" t="str">
        <f>IF(ISBLANK(Výsledky!$NW$3),"",Výsledky!NW51)</f>
        <v>-</v>
      </c>
      <c r="BM61" s="92" t="str">
        <f>IF(ISBLANK(Výsledky!$OD$3),"",Výsledky!OD51)</f>
        <v>-</v>
      </c>
      <c r="BN61" s="92" t="str">
        <f>IF(ISBLANK(Výsledky!$OK$3),"",Výsledky!OK51)</f>
        <v/>
      </c>
      <c r="BO61" s="92" t="str">
        <f>IF(ISBLANK(Výsledky!$OR$3),"",Výsledky!OR51)</f>
        <v/>
      </c>
      <c r="BP61" s="92" t="str">
        <f>IF(ISBLANK(Výsledky!$OY$3),"",Výsledky!OY51)</f>
        <v/>
      </c>
      <c r="BQ61" s="92" t="str">
        <f>IF(ISBLANK(Výsledky!$PF$3),"",Výsledky!PF51)</f>
        <v/>
      </c>
      <c r="BR61" s="92" t="str">
        <f>IF(ISBLANK(Výsledky!$PM$3),"",Výsledky!PM51)</f>
        <v/>
      </c>
      <c r="BS61" s="92" t="str">
        <f>IF(ISBLANK(Výsledky!$PT$3),"",Výsledky!PT51)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>
        <f t="shared" si="55"/>
        <v>19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>-</v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>
        <f t="shared" si="55"/>
        <v>79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>-</v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>
        <f t="shared" si="55"/>
        <v>69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>-</v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>
        <f t="shared" si="55"/>
        <v>39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>-</v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>
        <f t="shared" si="55"/>
        <v>70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6" thickBot="1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>-</v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>
        <f t="shared" si="55"/>
        <v>73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>-</v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>
        <f t="shared" si="55"/>
        <v>56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>-</v>
      </c>
      <c r="BG68" s="92" t="str">
        <f>IF(ISBLANK(Výsledky!$MN$3),"",Výsledky!MN33)</f>
        <v/>
      </c>
      <c r="BH68" s="92" t="str">
        <f>IF(ISBLANK(Výsledky!$MU$3),"",Výsledky!MU33)</f>
        <v>-</v>
      </c>
      <c r="BI68" s="92" t="str">
        <f>IF(ISBLANK(Výsledky!$NB$3),"",Výsledky!NB33)</f>
        <v/>
      </c>
      <c r="BJ68" s="92" t="str">
        <f>IF(ISBLANK(Výsledky!$NI$3),"",Výsledky!NI33)</f>
        <v>-</v>
      </c>
      <c r="BK68" s="92" t="str">
        <f>IF(ISBLANK(Výsledky!$NP$3),"",Výsledky!NP33)</f>
        <v/>
      </c>
      <c r="BL68" s="92" t="str">
        <f>IF(ISBLANK(Výsledky!$NW$3),"",Výsledky!NW33)</f>
        <v>-</v>
      </c>
      <c r="BM68" s="92" t="str">
        <f>IF(ISBLANK(Výsledky!$OD$3),"",Výsledky!OD33)</f>
        <v>-</v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>
        <f t="shared" ref="EB68:EB81" si="119">IF(ISBLANK(BX68),"",VLOOKUP(BX68,$BM$83:$BV$161,10,FALSE))</f>
        <v>22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>-</v>
      </c>
      <c r="BG69" s="92" t="str">
        <f>IF(ISBLANK(Výsledky!$MN$3),"",Výsledky!MN14)</f>
        <v/>
      </c>
      <c r="BH69" s="92" t="str">
        <f>IF(ISBLANK(Výsledky!$MU$3),"",Výsledky!MU14)</f>
        <v>-</v>
      </c>
      <c r="BI69" s="92" t="str">
        <f>IF(ISBLANK(Výsledky!$NB$3),"",Výsledky!NB14)</f>
        <v/>
      </c>
      <c r="BJ69" s="92" t="str">
        <f>IF(ISBLANK(Výsledky!$NI$3),"",Výsledky!NI14)</f>
        <v>-</v>
      </c>
      <c r="BK69" s="92" t="str">
        <f>IF(ISBLANK(Výsledky!$NP$3),"",Výsledky!NP14)</f>
        <v/>
      </c>
      <c r="BL69" s="92" t="str">
        <f>IF(ISBLANK(Výsledky!$NW$3),"",Výsledky!NW14)</f>
        <v>-</v>
      </c>
      <c r="BM69" s="92" t="str">
        <f>IF(ISBLANK(Výsledky!$OD$3),"",Výsledky!OD14)</f>
        <v>-</v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>
        <f t="shared" si="119"/>
        <v>2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>-</v>
      </c>
      <c r="BG70" s="92" t="str">
        <f>IF(ISBLANK(Výsledky!$MN$3),"",Výsledky!MN25)</f>
        <v/>
      </c>
      <c r="BH70" s="92" t="str">
        <f>IF(ISBLANK(Výsledky!$MU$3),"",Výsledky!MU25)</f>
        <v>-</v>
      </c>
      <c r="BI70" s="92" t="str">
        <f>IF(ISBLANK(Výsledky!$NB$3),"",Výsledky!NB25)</f>
        <v/>
      </c>
      <c r="BJ70" s="92" t="str">
        <f>IF(ISBLANK(Výsledky!$NI$3),"",Výsledky!NI25)</f>
        <v>-</v>
      </c>
      <c r="BK70" s="92" t="str">
        <f>IF(ISBLANK(Výsledky!$NP$3),"",Výsledky!NP25)</f>
        <v/>
      </c>
      <c r="BL70" s="92" t="str">
        <f>IF(ISBLANK(Výsledky!$NW$3),"",Výsledky!NW25)</f>
        <v>-</v>
      </c>
      <c r="BM70" s="92" t="str">
        <f>IF(ISBLANK(Výsledky!$OD$3),"",Výsledky!OD25)</f>
        <v>-</v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>
        <f t="shared" si="119"/>
        <v>54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>-</v>
      </c>
      <c r="BG71" s="92" t="str">
        <f>IF(ISBLANK(Výsledky!$MN$3),"",Výsledky!MN72)</f>
        <v/>
      </c>
      <c r="BH71" s="92" t="str">
        <f>IF(ISBLANK(Výsledky!$MU$3),"",Výsledky!MU72)</f>
        <v>-</v>
      </c>
      <c r="BI71" s="92" t="str">
        <f>IF(ISBLANK(Výsledky!$NB$3),"",Výsledky!NB72)</f>
        <v/>
      </c>
      <c r="BJ71" s="92" t="str">
        <f>IF(ISBLANK(Výsledky!$NI$3),"",Výsledky!NI72)</f>
        <v>-</v>
      </c>
      <c r="BK71" s="92" t="str">
        <f>IF(ISBLANK(Výsledky!$NP$3),"",Výsledky!NP72)</f>
        <v/>
      </c>
      <c r="BL71" s="92" t="str">
        <f>IF(ISBLANK(Výsledky!$NW$3),"",Výsledky!NW72)</f>
        <v>-</v>
      </c>
      <c r="BM71" s="92" t="str">
        <f>IF(ISBLANK(Výsledky!$OD$3),"",Výsledky!OD72)</f>
        <v>-</v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>
        <f t="shared" si="119"/>
        <v>46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>-</v>
      </c>
      <c r="BG72" s="92" t="str">
        <f>IF(ISBLANK(Výsledky!$MN$3),"",Výsledky!MN74)</f>
        <v/>
      </c>
      <c r="BH72" s="92" t="str">
        <f>IF(ISBLANK(Výsledky!$MU$3),"",Výsledky!MU74)</f>
        <v>-</v>
      </c>
      <c r="BI72" s="92" t="str">
        <f>IF(ISBLANK(Výsledky!$NB$3),"",Výsledky!NB74)</f>
        <v/>
      </c>
      <c r="BJ72" s="92" t="str">
        <f>IF(ISBLANK(Výsledky!$NI$3),"",Výsledky!NI74)</f>
        <v>-</v>
      </c>
      <c r="BK72" s="92" t="str">
        <f>IF(ISBLANK(Výsledky!$NP$3),"",Výsledky!NP74)</f>
        <v/>
      </c>
      <c r="BL72" s="92" t="str">
        <f>IF(ISBLANK(Výsledky!$NW$3),"",Výsledky!NW74)</f>
        <v>-</v>
      </c>
      <c r="BM72" s="92" t="str">
        <f>IF(ISBLANK(Výsledky!$OD$3),"",Výsledky!OD74)</f>
        <v>-</v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>
        <f t="shared" si="119"/>
        <v>44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>-</v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>
        <f t="shared" si="119"/>
        <v>72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>-</v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>
        <f t="shared" si="119"/>
        <v>15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>-</v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>
        <f t="shared" si="119"/>
        <v>11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>-</v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>
        <f t="shared" si="119"/>
        <v>26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>-</v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>
        <f t="shared" si="119"/>
        <v>34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>-</v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>
        <f t="shared" si="119"/>
        <v>7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>-</v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>
        <f t="shared" si="119"/>
        <v>51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>-</v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>
        <f t="shared" si="119"/>
        <v>61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>-</v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>
        <f t="shared" si="119"/>
        <v>64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M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>
        <f>VLOOKUP(BX83,$BX$3:$EJ$81,56,FALSE)</f>
        <v>49</v>
      </c>
      <c r="EB83" s="10">
        <f>VLOOKUP(BX83,$BX$3:$EJ$81,57,FALSE)</f>
        <v>49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M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1</v>
      </c>
      <c r="EB84" s="10">
        <f t="shared" ref="EB84:EB92" si="184">VLOOKUP(BX84,$BX$3:$EJ$81,57,FALSE)</f>
        <v>1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M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>
        <f t="shared" si="183"/>
        <v>2</v>
      </c>
      <c r="EB85" s="10">
        <f t="shared" si="184"/>
        <v>2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M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>
        <f t="shared" si="179"/>
        <v>4</v>
      </c>
      <c r="DX86" s="10" t="e">
        <f t="shared" si="180"/>
        <v>#N/A</v>
      </c>
      <c r="DY86" s="10">
        <f t="shared" si="181"/>
        <v>5</v>
      </c>
      <c r="DZ86" s="10" t="e">
        <f t="shared" si="182"/>
        <v>#N/A</v>
      </c>
      <c r="EA86" s="10">
        <f t="shared" si="183"/>
        <v>6</v>
      </c>
      <c r="EB86" s="10">
        <f t="shared" si="184"/>
        <v>7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M87" s="10" t="s">
        <v>38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>
        <f t="shared" si="184"/>
        <v>4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M88" s="10" t="s">
        <v>230</v>
      </c>
      <c r="BV88" s="3">
        <v>6</v>
      </c>
      <c r="BX88" s="16" t="str">
        <f t="shared" si="128"/>
        <v>Dodes</v>
      </c>
      <c r="BY88" s="10">
        <f t="shared" si="129"/>
        <v>43</v>
      </c>
      <c r="BZ88" s="10">
        <f t="shared" si="130"/>
        <v>58</v>
      </c>
      <c r="CA88" s="10">
        <f t="shared" si="131"/>
        <v>43</v>
      </c>
      <c r="CB88" s="10">
        <f t="shared" si="132"/>
        <v>28</v>
      </c>
      <c r="CC88" s="10">
        <f t="shared" si="133"/>
        <v>46</v>
      </c>
      <c r="CD88" s="10">
        <f>VLOOKUP(BX88,$BX$3:$EJ$81,7,FALSE)</f>
        <v>49</v>
      </c>
      <c r="CE88" s="10">
        <f>VLOOKUP(BX88,$BX$3:$EJ$81,8,FALSE)</f>
        <v>50</v>
      </c>
      <c r="CF88" s="10">
        <f t="shared" si="136"/>
        <v>53</v>
      </c>
      <c r="CG88" s="10">
        <f t="shared" si="137"/>
        <v>8</v>
      </c>
      <c r="CH88" s="10">
        <f t="shared" si="138"/>
        <v>61</v>
      </c>
      <c r="CI88" s="10" t="e">
        <f t="shared" si="139"/>
        <v>#N/A</v>
      </c>
      <c r="CJ88" s="10">
        <f t="shared" si="140"/>
        <v>61</v>
      </c>
      <c r="CK88" s="10">
        <f t="shared" si="141"/>
        <v>58</v>
      </c>
      <c r="CL88" s="10">
        <f t="shared" si="142"/>
        <v>47</v>
      </c>
      <c r="CM88" s="10">
        <f t="shared" si="143"/>
        <v>37</v>
      </c>
      <c r="CN88" s="10">
        <f t="shared" si="144"/>
        <v>42</v>
      </c>
      <c r="CO88" s="10">
        <f t="shared" si="145"/>
        <v>49</v>
      </c>
      <c r="CP88" s="10">
        <f t="shared" si="146"/>
        <v>49</v>
      </c>
      <c r="CQ88" s="10">
        <f t="shared" si="147"/>
        <v>44</v>
      </c>
      <c r="CR88" s="10">
        <f t="shared" si="148"/>
        <v>39</v>
      </c>
      <c r="CS88" s="10">
        <f t="shared" si="149"/>
        <v>24</v>
      </c>
      <c r="CT88" s="10">
        <f t="shared" si="150"/>
        <v>30</v>
      </c>
      <c r="CU88" s="10">
        <f t="shared" si="151"/>
        <v>30</v>
      </c>
      <c r="CV88" s="10">
        <f t="shared" si="152"/>
        <v>26</v>
      </c>
      <c r="CW88" s="10">
        <f t="shared" si="153"/>
        <v>17</v>
      </c>
      <c r="CX88" s="10">
        <f t="shared" si="154"/>
        <v>10</v>
      </c>
      <c r="CY88" s="10">
        <f t="shared" si="155"/>
        <v>11</v>
      </c>
      <c r="CZ88" s="10">
        <f t="shared" si="156"/>
        <v>12</v>
      </c>
      <c r="DA88" s="10">
        <f t="shared" si="157"/>
        <v>9</v>
      </c>
      <c r="DB88" s="10">
        <f t="shared" si="158"/>
        <v>12</v>
      </c>
      <c r="DC88" s="10">
        <f t="shared" si="159"/>
        <v>9</v>
      </c>
      <c r="DD88" s="10">
        <f t="shared" si="160"/>
        <v>13</v>
      </c>
      <c r="DE88" s="10" t="e">
        <f t="shared" si="161"/>
        <v>#N/A</v>
      </c>
      <c r="DF88" s="10">
        <f t="shared" si="162"/>
        <v>14</v>
      </c>
      <c r="DG88" s="10" t="e">
        <f t="shared" si="163"/>
        <v>#N/A</v>
      </c>
      <c r="DH88" s="10">
        <f t="shared" si="164"/>
        <v>14</v>
      </c>
      <c r="DI88" s="10">
        <f t="shared" si="165"/>
        <v>12</v>
      </c>
      <c r="DJ88" s="10">
        <f t="shared" si="166"/>
        <v>11</v>
      </c>
      <c r="DK88" s="10">
        <f t="shared" si="167"/>
        <v>11</v>
      </c>
      <c r="DL88" s="10">
        <f t="shared" si="168"/>
        <v>9</v>
      </c>
      <c r="DM88" s="10" t="e">
        <f t="shared" si="169"/>
        <v>#N/A</v>
      </c>
      <c r="DN88" s="10" t="e">
        <f t="shared" si="170"/>
        <v>#N/A</v>
      </c>
      <c r="DO88" s="10">
        <f t="shared" si="171"/>
        <v>11</v>
      </c>
      <c r="DP88" s="10">
        <f t="shared" si="172"/>
        <v>10</v>
      </c>
      <c r="DQ88" s="10">
        <f t="shared" si="173"/>
        <v>11</v>
      </c>
      <c r="DR88" s="10" t="e">
        <f t="shared" si="174"/>
        <v>#N/A</v>
      </c>
      <c r="DS88" s="10" t="e">
        <f t="shared" si="175"/>
        <v>#N/A</v>
      </c>
      <c r="DT88" s="10">
        <f t="shared" si="176"/>
        <v>6</v>
      </c>
      <c r="DU88" s="10">
        <f t="shared" si="177"/>
        <v>5</v>
      </c>
      <c r="DV88" s="10" t="e">
        <f t="shared" si="178"/>
        <v>#N/A</v>
      </c>
      <c r="DW88" s="10">
        <f t="shared" si="179"/>
        <v>3</v>
      </c>
      <c r="DX88" s="10" t="e">
        <f t="shared" si="180"/>
        <v>#N/A</v>
      </c>
      <c r="DY88" s="10">
        <f t="shared" si="181"/>
        <v>3</v>
      </c>
      <c r="DZ88" s="10" t="e">
        <f t="shared" si="182"/>
        <v>#N/A</v>
      </c>
      <c r="EA88" s="10">
        <f t="shared" si="183"/>
        <v>3</v>
      </c>
      <c r="EB88" s="10">
        <f t="shared" si="184"/>
        <v>3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M89" s="10" t="s">
        <v>41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M90" s="10" t="s">
        <v>34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M91" s="10" t="s">
        <v>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M92" s="10" t="s">
        <v>9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M93" s="10" t="s">
        <v>245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M94" s="10" t="s">
        <v>1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M95" s="10" t="s">
        <v>39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M96" s="10" t="s">
        <v>233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M97" s="10" t="s">
        <v>23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M98" s="10" t="s">
        <v>31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M99" s="10" t="s">
        <v>36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M100" s="10" t="s">
        <v>32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M101" s="10" t="s">
        <v>232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M102" s="10" t="s">
        <v>10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M103" s="10" t="s">
        <v>222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M104" s="10" t="s">
        <v>241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M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M106" s="10" t="s">
        <v>27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M107" s="10" t="s">
        <v>7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M108" s="10" t="s">
        <v>11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M109" s="10" t="s">
        <v>5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M110" s="10" t="s">
        <v>18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M111" s="10" t="s">
        <v>13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M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M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M114" s="10" t="s">
        <v>12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M115" s="10" t="s">
        <v>326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M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M117" s="10" t="s">
        <v>30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M118" s="10" t="s">
        <v>323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M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M120" s="10" t="s">
        <v>14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M121" s="10" t="s">
        <v>236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M122" s="10" t="s">
        <v>29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M123" s="10" t="s">
        <v>8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M124" s="10" t="s">
        <v>237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M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M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M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M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M129" s="10" t="s">
        <v>318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M130" s="10" t="s">
        <v>229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M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M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M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M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M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M136" s="10" t="s">
        <v>320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M137" s="10" t="s">
        <v>234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M138" s="10" t="s">
        <v>183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M139" s="10" t="s">
        <v>235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M140" s="10" t="s">
        <v>240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M141" s="10" t="s">
        <v>314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M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M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M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M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M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M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M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M149" s="10" t="s">
        <v>244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M150" s="10" t="s">
        <v>327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M151" s="10" t="s">
        <v>243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M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M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M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M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M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M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M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M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M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M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228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229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230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231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232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233</v>
      </c>
      <c r="B22" s="221">
        <v>21</v>
      </c>
      <c r="C22" s="84"/>
    </row>
    <row r="23" spans="1:3">
      <c r="A23" s="220" t="s">
        <v>234</v>
      </c>
      <c r="B23" s="221">
        <v>22</v>
      </c>
      <c r="C23" s="84"/>
    </row>
    <row r="24" spans="1:3">
      <c r="A24" s="220" t="s">
        <v>235</v>
      </c>
      <c r="B24" s="221">
        <v>23</v>
      </c>
      <c r="C24" s="84"/>
    </row>
    <row r="25" spans="1:3">
      <c r="A25" s="220" t="s">
        <v>222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236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302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237</v>
      </c>
      <c r="B34" s="221">
        <v>33</v>
      </c>
      <c r="C34" s="84"/>
    </row>
    <row r="35" spans="1:3">
      <c r="A35" s="220" t="s">
        <v>238</v>
      </c>
      <c r="B35" s="221">
        <v>34</v>
      </c>
      <c r="C35" s="84"/>
    </row>
    <row r="36" spans="1:3">
      <c r="A36" s="220" t="s">
        <v>239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240</v>
      </c>
      <c r="B38" s="221">
        <v>37</v>
      </c>
      <c r="C38" s="84"/>
    </row>
    <row r="39" spans="1:3">
      <c r="A39" s="220" t="s">
        <v>241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242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243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244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245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246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275</v>
      </c>
      <c r="B66" s="221">
        <v>65</v>
      </c>
      <c r="C66" s="84"/>
    </row>
    <row r="67" spans="1:3">
      <c r="A67" s="220" t="s">
        <v>314</v>
      </c>
      <c r="B67" s="221">
        <v>66</v>
      </c>
      <c r="C67" s="84"/>
    </row>
    <row r="68" spans="1:3">
      <c r="A68" s="220" t="s">
        <v>315</v>
      </c>
      <c r="B68" s="221">
        <v>67</v>
      </c>
      <c r="C68" s="84"/>
    </row>
    <row r="69" spans="1:3">
      <c r="A69" s="220" t="s">
        <v>316</v>
      </c>
      <c r="B69" s="221">
        <v>68</v>
      </c>
      <c r="C69" s="84"/>
    </row>
    <row r="70" spans="1:3">
      <c r="A70" s="220" t="s">
        <v>317</v>
      </c>
      <c r="B70" s="221">
        <v>69</v>
      </c>
      <c r="C70" s="84"/>
    </row>
    <row r="71" spans="1:3">
      <c r="A71" s="220" t="s">
        <v>318</v>
      </c>
      <c r="B71" s="221">
        <v>70</v>
      </c>
      <c r="C71" s="84"/>
    </row>
    <row r="72" spans="1:3">
      <c r="A72" s="220" t="s">
        <v>319</v>
      </c>
      <c r="B72" s="221">
        <v>71</v>
      </c>
      <c r="C72" s="84"/>
    </row>
    <row r="73" spans="1:3">
      <c r="A73" s="220" t="s">
        <v>320</v>
      </c>
      <c r="B73" s="221">
        <v>72</v>
      </c>
      <c r="C73" s="84"/>
    </row>
    <row r="74" spans="1:3">
      <c r="A74" s="220" t="s">
        <v>323</v>
      </c>
      <c r="B74" s="221">
        <v>73</v>
      </c>
      <c r="C74" s="84"/>
    </row>
    <row r="75" spans="1:3">
      <c r="A75" s="220" t="s">
        <v>324</v>
      </c>
      <c r="B75" s="221">
        <v>74</v>
      </c>
      <c r="C75" s="84"/>
    </row>
    <row r="76" spans="1:3">
      <c r="A76" s="220" t="s">
        <v>325</v>
      </c>
      <c r="B76" s="221">
        <v>75</v>
      </c>
      <c r="C76" s="84"/>
    </row>
    <row r="77" spans="1:3">
      <c r="A77" s="220" t="s">
        <v>326</v>
      </c>
      <c r="B77" s="221">
        <v>76</v>
      </c>
      <c r="C77" s="84"/>
    </row>
    <row r="78" spans="1:3">
      <c r="A78" s="220" t="s">
        <v>327</v>
      </c>
      <c r="B78" s="221">
        <v>77</v>
      </c>
      <c r="C78" s="84"/>
    </row>
    <row r="79" spans="1:3">
      <c r="A79" s="220" t="s">
        <v>328</v>
      </c>
      <c r="B79" s="221">
        <v>78</v>
      </c>
      <c r="C79" s="84"/>
    </row>
    <row r="80" spans="1:3" ht="13.8" thickBot="1">
      <c r="A80" s="222" t="s">
        <v>330</v>
      </c>
      <c r="B80" s="223">
        <v>79</v>
      </c>
      <c r="C80" s="84"/>
    </row>
    <row r="81" spans="1:3" ht="15.6" thickBot="1">
      <c r="A81" s="191" t="s">
        <v>329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1"/>
  <sheetViews>
    <sheetView topLeftCell="A35" zoomScale="90" zoomScaleNormal="90" workbookViewId="0">
      <selection activeCell="E67" sqref="E67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273</v>
      </c>
      <c r="B1" s="214" t="s">
        <v>274</v>
      </c>
    </row>
    <row r="2" spans="1:2">
      <c r="A2" s="215" t="s">
        <v>247</v>
      </c>
      <c r="B2" s="216">
        <v>30</v>
      </c>
    </row>
    <row r="3" spans="1:2">
      <c r="A3" s="215" t="s">
        <v>248</v>
      </c>
      <c r="B3" s="216">
        <v>30</v>
      </c>
    </row>
    <row r="4" spans="1:2">
      <c r="A4" s="215" t="s">
        <v>249</v>
      </c>
      <c r="B4" s="216">
        <v>30</v>
      </c>
    </row>
    <row r="5" spans="1:2">
      <c r="A5" s="215" t="s">
        <v>250</v>
      </c>
      <c r="B5" s="216">
        <v>30</v>
      </c>
    </row>
    <row r="6" spans="1:2">
      <c r="A6" s="215" t="s">
        <v>272</v>
      </c>
      <c r="B6" s="216">
        <v>30</v>
      </c>
    </row>
    <row r="7" spans="1:2">
      <c r="A7" s="215" t="s">
        <v>251</v>
      </c>
      <c r="B7" s="216">
        <v>30</v>
      </c>
    </row>
    <row r="8" spans="1:2">
      <c r="A8" s="215" t="s">
        <v>252</v>
      </c>
      <c r="B8" s="216">
        <v>30</v>
      </c>
    </row>
    <row r="9" spans="1:2">
      <c r="A9" s="215" t="s">
        <v>253</v>
      </c>
      <c r="B9" s="216">
        <v>30</v>
      </c>
    </row>
    <row r="10" spans="1:2">
      <c r="A10" s="215" t="s">
        <v>254</v>
      </c>
      <c r="B10" s="216">
        <v>30</v>
      </c>
    </row>
    <row r="11" spans="1:2">
      <c r="A11" s="215" t="s">
        <v>255</v>
      </c>
      <c r="B11" s="216">
        <v>30</v>
      </c>
    </row>
    <row r="12" spans="1:2">
      <c r="A12" s="215" t="s">
        <v>256</v>
      </c>
      <c r="B12" s="216">
        <v>30</v>
      </c>
    </row>
    <row r="13" spans="1:2">
      <c r="A13" s="215" t="s">
        <v>257</v>
      </c>
      <c r="B13" s="216">
        <v>30</v>
      </c>
    </row>
    <row r="14" spans="1:2">
      <c r="A14" s="215" t="s">
        <v>374</v>
      </c>
      <c r="B14" s="216">
        <v>20</v>
      </c>
    </row>
    <row r="15" spans="1:2">
      <c r="A15" s="215" t="s">
        <v>276</v>
      </c>
      <c r="B15" s="216">
        <v>20</v>
      </c>
    </row>
    <row r="16" spans="1:2">
      <c r="A16" s="215" t="s">
        <v>277</v>
      </c>
      <c r="B16" s="216">
        <v>20</v>
      </c>
    </row>
    <row r="17" spans="1:2">
      <c r="A17" s="215" t="s">
        <v>278</v>
      </c>
      <c r="B17" s="216">
        <v>20</v>
      </c>
    </row>
    <row r="18" spans="1:2">
      <c r="A18" s="215" t="s">
        <v>279</v>
      </c>
      <c r="B18" s="216">
        <v>20</v>
      </c>
    </row>
    <row r="19" spans="1:2">
      <c r="A19" s="215" t="s">
        <v>280</v>
      </c>
      <c r="B19" s="216">
        <v>20</v>
      </c>
    </row>
    <row r="20" spans="1:2">
      <c r="A20" s="215" t="s">
        <v>281</v>
      </c>
      <c r="B20" s="216">
        <v>20</v>
      </c>
    </row>
    <row r="21" spans="1:2">
      <c r="A21" s="215" t="s">
        <v>282</v>
      </c>
      <c r="B21" s="216">
        <v>20</v>
      </c>
    </row>
    <row r="22" spans="1:2">
      <c r="A22" s="215" t="s">
        <v>283</v>
      </c>
      <c r="B22" s="216">
        <v>20</v>
      </c>
    </row>
    <row r="23" spans="1:2">
      <c r="A23" s="215" t="s">
        <v>284</v>
      </c>
      <c r="B23" s="216">
        <v>20</v>
      </c>
    </row>
    <row r="24" spans="1:2">
      <c r="A24" s="215" t="s">
        <v>285</v>
      </c>
      <c r="B24" s="216">
        <v>20</v>
      </c>
    </row>
    <row r="25" spans="1:2">
      <c r="A25" s="215" t="s">
        <v>286</v>
      </c>
      <c r="B25" s="216">
        <v>20</v>
      </c>
    </row>
    <row r="26" spans="1:2">
      <c r="A26" s="215" t="s">
        <v>287</v>
      </c>
      <c r="B26" s="216">
        <v>20</v>
      </c>
    </row>
    <row r="27" spans="1:2">
      <c r="A27" s="215" t="s">
        <v>366</v>
      </c>
      <c r="B27" s="216">
        <v>20</v>
      </c>
    </row>
    <row r="28" spans="1:2">
      <c r="A28" s="215" t="s">
        <v>258</v>
      </c>
      <c r="B28" s="216">
        <v>20</v>
      </c>
    </row>
    <row r="29" spans="1:2">
      <c r="A29" s="215" t="s">
        <v>259</v>
      </c>
      <c r="B29" s="216">
        <v>20</v>
      </c>
    </row>
    <row r="30" spans="1:2">
      <c r="A30" s="215" t="s">
        <v>260</v>
      </c>
      <c r="B30" s="216">
        <v>20</v>
      </c>
    </row>
    <row r="31" spans="1:2">
      <c r="A31" s="215" t="s">
        <v>261</v>
      </c>
      <c r="B31" s="216">
        <v>20</v>
      </c>
    </row>
    <row r="32" spans="1:2">
      <c r="A32" s="215" t="s">
        <v>262</v>
      </c>
      <c r="B32" s="216">
        <v>20</v>
      </c>
    </row>
    <row r="33" spans="1:2">
      <c r="A33" s="215" t="s">
        <v>263</v>
      </c>
      <c r="B33" s="216">
        <v>20</v>
      </c>
    </row>
    <row r="34" spans="1:2">
      <c r="A34" s="215" t="s">
        <v>264</v>
      </c>
      <c r="B34" s="216">
        <v>20</v>
      </c>
    </row>
    <row r="35" spans="1:2">
      <c r="A35" s="215" t="s">
        <v>265</v>
      </c>
      <c r="B35" s="216">
        <v>20</v>
      </c>
    </row>
    <row r="36" spans="1:2">
      <c r="A36" s="215" t="s">
        <v>266</v>
      </c>
      <c r="B36" s="216">
        <v>20</v>
      </c>
    </row>
    <row r="37" spans="1:2">
      <c r="A37" s="215" t="s">
        <v>267</v>
      </c>
      <c r="B37" s="216">
        <v>20</v>
      </c>
    </row>
    <row r="38" spans="1:2">
      <c r="A38" s="215" t="s">
        <v>268</v>
      </c>
      <c r="B38" s="216">
        <v>20</v>
      </c>
    </row>
    <row r="39" spans="1:2">
      <c r="A39" s="215" t="s">
        <v>271</v>
      </c>
      <c r="B39" s="216">
        <v>20</v>
      </c>
    </row>
    <row r="40" spans="1:2">
      <c r="A40" s="215" t="s">
        <v>269</v>
      </c>
      <c r="B40" s="216">
        <v>20</v>
      </c>
    </row>
    <row r="41" spans="1:2">
      <c r="A41" s="215" t="s">
        <v>270</v>
      </c>
      <c r="B41" s="216">
        <v>20</v>
      </c>
    </row>
    <row r="42" spans="1:2">
      <c r="A42" s="215" t="s">
        <v>288</v>
      </c>
      <c r="B42" s="216">
        <v>30</v>
      </c>
    </row>
    <row r="43" spans="1:2">
      <c r="A43" s="215" t="s">
        <v>289</v>
      </c>
      <c r="B43" s="216">
        <v>30</v>
      </c>
    </row>
    <row r="44" spans="1:2">
      <c r="A44" s="215" t="s">
        <v>290</v>
      </c>
      <c r="B44" s="216">
        <v>30</v>
      </c>
    </row>
    <row r="45" spans="1:2">
      <c r="A45" s="215" t="s">
        <v>291</v>
      </c>
      <c r="B45" s="216">
        <v>30</v>
      </c>
    </row>
    <row r="46" spans="1:2">
      <c r="A46" s="215" t="s">
        <v>292</v>
      </c>
      <c r="B46" s="216">
        <v>30</v>
      </c>
    </row>
    <row r="47" spans="1:2">
      <c r="A47" s="215" t="s">
        <v>293</v>
      </c>
      <c r="B47" s="216">
        <v>30</v>
      </c>
    </row>
    <row r="48" spans="1:2">
      <c r="A48" s="215" t="s">
        <v>294</v>
      </c>
      <c r="B48" s="216">
        <v>30</v>
      </c>
    </row>
    <row r="49" spans="1:2">
      <c r="A49" s="215" t="s">
        <v>295</v>
      </c>
      <c r="B49" s="216">
        <v>30</v>
      </c>
    </row>
    <row r="50" spans="1:2">
      <c r="A50" s="215" t="s">
        <v>296</v>
      </c>
      <c r="B50" s="216">
        <v>30</v>
      </c>
    </row>
    <row r="51" spans="1:2">
      <c r="A51" s="215" t="s">
        <v>297</v>
      </c>
      <c r="B51" s="216">
        <v>30</v>
      </c>
    </row>
    <row r="52" spans="1:2">
      <c r="A52" s="215" t="s">
        <v>298</v>
      </c>
      <c r="B52" s="216">
        <v>30</v>
      </c>
    </row>
    <row r="53" spans="1:2">
      <c r="A53" s="215" t="s">
        <v>299</v>
      </c>
      <c r="B53" s="216">
        <v>30</v>
      </c>
    </row>
    <row r="54" spans="1:2">
      <c r="A54" s="215" t="s">
        <v>300</v>
      </c>
      <c r="B54" s="216">
        <v>30</v>
      </c>
    </row>
    <row r="55" spans="1:2" ht="13.8" thickBot="1">
      <c r="A55" s="217" t="s">
        <v>301</v>
      </c>
      <c r="B55" s="218">
        <v>30</v>
      </c>
    </row>
    <row r="56" spans="1:2">
      <c r="A56" s="212" t="s">
        <v>334</v>
      </c>
      <c r="B56" s="79">
        <v>20</v>
      </c>
    </row>
    <row r="57" spans="1:2">
      <c r="A57" s="212" t="s">
        <v>339</v>
      </c>
      <c r="B57" s="224">
        <v>20</v>
      </c>
    </row>
    <row r="58" spans="1:2">
      <c r="A58" s="212" t="s">
        <v>343</v>
      </c>
      <c r="B58" s="224">
        <v>20</v>
      </c>
    </row>
    <row r="59" spans="1:2">
      <c r="A59" s="212" t="s">
        <v>345</v>
      </c>
      <c r="B59" s="224">
        <v>20</v>
      </c>
    </row>
    <row r="60" spans="1:2">
      <c r="A60" s="212" t="s">
        <v>342</v>
      </c>
      <c r="B60" s="224">
        <v>20</v>
      </c>
    </row>
    <row r="61" spans="1:2">
      <c r="A61" s="212" t="s">
        <v>364</v>
      </c>
      <c r="B61" s="224">
        <v>20</v>
      </c>
    </row>
    <row r="62" spans="1:2">
      <c r="A62" s="212" t="s">
        <v>310</v>
      </c>
      <c r="B62" s="224">
        <v>20</v>
      </c>
    </row>
    <row r="63" spans="1:2">
      <c r="A63" s="212" t="s">
        <v>311</v>
      </c>
      <c r="B63" s="224">
        <v>20</v>
      </c>
    </row>
    <row r="64" spans="1:2">
      <c r="A64" s="212" t="s">
        <v>388</v>
      </c>
      <c r="B64" s="224">
        <v>20</v>
      </c>
    </row>
    <row r="65" spans="1:2">
      <c r="A65" s="212" t="s">
        <v>403</v>
      </c>
      <c r="B65" s="224">
        <v>20</v>
      </c>
    </row>
    <row r="66" spans="1:2">
      <c r="A66" s="212" t="s">
        <v>402</v>
      </c>
      <c r="B66" s="224">
        <v>20</v>
      </c>
    </row>
    <row r="67" spans="1:2">
      <c r="A67" s="212" t="s">
        <v>404</v>
      </c>
      <c r="B67" s="224">
        <v>20</v>
      </c>
    </row>
    <row r="68" spans="1:2">
      <c r="A68" s="212" t="s">
        <v>412</v>
      </c>
      <c r="B68" s="224">
        <v>20</v>
      </c>
    </row>
    <row r="69" spans="1:2">
      <c r="A69" s="212" t="s">
        <v>354</v>
      </c>
      <c r="B69" s="224">
        <v>20</v>
      </c>
    </row>
    <row r="70" spans="1:2">
      <c r="A70" s="212" t="s">
        <v>341</v>
      </c>
      <c r="B70" s="224">
        <v>20</v>
      </c>
    </row>
    <row r="71" spans="1:2">
      <c r="A71" s="212" t="s">
        <v>364</v>
      </c>
      <c r="B71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2023-04-30T21:00:34Z</dcterms:modified>
</cp:coreProperties>
</file>